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831"/>
  <workbookPr defaultThemeVersion="166925"/>
  <mc:AlternateContent xmlns:mc="http://schemas.openxmlformats.org/markup-compatibility/2006">
    <mc:Choice Requires="x15">
      <x15ac:absPath xmlns:x15ac="http://schemas.microsoft.com/office/spreadsheetml/2010/11/ac" url="\\fs\RedirectedFolders\Kosta.Spaseski\Documents\Drustva za osiguruvanje\22Q3\3K\"/>
    </mc:Choice>
  </mc:AlternateContent>
  <xr:revisionPtr revIDLastSave="0" documentId="13_ncr:1_{5AB20722-9EAC-4EAA-B983-6D11ACA82528}" xr6:coauthVersionLast="47" xr6:coauthVersionMax="47" xr10:uidLastSave="{00000000-0000-0000-0000-000000000000}"/>
  <bookViews>
    <workbookView xWindow="-120" yWindow="-120" windowWidth="29040" windowHeight="15840" xr2:uid="{00000000-000D-0000-FFFF-FFFF00000000}"/>
  </bookViews>
  <sheets>
    <sheet name="0" sheetId="11" r:id="rId1"/>
    <sheet name="Табела 1" sheetId="1" r:id="rId2"/>
    <sheet name="Табела 2" sheetId="2" r:id="rId3"/>
    <sheet name="Табела 3" sheetId="3" r:id="rId4"/>
    <sheet name="Табела 4" sheetId="4" r:id="rId5"/>
    <sheet name="Табела 5" sheetId="5" r:id="rId6"/>
    <sheet name="Табела 6" sheetId="6" r:id="rId7"/>
    <sheet name="Табела 7" sheetId="7" r:id="rId8"/>
    <sheet name="Табела 8" sheetId="8" r:id="rId9"/>
    <sheet name="Табела 10 11" sheetId="9" r:id="rId10"/>
    <sheet name="Табела 12" sheetId="10" r:id="rId11"/>
  </sheets>
  <definedNames>
    <definedName name="_xlnm.Print_Area" localSheetId="1">'Табела 1'!$A$1:$U$42</definedName>
    <definedName name="_xlnm.Print_Area" localSheetId="10">'Табела 12'!$A$1:$T$6</definedName>
    <definedName name="_xlnm.Print_Area" localSheetId="5">'Табела 5'!$A$1:$U$42</definedName>
    <definedName name="_xlnm.Print_Area" localSheetId="6">'Табела 6'!$A$1:$U$42</definedName>
  </definedNames>
  <calcPr calcId="191029"/>
</workbook>
</file>

<file path=xl/calcChain.xml><?xml version="1.0" encoding="utf-8"?>
<calcChain xmlns="http://schemas.openxmlformats.org/spreadsheetml/2006/main">
  <c r="S6" i="10" l="1"/>
  <c r="M6" i="10"/>
  <c r="T6" i="10" s="1"/>
  <c r="T5" i="10"/>
  <c r="S5" i="10"/>
  <c r="M5" i="10"/>
  <c r="H52" i="9"/>
  <c r="G52" i="9"/>
  <c r="D52" i="9"/>
  <c r="B52" i="9"/>
  <c r="L51" i="9"/>
  <c r="B51" i="9"/>
  <c r="L50" i="9"/>
  <c r="B50" i="9"/>
  <c r="L49" i="9"/>
  <c r="B49" i="9"/>
  <c r="L48" i="9"/>
  <c r="B48" i="9"/>
  <c r="L47" i="9"/>
  <c r="B47" i="9"/>
  <c r="K46" i="9"/>
  <c r="J46" i="9"/>
  <c r="I46" i="9"/>
  <c r="L46" i="9" s="1"/>
  <c r="H46" i="9"/>
  <c r="G46" i="9"/>
  <c r="F46" i="9"/>
  <c r="E46" i="9"/>
  <c r="D46" i="9"/>
  <c r="C46" i="9"/>
  <c r="B46" i="9"/>
  <c r="L45" i="9"/>
  <c r="B45" i="9"/>
  <c r="L44" i="9"/>
  <c r="B44" i="9"/>
  <c r="L43" i="9"/>
  <c r="B43" i="9"/>
  <c r="L42" i="9"/>
  <c r="B42" i="9"/>
  <c r="L41" i="9"/>
  <c r="B41" i="9"/>
  <c r="L40" i="9"/>
  <c r="B40" i="9"/>
  <c r="L39" i="9"/>
  <c r="B39" i="9"/>
  <c r="L38" i="9"/>
  <c r="B38" i="9"/>
  <c r="L37" i="9"/>
  <c r="B37" i="9"/>
  <c r="L36" i="9"/>
  <c r="B36" i="9"/>
  <c r="L35" i="9"/>
  <c r="B35" i="9"/>
  <c r="K34" i="9"/>
  <c r="K52" i="9" s="1"/>
  <c r="J34" i="9"/>
  <c r="J52" i="9" s="1"/>
  <c r="I34" i="9"/>
  <c r="I52" i="9" s="1"/>
  <c r="H34" i="9"/>
  <c r="G34" i="9"/>
  <c r="F34" i="9"/>
  <c r="F52" i="9" s="1"/>
  <c r="E34" i="9"/>
  <c r="E52" i="9" s="1"/>
  <c r="D34" i="9"/>
  <c r="C34" i="9"/>
  <c r="C52" i="9" s="1"/>
  <c r="B34" i="9"/>
  <c r="I25" i="9"/>
  <c r="H25" i="9"/>
  <c r="E25" i="9"/>
  <c r="B25" i="9"/>
  <c r="L24" i="9"/>
  <c r="B24" i="9"/>
  <c r="L23" i="9"/>
  <c r="B23" i="9"/>
  <c r="L22" i="9"/>
  <c r="B22" i="9"/>
  <c r="L21" i="9"/>
  <c r="B21" i="9"/>
  <c r="L20" i="9"/>
  <c r="B20" i="9"/>
  <c r="K19" i="9"/>
  <c r="J19" i="9"/>
  <c r="J25" i="9" s="1"/>
  <c r="I19" i="9"/>
  <c r="H19" i="9"/>
  <c r="G19" i="9"/>
  <c r="F19" i="9"/>
  <c r="E19" i="9"/>
  <c r="D19" i="9"/>
  <c r="C19" i="9"/>
  <c r="L19" i="9" s="1"/>
  <c r="B19" i="9"/>
  <c r="L18" i="9"/>
  <c r="B18" i="9"/>
  <c r="L17" i="9"/>
  <c r="B17" i="9"/>
  <c r="L16" i="9"/>
  <c r="B16" i="9"/>
  <c r="L15" i="9"/>
  <c r="B15" i="9"/>
  <c r="L14" i="9"/>
  <c r="B14" i="9"/>
  <c r="L13" i="9"/>
  <c r="B13" i="9"/>
  <c r="L12" i="9"/>
  <c r="B12" i="9"/>
  <c r="L11" i="9"/>
  <c r="B11" i="9"/>
  <c r="L10" i="9"/>
  <c r="B10" i="9"/>
  <c r="L9" i="9"/>
  <c r="B9" i="9"/>
  <c r="L8" i="9"/>
  <c r="B8" i="9"/>
  <c r="K7" i="9"/>
  <c r="K25" i="9" s="1"/>
  <c r="J7" i="9"/>
  <c r="I7" i="9"/>
  <c r="H7" i="9"/>
  <c r="G7" i="9"/>
  <c r="G25" i="9" s="1"/>
  <c r="F7" i="9"/>
  <c r="F25" i="9" s="1"/>
  <c r="E7" i="9"/>
  <c r="D7" i="9"/>
  <c r="D25" i="9" s="1"/>
  <c r="C7" i="9"/>
  <c r="C25" i="9" s="1"/>
  <c r="B7" i="9"/>
  <c r="B24" i="8"/>
  <c r="B23" i="8"/>
  <c r="B22" i="8"/>
  <c r="B21" i="8"/>
  <c r="B20" i="8"/>
  <c r="B19" i="8"/>
  <c r="E18" i="8"/>
  <c r="D18" i="8"/>
  <c r="C18" i="8"/>
  <c r="B18" i="8"/>
  <c r="B17" i="8"/>
  <c r="B16" i="8"/>
  <c r="B15" i="8"/>
  <c r="B14" i="8"/>
  <c r="B13" i="8"/>
  <c r="B12" i="8"/>
  <c r="B11" i="8"/>
  <c r="B10" i="8"/>
  <c r="B9" i="8"/>
  <c r="B8" i="8"/>
  <c r="B7" i="8"/>
  <c r="E6" i="8"/>
  <c r="E24" i="8" s="1"/>
  <c r="D6" i="8"/>
  <c r="D24" i="8" s="1"/>
  <c r="C6" i="8"/>
  <c r="C24" i="8" s="1"/>
  <c r="B6" i="8"/>
  <c r="H23" i="7"/>
  <c r="G23" i="7"/>
  <c r="F23" i="7"/>
  <c r="I23" i="7" s="1"/>
  <c r="E23" i="7"/>
  <c r="D23" i="7"/>
  <c r="C23" i="7"/>
  <c r="I22" i="7"/>
  <c r="I21" i="7"/>
  <c r="I20" i="7"/>
  <c r="I19" i="7"/>
  <c r="I18" i="7"/>
  <c r="B18" i="7"/>
  <c r="B19" i="7" s="1"/>
  <c r="B20" i="7" s="1"/>
  <c r="B21" i="7" s="1"/>
  <c r="H17" i="7"/>
  <c r="H24" i="7" s="1"/>
  <c r="G17" i="7"/>
  <c r="G24" i="7" s="1"/>
  <c r="F17" i="7"/>
  <c r="F24" i="7" s="1"/>
  <c r="E17" i="7"/>
  <c r="E24" i="7" s="1"/>
  <c r="D17" i="7"/>
  <c r="D24" i="7" s="1"/>
  <c r="C17" i="7"/>
  <c r="C24" i="7" s="1"/>
  <c r="I24" i="7" s="1"/>
  <c r="I16" i="7"/>
  <c r="B16" i="7"/>
  <c r="I15" i="7"/>
  <c r="B15" i="7"/>
  <c r="I14" i="7"/>
  <c r="B14" i="7"/>
  <c r="I13" i="7"/>
  <c r="B13" i="7"/>
  <c r="I12" i="7"/>
  <c r="B12" i="7"/>
  <c r="I11" i="7"/>
  <c r="B11" i="7"/>
  <c r="I10" i="7"/>
  <c r="B10" i="7"/>
  <c r="I9" i="7"/>
  <c r="B9" i="7"/>
  <c r="I8" i="7"/>
  <c r="B8" i="7"/>
  <c r="I7" i="7"/>
  <c r="B7" i="7"/>
  <c r="I6" i="7"/>
  <c r="B6" i="7"/>
  <c r="S45" i="6"/>
  <c r="R45" i="6"/>
  <c r="Q45" i="6"/>
  <c r="P45" i="6"/>
  <c r="O45" i="6"/>
  <c r="M45" i="6"/>
  <c r="L45" i="6"/>
  <c r="K45" i="6"/>
  <c r="J45" i="6"/>
  <c r="I45" i="6"/>
  <c r="H45" i="6"/>
  <c r="G45" i="6"/>
  <c r="F45" i="6"/>
  <c r="E45" i="6"/>
  <c r="D45" i="6"/>
  <c r="C45" i="6"/>
  <c r="S42" i="6"/>
  <c r="R42" i="6"/>
  <c r="Q42" i="6"/>
  <c r="P42" i="6"/>
  <c r="O42" i="6"/>
  <c r="M42" i="6"/>
  <c r="L42" i="6"/>
  <c r="K42" i="6"/>
  <c r="J42" i="6"/>
  <c r="I42" i="6"/>
  <c r="H42" i="6"/>
  <c r="G42" i="6"/>
  <c r="F42" i="6"/>
  <c r="E42" i="6"/>
  <c r="D42" i="6"/>
  <c r="C42" i="6"/>
  <c r="T41" i="6"/>
  <c r="T42" i="6" s="1"/>
  <c r="N41" i="6"/>
  <c r="T40" i="6"/>
  <c r="N40" i="6"/>
  <c r="U40" i="6" s="1"/>
  <c r="U39" i="6"/>
  <c r="T39" i="6"/>
  <c r="N39" i="6"/>
  <c r="U38" i="6"/>
  <c r="T38" i="6"/>
  <c r="N38" i="6"/>
  <c r="T37" i="6"/>
  <c r="N37" i="6"/>
  <c r="U37" i="6" s="1"/>
  <c r="T36" i="6"/>
  <c r="N36" i="6"/>
  <c r="U36" i="6" s="1"/>
  <c r="T35" i="6"/>
  <c r="N35" i="6"/>
  <c r="U35" i="6" s="1"/>
  <c r="T34" i="6"/>
  <c r="U34" i="6" s="1"/>
  <c r="N34" i="6"/>
  <c r="T33" i="6"/>
  <c r="U33" i="6" s="1"/>
  <c r="N33" i="6"/>
  <c r="T32" i="6"/>
  <c r="N32" i="6"/>
  <c r="U32" i="6" s="1"/>
  <c r="U31" i="6"/>
  <c r="T31" i="6"/>
  <c r="N31" i="6"/>
  <c r="U30" i="6"/>
  <c r="T30" i="6"/>
  <c r="N30" i="6"/>
  <c r="N42" i="6" s="1"/>
  <c r="T29" i="6"/>
  <c r="N29" i="6"/>
  <c r="U29" i="6" s="1"/>
  <c r="T28" i="6"/>
  <c r="N28" i="6"/>
  <c r="U28" i="6" s="1"/>
  <c r="U27" i="6"/>
  <c r="T27" i="6"/>
  <c r="N27" i="6"/>
  <c r="T26" i="6"/>
  <c r="U26" i="6" s="1"/>
  <c r="N26" i="6"/>
  <c r="T25" i="6"/>
  <c r="U25" i="6" s="1"/>
  <c r="N25" i="6"/>
  <c r="T24" i="6"/>
  <c r="N24" i="6"/>
  <c r="U24" i="6" s="1"/>
  <c r="U23" i="6"/>
  <c r="T23" i="6"/>
  <c r="N23" i="6"/>
  <c r="U22" i="6"/>
  <c r="T22" i="6"/>
  <c r="N22" i="6"/>
  <c r="T21" i="6"/>
  <c r="N21" i="6"/>
  <c r="U21" i="6" s="1"/>
  <c r="T20" i="6"/>
  <c r="N20" i="6"/>
  <c r="U20" i="6" s="1"/>
  <c r="U19" i="6"/>
  <c r="T19" i="6"/>
  <c r="N19" i="6"/>
  <c r="T18" i="6"/>
  <c r="U18" i="6" s="1"/>
  <c r="N18" i="6"/>
  <c r="T17" i="6"/>
  <c r="U17" i="6" s="1"/>
  <c r="N17" i="6"/>
  <c r="T16" i="6"/>
  <c r="N16" i="6"/>
  <c r="U16" i="6" s="1"/>
  <c r="U15" i="6"/>
  <c r="T15" i="6"/>
  <c r="N15" i="6"/>
  <c r="U14" i="6"/>
  <c r="T14" i="6"/>
  <c r="N14" i="6"/>
  <c r="T13" i="6"/>
  <c r="N13" i="6"/>
  <c r="U13" i="6" s="1"/>
  <c r="T12" i="6"/>
  <c r="N12" i="6"/>
  <c r="U12" i="6" s="1"/>
  <c r="U11" i="6"/>
  <c r="T11" i="6"/>
  <c r="N11" i="6"/>
  <c r="T10" i="6"/>
  <c r="U10" i="6" s="1"/>
  <c r="N10" i="6"/>
  <c r="T9" i="6"/>
  <c r="U9" i="6" s="1"/>
  <c r="N9" i="6"/>
  <c r="T8" i="6"/>
  <c r="N8" i="6"/>
  <c r="U8" i="6" s="1"/>
  <c r="U7" i="6"/>
  <c r="T7" i="6"/>
  <c r="N7" i="6"/>
  <c r="U6" i="6"/>
  <c r="T6" i="6"/>
  <c r="N6" i="6"/>
  <c r="S45" i="5"/>
  <c r="R45" i="5"/>
  <c r="Q45" i="5"/>
  <c r="P45" i="5"/>
  <c r="O45" i="5"/>
  <c r="M45" i="5"/>
  <c r="L45" i="5"/>
  <c r="K45" i="5"/>
  <c r="J45" i="5"/>
  <c r="I45" i="5"/>
  <c r="H45" i="5"/>
  <c r="G45" i="5"/>
  <c r="F45" i="5"/>
  <c r="E45" i="5"/>
  <c r="D45" i="5"/>
  <c r="C45" i="5"/>
  <c r="R42" i="5"/>
  <c r="Q42" i="5"/>
  <c r="J42" i="5"/>
  <c r="I42" i="5"/>
  <c r="T41" i="5"/>
  <c r="S41" i="5"/>
  <c r="R41" i="5"/>
  <c r="Q41" i="5"/>
  <c r="P41" i="5"/>
  <c r="O41" i="5"/>
  <c r="M41" i="5"/>
  <c r="L41" i="5"/>
  <c r="L42" i="5" s="1"/>
  <c r="K41" i="5"/>
  <c r="J41" i="5"/>
  <c r="I41" i="5"/>
  <c r="H41" i="5"/>
  <c r="G41" i="5"/>
  <c r="F41" i="5"/>
  <c r="E41" i="5"/>
  <c r="D41" i="5"/>
  <c r="D42" i="5" s="1"/>
  <c r="C41" i="5"/>
  <c r="N41" i="5" s="1"/>
  <c r="U41" i="5" s="1"/>
  <c r="T40" i="5"/>
  <c r="N40" i="5"/>
  <c r="U40" i="5" s="1"/>
  <c r="U39" i="5"/>
  <c r="T39" i="5"/>
  <c r="N39" i="5"/>
  <c r="U38" i="5"/>
  <c r="T38" i="5"/>
  <c r="N38" i="5"/>
  <c r="T37" i="5"/>
  <c r="N37" i="5"/>
  <c r="U37" i="5" s="1"/>
  <c r="T36" i="5"/>
  <c r="N36" i="5"/>
  <c r="U36" i="5" s="1"/>
  <c r="U35" i="5"/>
  <c r="T35" i="5"/>
  <c r="N35" i="5"/>
  <c r="T34" i="5"/>
  <c r="U34" i="5" s="1"/>
  <c r="N34" i="5"/>
  <c r="T33" i="5"/>
  <c r="U33" i="5" s="1"/>
  <c r="N33" i="5"/>
  <c r="T32" i="5"/>
  <c r="N32" i="5"/>
  <c r="U32" i="5" s="1"/>
  <c r="U31" i="5"/>
  <c r="T31" i="5"/>
  <c r="N31" i="5"/>
  <c r="S30" i="5"/>
  <c r="S42" i="5" s="1"/>
  <c r="R30" i="5"/>
  <c r="Q30" i="5"/>
  <c r="P30" i="5"/>
  <c r="P42" i="5" s="1"/>
  <c r="O30" i="5"/>
  <c r="T30" i="5" s="1"/>
  <c r="T42" i="5" s="1"/>
  <c r="M30" i="5"/>
  <c r="M42" i="5" s="1"/>
  <c r="L30" i="5"/>
  <c r="K30" i="5"/>
  <c r="K42" i="5" s="1"/>
  <c r="J30" i="5"/>
  <c r="I30" i="5"/>
  <c r="H30" i="5"/>
  <c r="H42" i="5" s="1"/>
  <c r="G30" i="5"/>
  <c r="G42" i="5" s="1"/>
  <c r="F30" i="5"/>
  <c r="F42" i="5" s="1"/>
  <c r="E30" i="5"/>
  <c r="E42" i="5" s="1"/>
  <c r="D30" i="5"/>
  <c r="C30" i="5"/>
  <c r="C42" i="5" s="1"/>
  <c r="T29" i="5"/>
  <c r="N29" i="5"/>
  <c r="U29" i="5" s="1"/>
  <c r="T28" i="5"/>
  <c r="N28" i="5"/>
  <c r="U28" i="5" s="1"/>
  <c r="T27" i="5"/>
  <c r="U27" i="5" s="1"/>
  <c r="N27" i="5"/>
  <c r="T26" i="5"/>
  <c r="U26" i="5" s="1"/>
  <c r="N26" i="5"/>
  <c r="T25" i="5"/>
  <c r="U25" i="5" s="1"/>
  <c r="N25" i="5"/>
  <c r="T24" i="5"/>
  <c r="N24" i="5"/>
  <c r="U24" i="5" s="1"/>
  <c r="U23" i="5"/>
  <c r="T23" i="5"/>
  <c r="N23" i="5"/>
  <c r="U22" i="5"/>
  <c r="T22" i="5"/>
  <c r="N22" i="5"/>
  <c r="T21" i="5"/>
  <c r="N21" i="5"/>
  <c r="U21" i="5" s="1"/>
  <c r="T20" i="5"/>
  <c r="N20" i="5"/>
  <c r="U20" i="5" s="1"/>
  <c r="U19" i="5"/>
  <c r="T19" i="5"/>
  <c r="N19" i="5"/>
  <c r="T18" i="5"/>
  <c r="U18" i="5" s="1"/>
  <c r="N18" i="5"/>
  <c r="T17" i="5"/>
  <c r="U17" i="5" s="1"/>
  <c r="N17" i="5"/>
  <c r="T16" i="5"/>
  <c r="N16" i="5"/>
  <c r="U16" i="5" s="1"/>
  <c r="U15" i="5"/>
  <c r="T15" i="5"/>
  <c r="N15" i="5"/>
  <c r="U14" i="5"/>
  <c r="T14" i="5"/>
  <c r="N14" i="5"/>
  <c r="T13" i="5"/>
  <c r="N13" i="5"/>
  <c r="U13" i="5" s="1"/>
  <c r="T12" i="5"/>
  <c r="N12" i="5"/>
  <c r="U12" i="5" s="1"/>
  <c r="U11" i="5"/>
  <c r="T11" i="5"/>
  <c r="N11" i="5"/>
  <c r="T10" i="5"/>
  <c r="U10" i="5" s="1"/>
  <c r="N10" i="5"/>
  <c r="T9" i="5"/>
  <c r="U9" i="5" s="1"/>
  <c r="N9" i="5"/>
  <c r="T8" i="5"/>
  <c r="N8" i="5"/>
  <c r="U8" i="5" s="1"/>
  <c r="U7" i="5"/>
  <c r="T7" i="5"/>
  <c r="N7" i="5"/>
  <c r="U6" i="5"/>
  <c r="T6" i="5"/>
  <c r="N6" i="5"/>
  <c r="S45" i="4"/>
  <c r="R45" i="4"/>
  <c r="Q45" i="4"/>
  <c r="P45" i="4"/>
  <c r="O45" i="4"/>
  <c r="M45" i="4"/>
  <c r="L45" i="4"/>
  <c r="K45" i="4"/>
  <c r="J45" i="4"/>
  <c r="I45" i="4"/>
  <c r="H45" i="4"/>
  <c r="G45" i="4"/>
  <c r="F45" i="4"/>
  <c r="E45" i="4"/>
  <c r="D45" i="4"/>
  <c r="C45" i="4"/>
  <c r="S42" i="4"/>
  <c r="R42" i="4"/>
  <c r="Q42" i="4"/>
  <c r="P42" i="4"/>
  <c r="O42" i="4"/>
  <c r="M42" i="4"/>
  <c r="L42" i="4"/>
  <c r="K42" i="4"/>
  <c r="J42" i="4"/>
  <c r="I42" i="4"/>
  <c r="H42" i="4"/>
  <c r="G42" i="4"/>
  <c r="F42" i="4"/>
  <c r="E42" i="4"/>
  <c r="D42" i="4"/>
  <c r="C42" i="4"/>
  <c r="T41" i="4"/>
  <c r="T42" i="4" s="1"/>
  <c r="N41" i="4"/>
  <c r="T40" i="4"/>
  <c r="N40" i="4"/>
  <c r="U40" i="4" s="1"/>
  <c r="U39" i="4"/>
  <c r="T39" i="4"/>
  <c r="N39" i="4"/>
  <c r="U38" i="4"/>
  <c r="T38" i="4"/>
  <c r="N38" i="4"/>
  <c r="T37" i="4"/>
  <c r="N37" i="4"/>
  <c r="U37" i="4" s="1"/>
  <c r="T36" i="4"/>
  <c r="N36" i="4"/>
  <c r="U36" i="4" s="1"/>
  <c r="T35" i="4"/>
  <c r="N35" i="4"/>
  <c r="U35" i="4" s="1"/>
  <c r="T34" i="4"/>
  <c r="U34" i="4" s="1"/>
  <c r="N34" i="4"/>
  <c r="T33" i="4"/>
  <c r="U33" i="4" s="1"/>
  <c r="N33" i="4"/>
  <c r="T32" i="4"/>
  <c r="N32" i="4"/>
  <c r="U32" i="4" s="1"/>
  <c r="U31" i="4"/>
  <c r="T31" i="4"/>
  <c r="N31" i="4"/>
  <c r="U30" i="4"/>
  <c r="T30" i="4"/>
  <c r="N30" i="4"/>
  <c r="N42" i="4" s="1"/>
  <c r="T29" i="4"/>
  <c r="N29" i="4"/>
  <c r="U29" i="4" s="1"/>
  <c r="T28" i="4"/>
  <c r="N28" i="4"/>
  <c r="U28" i="4" s="1"/>
  <c r="T27" i="4"/>
  <c r="N27" i="4"/>
  <c r="U27" i="4" s="1"/>
  <c r="T26" i="4"/>
  <c r="U26" i="4" s="1"/>
  <c r="N26" i="4"/>
  <c r="T25" i="4"/>
  <c r="U25" i="4" s="1"/>
  <c r="N25" i="4"/>
  <c r="T24" i="4"/>
  <c r="N24" i="4"/>
  <c r="U24" i="4" s="1"/>
  <c r="U23" i="4"/>
  <c r="T23" i="4"/>
  <c r="N23" i="4"/>
  <c r="U22" i="4"/>
  <c r="T22" i="4"/>
  <c r="N22" i="4"/>
  <c r="T21" i="4"/>
  <c r="N21" i="4"/>
  <c r="U21" i="4" s="1"/>
  <c r="T20" i="4"/>
  <c r="N20" i="4"/>
  <c r="U20" i="4" s="1"/>
  <c r="T19" i="4"/>
  <c r="N19" i="4"/>
  <c r="U19" i="4" s="1"/>
  <c r="T18" i="4"/>
  <c r="U18" i="4" s="1"/>
  <c r="N18" i="4"/>
  <c r="T17" i="4"/>
  <c r="U17" i="4" s="1"/>
  <c r="N17" i="4"/>
  <c r="T16" i="4"/>
  <c r="N16" i="4"/>
  <c r="U16" i="4" s="1"/>
  <c r="U15" i="4"/>
  <c r="T15" i="4"/>
  <c r="N15" i="4"/>
  <c r="U14" i="4"/>
  <c r="T14" i="4"/>
  <c r="N14" i="4"/>
  <c r="T13" i="4"/>
  <c r="N13" i="4"/>
  <c r="U13" i="4" s="1"/>
  <c r="T12" i="4"/>
  <c r="N12" i="4"/>
  <c r="U12" i="4" s="1"/>
  <c r="T11" i="4"/>
  <c r="N11" i="4"/>
  <c r="U11" i="4" s="1"/>
  <c r="T10" i="4"/>
  <c r="U10" i="4" s="1"/>
  <c r="N10" i="4"/>
  <c r="T9" i="4"/>
  <c r="U9" i="4" s="1"/>
  <c r="N9" i="4"/>
  <c r="T8" i="4"/>
  <c r="N8" i="4"/>
  <c r="U8" i="4" s="1"/>
  <c r="U7" i="4"/>
  <c r="T7" i="4"/>
  <c r="N7" i="4"/>
  <c r="U6" i="4"/>
  <c r="T6" i="4"/>
  <c r="N6" i="4"/>
  <c r="E31" i="3"/>
  <c r="D31" i="3"/>
  <c r="C31" i="3"/>
  <c r="F30" i="3"/>
  <c r="F29" i="3"/>
  <c r="F28" i="3"/>
  <c r="F27" i="3"/>
  <c r="F26" i="3"/>
  <c r="F25" i="3"/>
  <c r="F24" i="3"/>
  <c r="F23" i="3"/>
  <c r="F22" i="3"/>
  <c r="F21" i="3"/>
  <c r="F20" i="3"/>
  <c r="F19" i="3"/>
  <c r="F18" i="3"/>
  <c r="F17" i="3"/>
  <c r="F16" i="3"/>
  <c r="F15" i="3"/>
  <c r="F14" i="3"/>
  <c r="F13" i="3"/>
  <c r="F12" i="3"/>
  <c r="F11" i="3"/>
  <c r="F10" i="3"/>
  <c r="F9" i="3"/>
  <c r="F8" i="3"/>
  <c r="F7" i="3"/>
  <c r="F6" i="3"/>
  <c r="F31" i="3" s="1"/>
  <c r="B24" i="2"/>
  <c r="F23" i="2"/>
  <c r="B23" i="2"/>
  <c r="F22" i="2"/>
  <c r="B22" i="2"/>
  <c r="F21" i="2"/>
  <c r="B21" i="2"/>
  <c r="F20" i="2"/>
  <c r="B20" i="2"/>
  <c r="F19" i="2"/>
  <c r="F18" i="2" s="1"/>
  <c r="B19" i="2"/>
  <c r="E18" i="2"/>
  <c r="D18" i="2"/>
  <c r="C18" i="2"/>
  <c r="B18" i="2"/>
  <c r="F17" i="2"/>
  <c r="B17" i="2"/>
  <c r="F16" i="2"/>
  <c r="B16" i="2"/>
  <c r="F15" i="2"/>
  <c r="B15" i="2"/>
  <c r="F14" i="2"/>
  <c r="B14" i="2"/>
  <c r="F13" i="2"/>
  <c r="B13" i="2"/>
  <c r="F12" i="2"/>
  <c r="B12" i="2"/>
  <c r="F11" i="2"/>
  <c r="B11" i="2"/>
  <c r="F10" i="2"/>
  <c r="B10" i="2"/>
  <c r="F9" i="2"/>
  <c r="B9" i="2"/>
  <c r="F8" i="2"/>
  <c r="B8" i="2"/>
  <c r="F7" i="2"/>
  <c r="F6" i="2" s="1"/>
  <c r="B7" i="2"/>
  <c r="E6" i="2"/>
  <c r="E24" i="2" s="1"/>
  <c r="D6" i="2"/>
  <c r="D24" i="2" s="1"/>
  <c r="C6" i="2"/>
  <c r="C24" i="2" s="1"/>
  <c r="B6" i="2"/>
  <c r="S45" i="1"/>
  <c r="R45" i="1"/>
  <c r="Q45" i="1"/>
  <c r="P45" i="1"/>
  <c r="O45" i="1"/>
  <c r="M45" i="1"/>
  <c r="L45" i="1"/>
  <c r="K45" i="1"/>
  <c r="J45" i="1"/>
  <c r="I45" i="1"/>
  <c r="H45" i="1"/>
  <c r="G45" i="1"/>
  <c r="F45" i="1"/>
  <c r="E45" i="1"/>
  <c r="D45" i="1"/>
  <c r="C45" i="1"/>
  <c r="M42" i="1"/>
  <c r="L42" i="1"/>
  <c r="E42" i="1"/>
  <c r="D42" i="1"/>
  <c r="S41" i="1"/>
  <c r="R41" i="1"/>
  <c r="Q41" i="1"/>
  <c r="P41" i="1"/>
  <c r="O41" i="1"/>
  <c r="T41" i="1" s="1"/>
  <c r="M41" i="1"/>
  <c r="L41" i="1"/>
  <c r="K41" i="1"/>
  <c r="J41" i="1"/>
  <c r="I41" i="1"/>
  <c r="H41" i="1"/>
  <c r="G41" i="1"/>
  <c r="G42" i="1" s="1"/>
  <c r="F41" i="1"/>
  <c r="E41" i="1"/>
  <c r="D41" i="1"/>
  <c r="C41" i="1"/>
  <c r="N41" i="1" s="1"/>
  <c r="U40" i="1"/>
  <c r="T40" i="1"/>
  <c r="N40" i="1"/>
  <c r="U39" i="1"/>
  <c r="T39" i="1"/>
  <c r="N39" i="1"/>
  <c r="T38" i="1"/>
  <c r="N38" i="1"/>
  <c r="U38" i="1" s="1"/>
  <c r="T37" i="1"/>
  <c r="N37" i="1"/>
  <c r="U37" i="1" s="1"/>
  <c r="T36" i="1"/>
  <c r="N36" i="1"/>
  <c r="U36" i="1" s="1"/>
  <c r="T35" i="1"/>
  <c r="U35" i="1" s="1"/>
  <c r="N35" i="1"/>
  <c r="T34" i="1"/>
  <c r="U34" i="1" s="1"/>
  <c r="N34" i="1"/>
  <c r="T33" i="1"/>
  <c r="N33" i="1"/>
  <c r="U33" i="1" s="1"/>
  <c r="U32" i="1"/>
  <c r="T32" i="1"/>
  <c r="N32" i="1"/>
  <c r="U31" i="1"/>
  <c r="T31" i="1"/>
  <c r="N31" i="1"/>
  <c r="S30" i="1"/>
  <c r="S42" i="1" s="1"/>
  <c r="R30" i="1"/>
  <c r="R42" i="1" s="1"/>
  <c r="Q30" i="1"/>
  <c r="Q42" i="1" s="1"/>
  <c r="P30" i="1"/>
  <c r="P42" i="1" s="1"/>
  <c r="O30" i="1"/>
  <c r="M30" i="1"/>
  <c r="L30" i="1"/>
  <c r="K30" i="1"/>
  <c r="K42" i="1" s="1"/>
  <c r="J30" i="1"/>
  <c r="J42" i="1" s="1"/>
  <c r="I30" i="1"/>
  <c r="I42" i="1" s="1"/>
  <c r="H30" i="1"/>
  <c r="H42" i="1" s="1"/>
  <c r="G30" i="1"/>
  <c r="F30" i="1"/>
  <c r="F42" i="1" s="1"/>
  <c r="E30" i="1"/>
  <c r="D30" i="1"/>
  <c r="C30" i="1"/>
  <c r="C42" i="1" s="1"/>
  <c r="T29" i="1"/>
  <c r="N29" i="1"/>
  <c r="U29" i="1" s="1"/>
  <c r="T28" i="1"/>
  <c r="N28" i="1"/>
  <c r="U28" i="1" s="1"/>
  <c r="T27" i="1"/>
  <c r="U27" i="1" s="1"/>
  <c r="N27" i="1"/>
  <c r="T26" i="1"/>
  <c r="U26" i="1" s="1"/>
  <c r="N26" i="1"/>
  <c r="T25" i="1"/>
  <c r="N25" i="1"/>
  <c r="U25" i="1" s="1"/>
  <c r="U24" i="1"/>
  <c r="T24" i="1"/>
  <c r="N24" i="1"/>
  <c r="U23" i="1"/>
  <c r="T23" i="1"/>
  <c r="N23" i="1"/>
  <c r="T22" i="1"/>
  <c r="N22" i="1"/>
  <c r="U22" i="1" s="1"/>
  <c r="T21" i="1"/>
  <c r="N21" i="1"/>
  <c r="U21" i="1" s="1"/>
  <c r="T20" i="1"/>
  <c r="N20" i="1"/>
  <c r="U20" i="1" s="1"/>
  <c r="T19" i="1"/>
  <c r="U19" i="1" s="1"/>
  <c r="N19" i="1"/>
  <c r="T18" i="1"/>
  <c r="U18" i="1" s="1"/>
  <c r="N18" i="1"/>
  <c r="T17" i="1"/>
  <c r="N17" i="1"/>
  <c r="U17" i="1" s="1"/>
  <c r="U16" i="1"/>
  <c r="T16" i="1"/>
  <c r="N16" i="1"/>
  <c r="U15" i="1"/>
  <c r="T15" i="1"/>
  <c r="N15" i="1"/>
  <c r="T14" i="1"/>
  <c r="N14" i="1"/>
  <c r="U14" i="1" s="1"/>
  <c r="T13" i="1"/>
  <c r="N13" i="1"/>
  <c r="U13" i="1" s="1"/>
  <c r="T12" i="1"/>
  <c r="N12" i="1"/>
  <c r="U12" i="1" s="1"/>
  <c r="T11" i="1"/>
  <c r="U11" i="1" s="1"/>
  <c r="N11" i="1"/>
  <c r="T10" i="1"/>
  <c r="U10" i="1" s="1"/>
  <c r="N10" i="1"/>
  <c r="T9" i="1"/>
  <c r="N9" i="1"/>
  <c r="U9" i="1" s="1"/>
  <c r="U8" i="1"/>
  <c r="T8" i="1"/>
  <c r="N8" i="1"/>
  <c r="U7" i="1"/>
  <c r="T7" i="1"/>
  <c r="N7" i="1"/>
  <c r="T6" i="1"/>
  <c r="N6" i="1"/>
  <c r="U6" i="1" s="1"/>
  <c r="L25" i="9" l="1"/>
  <c r="L52" i="9"/>
  <c r="U41" i="1"/>
  <c r="F24" i="2"/>
  <c r="F46" i="6"/>
  <c r="U41" i="4"/>
  <c r="G46" i="4" s="1"/>
  <c r="N30" i="5"/>
  <c r="U41" i="6"/>
  <c r="N46" i="6" s="1"/>
  <c r="G46" i="6"/>
  <c r="O46" i="6"/>
  <c r="L7" i="9"/>
  <c r="H46" i="4"/>
  <c r="H46" i="6"/>
  <c r="P46" i="6"/>
  <c r="I17" i="7"/>
  <c r="L34" i="9"/>
  <c r="O42" i="1"/>
  <c r="I46" i="6"/>
  <c r="B22" i="7"/>
  <c r="T30" i="1"/>
  <c r="T42" i="1" s="1"/>
  <c r="C46" i="6"/>
  <c r="K46" i="6"/>
  <c r="S46" i="6"/>
  <c r="R46" i="6"/>
  <c r="N30" i="1"/>
  <c r="D46" i="4"/>
  <c r="O42" i="5"/>
  <c r="D46" i="6"/>
  <c r="L46" i="6"/>
  <c r="Q46" i="6"/>
  <c r="U42" i="6"/>
  <c r="J46" i="6"/>
  <c r="E46" i="6"/>
  <c r="U30" i="1" l="1"/>
  <c r="N42" i="1"/>
  <c r="C46" i="4"/>
  <c r="I46" i="4"/>
  <c r="J46" i="4"/>
  <c r="Q46" i="4"/>
  <c r="F46" i="4"/>
  <c r="U42" i="4"/>
  <c r="U30" i="5"/>
  <c r="N42" i="5"/>
  <c r="M46" i="6"/>
  <c r="S46" i="4"/>
  <c r="K46" i="4"/>
  <c r="N46" i="4"/>
  <c r="R46" i="4"/>
  <c r="O46" i="4"/>
  <c r="M46" i="4"/>
  <c r="E46" i="4"/>
  <c r="L46" i="4"/>
  <c r="P46" i="4"/>
  <c r="M46" i="5" l="1"/>
  <c r="E46" i="5"/>
  <c r="J46" i="5"/>
  <c r="U42" i="5"/>
  <c r="I46" i="5"/>
  <c r="N46" i="5"/>
  <c r="L46" i="5"/>
  <c r="D46" i="5"/>
  <c r="R46" i="5"/>
  <c r="Q46" i="5"/>
  <c r="S46" i="5"/>
  <c r="K46" i="5"/>
  <c r="C46" i="5"/>
  <c r="P46" i="5"/>
  <c r="H46" i="5"/>
  <c r="O46" i="5"/>
  <c r="G46" i="5"/>
  <c r="F46" i="5"/>
  <c r="S46" i="1"/>
  <c r="P46" i="1"/>
  <c r="H46" i="1"/>
  <c r="L46" i="1"/>
  <c r="O46" i="1"/>
  <c r="G46" i="1"/>
  <c r="M46" i="1"/>
  <c r="I46" i="1"/>
  <c r="F46" i="1"/>
  <c r="E46" i="1"/>
  <c r="D46" i="1"/>
  <c r="K46" i="1"/>
  <c r="C46" i="1"/>
  <c r="R46" i="1"/>
  <c r="J46" i="1"/>
  <c r="U42" i="1"/>
  <c r="Q46" i="1"/>
</calcChain>
</file>

<file path=xl/sharedStrings.xml><?xml version="1.0" encoding="utf-8"?>
<sst xmlns="http://schemas.openxmlformats.org/spreadsheetml/2006/main" count="608" uniqueCount="151">
  <si>
    <t>Табела: Бруто полисирана премија за периодот ('000мкд) / 2022Q3</t>
  </si>
  <si>
    <t>Класа на осигурување</t>
  </si>
  <si>
    <t>Македонија</t>
  </si>
  <si>
    <t>Триглав</t>
  </si>
  <si>
    <t>Сава</t>
  </si>
  <si>
    <t>Евроинс</t>
  </si>
  <si>
    <t>Винер</t>
  </si>
  <si>
    <t>Еуролинк</t>
  </si>
  <si>
    <t>Граве</t>
  </si>
  <si>
    <t>Уника</t>
  </si>
  <si>
    <t>Осигурителна полиса</t>
  </si>
  <si>
    <t>Халк</t>
  </si>
  <si>
    <t>Кроациа неживот</t>
  </si>
  <si>
    <t>ВКУПНО НЕЖИВОТ</t>
  </si>
  <si>
    <t>Кроациа живот</t>
  </si>
  <si>
    <t>Граве живот</t>
  </si>
  <si>
    <t>Винер живот</t>
  </si>
  <si>
    <t>Уника живот</t>
  </si>
  <si>
    <t>Триглав живот</t>
  </si>
  <si>
    <t>ВКУПНО ЖИВОТ</t>
  </si>
  <si>
    <t>ВКУПНО</t>
  </si>
  <si>
    <t>01. Незгода</t>
  </si>
  <si>
    <t>01</t>
  </si>
  <si>
    <t>02. Здравствено</t>
  </si>
  <si>
    <t>02</t>
  </si>
  <si>
    <t>03. Каско моторни возила</t>
  </si>
  <si>
    <t>03</t>
  </si>
  <si>
    <t>04. Каско шински возила</t>
  </si>
  <si>
    <t>04</t>
  </si>
  <si>
    <t>05. Каско воздухоплови</t>
  </si>
  <si>
    <t>05</t>
  </si>
  <si>
    <t>06. Каско пловни објекти</t>
  </si>
  <si>
    <t>06</t>
  </si>
  <si>
    <t>07. Карго</t>
  </si>
  <si>
    <t>07</t>
  </si>
  <si>
    <t>08. Имот од пожар и др.опасн.</t>
  </si>
  <si>
    <t>08</t>
  </si>
  <si>
    <t>09. Имот останато</t>
  </si>
  <si>
    <t>09</t>
  </si>
  <si>
    <t>89. Имот (вкупно)</t>
  </si>
  <si>
    <t>89</t>
  </si>
  <si>
    <t>8901. Имот (физички лица)</t>
  </si>
  <si>
    <t>8901</t>
  </si>
  <si>
    <t>8902. Имот (правни лица)</t>
  </si>
  <si>
    <t>8902</t>
  </si>
  <si>
    <t>10. АО (вкупно)</t>
  </si>
  <si>
    <t>10</t>
  </si>
  <si>
    <t>1001. ЗАО</t>
  </si>
  <si>
    <t>1001</t>
  </si>
  <si>
    <t>1002. Зелена карта (ЗК)</t>
  </si>
  <si>
    <t>1002</t>
  </si>
  <si>
    <t>1003. Гранично (ГР)</t>
  </si>
  <si>
    <t>1003</t>
  </si>
  <si>
    <t>11. Одговорност воздухоплови</t>
  </si>
  <si>
    <t>11</t>
  </si>
  <si>
    <t>12. Одговорност пловни објекти</t>
  </si>
  <si>
    <t>12</t>
  </si>
  <si>
    <t>13. Општа одговорност</t>
  </si>
  <si>
    <t>13</t>
  </si>
  <si>
    <t xml:space="preserve">14. Кредити </t>
  </si>
  <si>
    <t>14</t>
  </si>
  <si>
    <t>15. Гаранции</t>
  </si>
  <si>
    <t>15</t>
  </si>
  <si>
    <t>16. Финансиски загуби</t>
  </si>
  <si>
    <t>16</t>
  </si>
  <si>
    <t>17. Правна заштита</t>
  </si>
  <si>
    <t>17</t>
  </si>
  <si>
    <t>18. Туристичка помош</t>
  </si>
  <si>
    <t>18</t>
  </si>
  <si>
    <t>0001</t>
  </si>
  <si>
    <t>19. Живот</t>
  </si>
  <si>
    <t>19</t>
  </si>
  <si>
    <t>19xx01. Основно</t>
  </si>
  <si>
    <t>19xx01</t>
  </si>
  <si>
    <t>19xx02. Дополнително</t>
  </si>
  <si>
    <t>19xx02</t>
  </si>
  <si>
    <t>19xx03. Рентно</t>
  </si>
  <si>
    <t>19xx03</t>
  </si>
  <si>
    <t>20. Брак и породување</t>
  </si>
  <si>
    <t>20</t>
  </si>
  <si>
    <t>21. Удели во инвест. фондови</t>
  </si>
  <si>
    <t>21</t>
  </si>
  <si>
    <t>22. Тонтина</t>
  </si>
  <si>
    <t>22</t>
  </si>
  <si>
    <t>23. Средства за капитал</t>
  </si>
  <si>
    <t>23</t>
  </si>
  <si>
    <t>24. Пензии од втор столб</t>
  </si>
  <si>
    <t>24</t>
  </si>
  <si>
    <t>25. Пензии од трет столб</t>
  </si>
  <si>
    <t>25</t>
  </si>
  <si>
    <t>0002</t>
  </si>
  <si>
    <t>0000</t>
  </si>
  <si>
    <t>Пазарна концентрација</t>
  </si>
  <si>
    <t>Табела: Структура на премија, по друштва за осигурување / 2022Q3</t>
  </si>
  <si>
    <t>000 мкд</t>
  </si>
  <si>
    <t>Друштво за осигурување</t>
  </si>
  <si>
    <t>Ред. бр.</t>
  </si>
  <si>
    <t>Бруто полисирана премија</t>
  </si>
  <si>
    <t>Премии предадени во реосигурување и/или соосигурување</t>
  </si>
  <si>
    <t>Техничка премија</t>
  </si>
  <si>
    <t>Дел за обавување на дејноста</t>
  </si>
  <si>
    <t>Вкупно (неживот)</t>
  </si>
  <si>
    <t>Вкупно (живот)</t>
  </si>
  <si>
    <t>Вкупно</t>
  </si>
  <si>
    <t>Табела: Структура на премија, по класи на осигурување / 2022Q3</t>
  </si>
  <si>
    <t>Табела: Број на склучени договори / 2022Q3</t>
  </si>
  <si>
    <t>Табела: Бруто исплатени (ликвидирани) штети (000мкд) / 2022Q3</t>
  </si>
  <si>
    <t>Табела: Број на ликвидирани штети / 2022Q3</t>
  </si>
  <si>
    <t>Табела: Структура на штети по друштва за осигурување / 2022Q3</t>
  </si>
  <si>
    <t>Број на нерешени штети на почеток на периодот</t>
  </si>
  <si>
    <t>Број на пријавени штети (вкл. и повторно отворени)</t>
  </si>
  <si>
    <t>Број на ликвидирани штети</t>
  </si>
  <si>
    <t>Број на одбиени штети</t>
  </si>
  <si>
    <t>Број на нерешени штети на крај на периодот</t>
  </si>
  <si>
    <t>Број на штети во судски спор  (дел од претходна колона)</t>
  </si>
  <si>
    <t>Динамика на решавање на штети</t>
  </si>
  <si>
    <t>5</t>
  </si>
  <si>
    <t>6</t>
  </si>
  <si>
    <t>7</t>
  </si>
  <si>
    <t>Табела: Трошоци / 2022Q3</t>
  </si>
  <si>
    <t>Аминистративни трошоци</t>
  </si>
  <si>
    <t>Трошоци за провизија</t>
  </si>
  <si>
    <t>Останати трошоци за спроведување на осигурувањето</t>
  </si>
  <si>
    <t>Табела: Бруто технички резерви / 2022Q3</t>
  </si>
  <si>
    <t>Резерви за неистечени ризици</t>
  </si>
  <si>
    <t>Резерви за бонуси и попусти</t>
  </si>
  <si>
    <t>Резерви за штети</t>
  </si>
  <si>
    <t>Еквилизациона резерва</t>
  </si>
  <si>
    <t>Математичка резерва</t>
  </si>
  <si>
    <t>Посебна резерва</t>
  </si>
  <si>
    <t>Други технички резерви</t>
  </si>
  <si>
    <t>Insurance Undertaking</t>
  </si>
  <si>
    <t>No.</t>
  </si>
  <si>
    <t>Резерви за настанати и пријавени штети</t>
  </si>
  <si>
    <t>Резерви за настанати, но непријавени штети</t>
  </si>
  <si>
    <t>Вкупно резерви за штети</t>
  </si>
  <si>
    <t>Табела: Нето технички резерви / 2022Q3</t>
  </si>
  <si>
    <t>Резерви за пријавени штети</t>
  </si>
  <si>
    <t>Табела: Капитал и маргина на солвентност / 2022Q3</t>
  </si>
  <si>
    <t>НЕЖИВОТ
ВКУПНО</t>
  </si>
  <si>
    <t>ЖИВОТ
ВКУПНО</t>
  </si>
  <si>
    <t>Вкупен капитал</t>
  </si>
  <si>
    <t>Маргина на солвентност</t>
  </si>
  <si>
    <t>АГЕНЦИЈА ЗА</t>
  </si>
  <si>
    <t xml:space="preserve">СУПЕРВИЗИЈА НА </t>
  </si>
  <si>
    <t>ОСИГУРУВАЊЕ</t>
  </si>
  <si>
    <t>Р е п у б л и к а  С е в е р н а   М а к е д о н и ј а</t>
  </si>
  <si>
    <t xml:space="preserve">ИЗВЕШТАЈ                                                                                                                         за работењето на друштвата за осигурување                                                       за периодот 1.1-30.9.2022                                                                                                                        </t>
  </si>
  <si>
    <t>Скопје, 2022</t>
  </si>
  <si>
    <t>Напомена: Податоците се добиени од страна на друштвата за осигурување при редовно известување по член 104 од Законот за супервизија на осигурување (“Службен весник на Република Македонија” бр. 27/02, 84/02, 98/02, 33/04, 88/05, 79/07, 8/08, 88/08, 56/09, 67/10, 44/11, 188/13, 43/14, 112/14, 153/15, 192/15, 23/16, 83/18, 198/18 и „Службен весник на Република Северна Македонија” бр.101/19 и 31/2020). Раководствата на друштвата за осигурување се одговорни за изготвување и објективно презентирање на податоците.</t>
  </si>
  <si>
    <t>Бројот на склучени договори не претставува збир од бројот на договори пооделно по класи на осигурување, бидејќи еден договор за осигурување може да покрива осигурени настани по однос на различни класи на осигурување и во тој случај договорот се внесува во секоја класа на осигурување, согласно поделбата на класите на  осигурување, но се брои само еднаш. Агрегираниот износ на овој параметар збирно за сите класи на осигурување претставува број  на склучени договори, без разлика дали полисата покрива ризици од една или повеќе класи на  осигурување.</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</si>
</sst>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7" x14ac:knownFonts="1">
    <font>
      <sz val="11"/>
      <name val="Calibri"/>
      <family val="2"/>
    </font>
    <font>
      <sz val="11"/>
      <color theme="1"/>
      <name val="Calibri"/>
      <family val="2"/>
      <charset val="204"/>
      <scheme val="minor"/>
    </font>
    <font>
      <sz val="11"/>
      <color theme="1"/>
      <name val="Calibri"/>
      <family val="2"/>
      <scheme val="minor"/>
    </font>
    <font>
      <sz val="8"/>
      <color theme="1"/>
      <name val="Calibri"/>
      <family val="2"/>
      <scheme val="minor"/>
    </font>
    <font>
      <sz val="9"/>
      <color theme="1"/>
      <name val="Calibri"/>
      <family val="2"/>
      <scheme val="minor"/>
    </font>
    <font>
      <sz val="10"/>
      <color theme="1"/>
      <name val="Calibri"/>
      <family val="2"/>
      <scheme val="minor"/>
    </font>
    <font>
      <sz val="10"/>
      <name val="Calibri"/>
      <family val="2"/>
      <scheme val="minor"/>
    </font>
    <font>
      <b/>
      <sz val="10"/>
      <name val="Calibri"/>
      <family val="2"/>
      <scheme val="minor"/>
    </font>
    <font>
      <b/>
      <sz val="10"/>
      <color theme="1"/>
      <name val="Calibri"/>
      <family val="2"/>
      <scheme val="minor"/>
    </font>
    <font>
      <i/>
      <sz val="9"/>
      <name val="Calibri"/>
      <family val="2"/>
      <scheme val="minor"/>
    </font>
    <font>
      <b/>
      <i/>
      <sz val="9"/>
      <name val="Calibri"/>
      <family val="2"/>
      <scheme val="minor"/>
    </font>
    <font>
      <b/>
      <i/>
      <sz val="11"/>
      <name val="Calibri"/>
      <family val="2"/>
      <scheme val="minor"/>
    </font>
    <font>
      <b/>
      <sz val="11"/>
      <name val="Calibri"/>
      <family val="2"/>
      <scheme val="minor"/>
    </font>
    <font>
      <b/>
      <i/>
      <sz val="11"/>
      <color theme="0"/>
      <name val="Calibri"/>
      <family val="2"/>
      <scheme val="minor"/>
    </font>
    <font>
      <b/>
      <sz val="8"/>
      <color theme="0"/>
      <name val="Calibri"/>
      <family val="2"/>
      <scheme val="minor"/>
    </font>
    <font>
      <b/>
      <sz val="11"/>
      <color theme="0"/>
      <name val="Calibri"/>
      <family val="2"/>
      <scheme val="minor"/>
    </font>
    <font>
      <b/>
      <sz val="11"/>
      <color theme="1"/>
      <name val="Calibri"/>
      <family val="2"/>
      <scheme val="minor"/>
    </font>
    <font>
      <b/>
      <sz val="8"/>
      <name val="Calibri"/>
      <family val="2"/>
      <scheme val="minor"/>
    </font>
    <font>
      <b/>
      <sz val="12"/>
      <name val="Calibri"/>
      <family val="2"/>
      <scheme val="minor"/>
    </font>
    <font>
      <sz val="11"/>
      <name val="Calibri"/>
      <family val="2"/>
      <scheme val="minor"/>
    </font>
    <font>
      <sz val="16"/>
      <color theme="0" tint="-0.49995422223578601"/>
      <name val="Calibri"/>
      <family val="2"/>
      <charset val="204"/>
      <scheme val="minor"/>
    </font>
    <font>
      <b/>
      <sz val="16"/>
      <color theme="0" tint="-0.49995422223578601"/>
      <name val="Calibri"/>
      <family val="2"/>
      <charset val="204"/>
      <scheme val="minor"/>
    </font>
    <font>
      <sz val="16"/>
      <color rgb="FFFF0000"/>
      <name val="Calibri"/>
      <family val="2"/>
      <charset val="204"/>
      <scheme val="minor"/>
    </font>
    <font>
      <b/>
      <i/>
      <sz val="20"/>
      <color theme="0" tint="-0.49995422223578601"/>
      <name val="Calibri"/>
      <family val="2"/>
      <charset val="204"/>
      <scheme val="minor"/>
    </font>
    <font>
      <b/>
      <sz val="18"/>
      <name val="Calibri"/>
      <family val="2"/>
      <charset val="204"/>
      <scheme val="minor"/>
    </font>
    <font>
      <sz val="11"/>
      <color theme="1"/>
      <name val="Tahoma"/>
      <family val="2"/>
      <charset val="204"/>
    </font>
    <font>
      <sz val="16"/>
      <name val="Calibri"/>
      <family val="2"/>
      <charset val="204"/>
      <scheme val="minor"/>
    </font>
  </fonts>
  <fills count="7">
    <fill>
      <patternFill patternType="none"/>
    </fill>
    <fill>
      <patternFill patternType="gray125"/>
    </fill>
    <fill>
      <patternFill patternType="solid">
        <fgColor theme="3" tint="0.59996337778862885"/>
        <bgColor indexed="64"/>
      </patternFill>
    </fill>
    <fill>
      <patternFill patternType="solid">
        <fgColor theme="0" tint="-4.9958800012207406E-2"/>
        <bgColor indexed="64"/>
      </patternFill>
    </fill>
    <fill>
      <patternFill patternType="solid">
        <fgColor theme="3" tint="0.79995117038483843"/>
        <bgColor indexed="64"/>
      </patternFill>
    </fill>
    <fill>
      <patternFill patternType="solid">
        <fgColor theme="0" tint="-0.14996795556505021"/>
        <bgColor indexed="64"/>
      </patternFill>
    </fill>
    <fill>
      <patternFill patternType="solid">
        <fgColor theme="2" tint="-0.24994659260841701"/>
        <bgColor indexed="64"/>
      </patternFill>
    </fill>
  </fills>
  <borders count="67">
    <border>
      <left/>
      <right/>
      <top/>
      <bottom/>
      <diagonal/>
    </border>
    <border>
      <left style="dashed">
        <color auto="1"/>
      </left>
      <right style="dashed">
        <color auto="1"/>
      </right>
      <top style="medium">
        <color auto="1"/>
      </top>
      <bottom style="dashed">
        <color auto="1"/>
      </bottom>
      <diagonal/>
    </border>
    <border>
      <left style="thin">
        <color auto="1"/>
      </left>
      <right style="thin">
        <color auto="1"/>
      </right>
      <top style="medium">
        <color auto="1"/>
      </top>
      <bottom style="dashed">
        <color auto="1"/>
      </bottom>
      <diagonal/>
    </border>
    <border>
      <left/>
      <right style="medium">
        <color auto="1"/>
      </right>
      <top style="medium">
        <color auto="1"/>
      </top>
      <bottom style="dashed">
        <color auto="1"/>
      </bottom>
      <diagonal/>
    </border>
    <border>
      <left style="medium">
        <color auto="1"/>
      </left>
      <right style="dashed">
        <color auto="1"/>
      </right>
      <top style="dashed">
        <color auto="1"/>
      </top>
      <bottom style="dashed">
        <color auto="1"/>
      </bottom>
      <diagonal/>
    </border>
    <border>
      <left style="dashed">
        <color auto="1"/>
      </left>
      <right style="dashed">
        <color auto="1"/>
      </right>
      <top style="dashed">
        <color auto="1"/>
      </top>
      <bottom style="dashed">
        <color auto="1"/>
      </bottom>
      <diagonal/>
    </border>
    <border>
      <left style="dashed">
        <color auto="1"/>
      </left>
      <right style="dashed">
        <color auto="1"/>
      </right>
      <top style="dashed">
        <color auto="1"/>
      </top>
      <bottom style="thin">
        <color auto="1"/>
      </bottom>
      <diagonal/>
    </border>
    <border>
      <left style="thin">
        <color auto="1"/>
      </left>
      <right style="thin">
        <color auto="1"/>
      </right>
      <top style="dashed">
        <color auto="1"/>
      </top>
      <bottom style="thin">
        <color auto="1"/>
      </bottom>
      <diagonal/>
    </border>
    <border>
      <left/>
      <right style="medium">
        <color auto="1"/>
      </right>
      <top style="dashed">
        <color auto="1"/>
      </top>
      <bottom style="thin">
        <color auto="1"/>
      </bottom>
      <diagonal/>
    </border>
    <border>
      <left style="dashed">
        <color auto="1"/>
      </left>
      <right style="thin">
        <color auto="1"/>
      </right>
      <top style="dashed">
        <color auto="1"/>
      </top>
      <bottom style="dashed">
        <color auto="1"/>
      </bottom>
      <diagonal/>
    </border>
    <border>
      <left/>
      <right style="dashed">
        <color auto="1"/>
      </right>
      <top/>
      <bottom style="dashed">
        <color auto="1"/>
      </bottom>
      <diagonal/>
    </border>
    <border>
      <left style="thin">
        <color auto="1"/>
      </left>
      <right style="thin">
        <color auto="1"/>
      </right>
      <top/>
      <bottom style="dashed">
        <color auto="1"/>
      </bottom>
      <diagonal/>
    </border>
    <border>
      <left style="dashed">
        <color auto="1"/>
      </left>
      <right style="dashed">
        <color auto="1"/>
      </right>
      <top/>
      <bottom style="dashed">
        <color auto="1"/>
      </bottom>
      <diagonal/>
    </border>
    <border>
      <left/>
      <right style="medium">
        <color auto="1"/>
      </right>
      <top/>
      <bottom style="dashed">
        <color auto="1"/>
      </bottom>
      <diagonal/>
    </border>
    <border>
      <left style="thin">
        <color auto="1"/>
      </left>
      <right style="thin">
        <color auto="1"/>
      </right>
      <top style="dashed">
        <color auto="1"/>
      </top>
      <bottom style="dashed">
        <color auto="1"/>
      </bottom>
      <diagonal/>
    </border>
    <border>
      <left/>
      <right style="dashed">
        <color auto="1"/>
      </right>
      <top style="dashed">
        <color auto="1"/>
      </top>
      <bottom style="dashed">
        <color auto="1"/>
      </bottom>
      <diagonal/>
    </border>
    <border>
      <left/>
      <right style="medium">
        <color auto="1"/>
      </right>
      <top style="dashed">
        <color auto="1"/>
      </top>
      <bottom style="dashed">
        <color auto="1"/>
      </bottom>
      <diagonal/>
    </border>
    <border>
      <left style="medium">
        <color auto="1"/>
      </left>
      <right style="dashed">
        <color auto="1"/>
      </right>
      <top style="dashed">
        <color auto="1"/>
      </top>
      <bottom/>
      <diagonal/>
    </border>
    <border>
      <left style="dashed">
        <color auto="1"/>
      </left>
      <right style="thin">
        <color auto="1"/>
      </right>
      <top style="dashed">
        <color auto="1"/>
      </top>
      <bottom/>
      <diagonal/>
    </border>
    <border>
      <left style="thin">
        <color auto="1"/>
      </left>
      <right style="thin">
        <color auto="1"/>
      </right>
      <top style="dashed">
        <color auto="1"/>
      </top>
      <bottom/>
      <diagonal/>
    </border>
    <border>
      <left/>
      <right style="dashed">
        <color auto="1"/>
      </right>
      <top style="dashed">
        <color auto="1"/>
      </top>
      <bottom/>
      <diagonal/>
    </border>
    <border>
      <left style="dashed">
        <color auto="1"/>
      </left>
      <right style="dashed">
        <color auto="1"/>
      </right>
      <top style="dashed">
        <color auto="1"/>
      </top>
      <bottom/>
      <diagonal/>
    </border>
    <border>
      <left/>
      <right style="medium">
        <color auto="1"/>
      </right>
      <top style="dashed">
        <color auto="1"/>
      </top>
      <bottom/>
      <diagonal/>
    </border>
    <border>
      <left style="medium">
        <color auto="1"/>
      </left>
      <right style="dashed">
        <color auto="1"/>
      </right>
      <top style="thin">
        <color auto="1"/>
      </top>
      <bottom style="thin">
        <color auto="1"/>
      </bottom>
      <diagonal/>
    </border>
    <border>
      <left style="dashed">
        <color auto="1"/>
      </left>
      <right style="thin">
        <color auto="1"/>
      </right>
      <top style="thin">
        <color auto="1"/>
      </top>
      <bottom style="thin">
        <color auto="1"/>
      </bottom>
      <diagonal/>
    </border>
    <border>
      <left style="dashed">
        <color auto="1"/>
      </left>
      <right style="dashed">
        <color auto="1"/>
      </right>
      <top style="thin">
        <color auto="1"/>
      </top>
      <bottom style="thin">
        <color auto="1"/>
      </bottom>
      <diagonal/>
    </border>
    <border>
      <left style="thin">
        <color auto="1"/>
      </left>
      <right style="thin">
        <color auto="1"/>
      </right>
      <top style="thin">
        <color auto="1"/>
      </top>
      <bottom style="thin">
        <color auto="1"/>
      </bottom>
      <diagonal/>
    </border>
    <border>
      <left/>
      <right style="medium">
        <color auto="1"/>
      </right>
      <top style="thin">
        <color auto="1"/>
      </top>
      <bottom style="thin">
        <color auto="1"/>
      </bottom>
      <diagonal/>
    </border>
    <border>
      <left style="medium">
        <color auto="1"/>
      </left>
      <right style="dashed">
        <color auto="1"/>
      </right>
      <top/>
      <bottom style="dashed">
        <color auto="1"/>
      </bottom>
      <diagonal/>
    </border>
    <border>
      <left style="dashed">
        <color auto="1"/>
      </left>
      <right style="thin">
        <color auto="1"/>
      </right>
      <top/>
      <bottom style="dashed">
        <color auto="1"/>
      </bottom>
      <diagonal/>
    </border>
    <border>
      <left style="medium">
        <color auto="1"/>
      </left>
      <right style="dashed">
        <color auto="1"/>
      </right>
      <top style="dashed">
        <color auto="1"/>
      </top>
      <bottom style="thin">
        <color auto="1"/>
      </bottom>
      <diagonal/>
    </border>
    <border>
      <left style="dashed">
        <color auto="1"/>
      </left>
      <right style="thin">
        <color auto="1"/>
      </right>
      <top style="dashed">
        <color auto="1"/>
      </top>
      <bottom style="thin">
        <color auto="1"/>
      </bottom>
      <diagonal/>
    </border>
    <border>
      <left style="medium">
        <color auto="1"/>
      </left>
      <right style="dashed">
        <color auto="1"/>
      </right>
      <top/>
      <bottom style="medium">
        <color auto="1"/>
      </bottom>
      <diagonal/>
    </border>
    <border>
      <left style="dashed">
        <color auto="1"/>
      </left>
      <right style="thin">
        <color auto="1"/>
      </right>
      <top/>
      <bottom style="medium">
        <color auto="1"/>
      </bottom>
      <diagonal/>
    </border>
    <border>
      <left style="dashed">
        <color auto="1"/>
      </left>
      <right style="dashed">
        <color auto="1"/>
      </right>
      <top/>
      <bottom style="medium">
        <color auto="1"/>
      </bottom>
      <diagonal/>
    </border>
    <border>
      <left style="dashed">
        <color auto="1"/>
      </left>
      <right style="medium">
        <color auto="1"/>
      </right>
      <top/>
      <bottom style="medium">
        <color auto="1"/>
      </bottom>
      <diagonal/>
    </border>
    <border>
      <left style="medium">
        <color auto="1"/>
      </left>
      <right/>
      <top style="medium">
        <color auto="1"/>
      </top>
      <bottom style="thin">
        <color auto="1"/>
      </bottom>
      <diagonal/>
    </border>
    <border>
      <left/>
      <right style="thin">
        <color auto="1"/>
      </right>
      <top style="medium">
        <color auto="1"/>
      </top>
      <bottom style="thin">
        <color auto="1"/>
      </bottom>
      <diagonal/>
    </border>
    <border>
      <left/>
      <right style="dashed">
        <color auto="1"/>
      </right>
      <top style="medium">
        <color auto="1"/>
      </top>
      <bottom style="dashed">
        <color auto="1"/>
      </bottom>
      <diagonal/>
    </border>
    <border>
      <left style="medium">
        <color auto="1"/>
      </left>
      <right style="medium">
        <color auto="1"/>
      </right>
      <top/>
      <bottom/>
      <diagonal/>
    </border>
    <border>
      <left style="medium">
        <color auto="1"/>
      </left>
      <right/>
      <top/>
      <bottom/>
      <diagonal/>
    </border>
    <border>
      <left style="medium">
        <color auto="1"/>
      </left>
      <right/>
      <top style="thin">
        <color auto="1"/>
      </top>
      <bottom style="medium">
        <color auto="1"/>
      </bottom>
      <diagonal/>
    </border>
    <border>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thin">
        <color auto="1"/>
      </left>
      <right style="medium">
        <color auto="1"/>
      </right>
      <top style="thin">
        <color auto="1"/>
      </top>
      <bottom style="medium">
        <color auto="1"/>
      </bottom>
      <diagonal/>
    </border>
    <border>
      <left style="medium">
        <color auto="1"/>
      </left>
      <right style="thin">
        <color auto="1"/>
      </right>
      <top style="thin">
        <color auto="1"/>
      </top>
      <bottom style="medium">
        <color auto="1"/>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style="thin">
        <color auto="1"/>
      </left>
      <right/>
      <top style="medium">
        <color auto="1"/>
      </top>
      <bottom style="thin">
        <color auto="1"/>
      </bottom>
      <diagonal/>
    </border>
    <border>
      <left/>
      <right/>
      <top style="medium">
        <color auto="1"/>
      </top>
      <bottom style="thin">
        <color auto="1"/>
      </bottom>
      <diagonal/>
    </border>
    <border>
      <left style="thin">
        <color auto="1"/>
      </left>
      <right style="medium">
        <color auto="1"/>
      </right>
      <top style="medium">
        <color auto="1"/>
      </top>
      <bottom/>
      <diagonal/>
    </border>
    <border>
      <left style="medium">
        <color auto="1"/>
      </left>
      <right style="thin">
        <color auto="1"/>
      </right>
      <top/>
      <bottom style="thin">
        <color auto="1"/>
      </bottom>
      <diagonal/>
    </border>
    <border>
      <left style="thin">
        <color auto="1"/>
      </left>
      <right style="thin">
        <color auto="1"/>
      </right>
      <top/>
      <bottom style="thin">
        <color auto="1"/>
      </bottom>
      <diagonal/>
    </border>
    <border>
      <left style="thin">
        <color auto="1"/>
      </left>
      <right style="medium">
        <color auto="1"/>
      </right>
      <top/>
      <bottom style="thin">
        <color auto="1"/>
      </bottom>
      <diagonal/>
    </border>
    <border>
      <left style="double">
        <color theme="8"/>
      </left>
      <right/>
      <top style="double">
        <color theme="8"/>
      </top>
      <bottom/>
      <diagonal/>
    </border>
    <border>
      <left/>
      <right/>
      <top style="double">
        <color theme="8"/>
      </top>
      <bottom/>
      <diagonal/>
    </border>
    <border>
      <left/>
      <right style="double">
        <color theme="8"/>
      </right>
      <top style="double">
        <color theme="8"/>
      </top>
      <bottom/>
      <diagonal/>
    </border>
    <border>
      <left style="double">
        <color theme="8"/>
      </left>
      <right/>
      <top/>
      <bottom/>
      <diagonal/>
    </border>
    <border>
      <left/>
      <right style="double">
        <color theme="8"/>
      </right>
      <top/>
      <bottom/>
      <diagonal/>
    </border>
    <border>
      <left style="double">
        <color theme="8"/>
      </left>
      <right/>
      <top/>
      <bottom style="double">
        <color theme="8"/>
      </bottom>
      <diagonal/>
    </border>
    <border>
      <left/>
      <right/>
      <top/>
      <bottom style="double">
        <color theme="8"/>
      </bottom>
      <diagonal/>
    </border>
    <border>
      <left/>
      <right style="double">
        <color theme="8"/>
      </right>
      <top/>
      <bottom style="double">
        <color theme="8"/>
      </bottom>
      <diagonal/>
    </border>
  </borders>
  <cellStyleXfs count="4">
    <xf numFmtId="0" fontId="0" fillId="0" borderId="0"/>
    <xf numFmtId="0" fontId="2" fillId="0" borderId="0"/>
    <xf numFmtId="0" fontId="2" fillId="0" borderId="0"/>
    <xf numFmtId="0" fontId="1" fillId="0" borderId="0"/>
  </cellStyleXfs>
  <cellXfs count="165">
    <xf numFmtId="0" fontId="0" fillId="0" borderId="0" xfId="0"/>
    <xf numFmtId="0" fontId="16" fillId="2" borderId="37" xfId="0" applyFont="1" applyFill="1" applyBorder="1" applyAlignment="1">
      <alignment horizontal="center" vertical="center" wrapText="1"/>
    </xf>
    <xf numFmtId="0" fontId="16" fillId="2" borderId="54" xfId="0" applyFont="1" applyFill="1" applyBorder="1" applyAlignment="1">
      <alignment horizontal="center" vertical="center" wrapText="1"/>
    </xf>
    <xf numFmtId="0" fontId="16" fillId="2" borderId="53" xfId="0" applyFont="1" applyFill="1" applyBorder="1" applyAlignment="1">
      <alignment horizontal="center" vertical="center" wrapText="1"/>
    </xf>
    <xf numFmtId="0" fontId="16" fillId="2" borderId="56" xfId="0" applyFont="1" applyFill="1" applyBorder="1" applyAlignment="1">
      <alignment horizontal="center" vertical="center" wrapText="1"/>
    </xf>
    <xf numFmtId="0" fontId="16" fillId="2" borderId="51" xfId="0" applyFont="1" applyFill="1" applyBorder="1" applyAlignment="1">
      <alignment horizontal="center" vertical="center" wrapText="1"/>
    </xf>
    <xf numFmtId="0" fontId="16" fillId="2" borderId="58" xfId="0" applyFont="1" applyFill="1" applyBorder="1" applyAlignment="1">
      <alignment horizontal="center" vertical="center" wrapText="1"/>
    </xf>
    <xf numFmtId="0" fontId="16" fillId="2" borderId="55" xfId="0" applyFont="1" applyFill="1" applyBorder="1" applyAlignment="1">
      <alignment horizontal="center" vertical="center" wrapText="1"/>
    </xf>
    <xf numFmtId="0" fontId="16" fillId="2" borderId="57" xfId="0" applyFont="1" applyFill="1" applyBorder="1" applyAlignment="1">
      <alignment horizontal="center" vertical="center" wrapText="1"/>
    </xf>
    <xf numFmtId="0" fontId="16" fillId="2" borderId="52" xfId="0" applyFont="1" applyFill="1" applyBorder="1" applyAlignment="1">
      <alignment horizontal="center" vertical="center" wrapText="1"/>
    </xf>
    <xf numFmtId="0" fontId="7" fillId="2" borderId="42" xfId="0" applyFont="1" applyFill="1" applyBorder="1" applyAlignment="1">
      <alignment horizontal="left" vertical="center" wrapText="1"/>
    </xf>
    <xf numFmtId="0" fontId="7" fillId="2" borderId="41" xfId="0" applyFont="1" applyFill="1" applyBorder="1" applyAlignment="1">
      <alignment horizontal="left" vertical="center" wrapText="1"/>
    </xf>
    <xf numFmtId="0" fontId="5" fillId="0" borderId="37" xfId="0" applyFont="1" applyBorder="1" applyAlignment="1">
      <alignment horizontal="center" vertical="center" wrapText="1"/>
    </xf>
    <xf numFmtId="0" fontId="5" fillId="0" borderId="36" xfId="0" applyFont="1" applyBorder="1" applyAlignment="1">
      <alignment horizontal="center" vertical="center" wrapText="1"/>
    </xf>
    <xf numFmtId="0" fontId="2" fillId="0" borderId="0" xfId="2"/>
    <xf numFmtId="0" fontId="2" fillId="0" borderId="0" xfId="0" applyFont="1" applyAlignment="1">
      <alignment vertical="center"/>
    </xf>
    <xf numFmtId="0" fontId="3" fillId="0" borderId="0" xfId="0" applyFont="1" applyAlignment="1">
      <alignment vertical="center" wrapText="1"/>
    </xf>
    <xf numFmtId="0" fontId="3" fillId="0" borderId="0" xfId="0" applyFont="1" applyAlignment="1">
      <alignment horizontal="center" vertical="center" wrapText="1"/>
    </xf>
    <xf numFmtId="0" fontId="2" fillId="0" borderId="0" xfId="0" applyFont="1"/>
    <xf numFmtId="0" fontId="4" fillId="0" borderId="0" xfId="0" applyFont="1" applyAlignment="1">
      <alignment vertical="center"/>
    </xf>
    <xf numFmtId="0" fontId="5" fillId="0" borderId="0" xfId="0" applyFont="1" applyAlignment="1">
      <alignment vertical="center"/>
    </xf>
    <xf numFmtId="0" fontId="6" fillId="0" borderId="0" xfId="0" applyFont="1" applyAlignment="1">
      <alignment vertical="center"/>
    </xf>
    <xf numFmtId="0" fontId="5" fillId="0" borderId="0" xfId="0" applyFont="1" applyAlignment="1">
      <alignment vertical="center" wrapText="1"/>
    </xf>
    <xf numFmtId="0" fontId="5" fillId="0" borderId="0" xfId="0" applyFont="1" applyAlignment="1">
      <alignment horizontal="center" vertical="center" wrapText="1"/>
    </xf>
    <xf numFmtId="0" fontId="7" fillId="0" borderId="0" xfId="0" applyFont="1" applyAlignment="1">
      <alignment vertical="center"/>
    </xf>
    <xf numFmtId="0" fontId="8" fillId="2" borderId="1"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8" fillId="2" borderId="2" xfId="0" applyFont="1" applyFill="1" applyBorder="1" applyAlignment="1">
      <alignment horizontal="center" vertical="center" wrapText="1"/>
    </xf>
    <xf numFmtId="0" fontId="8" fillId="2" borderId="3" xfId="0" applyFont="1" applyFill="1" applyBorder="1" applyAlignment="1">
      <alignment horizontal="center" vertical="center" wrapText="1"/>
    </xf>
    <xf numFmtId="0" fontId="4" fillId="0" borderId="0" xfId="0" applyFont="1" applyAlignment="1">
      <alignment horizontal="center" vertical="center" wrapText="1"/>
    </xf>
    <xf numFmtId="0" fontId="5" fillId="3" borderId="4" xfId="0" applyFont="1" applyFill="1" applyBorder="1" applyAlignment="1">
      <alignment horizontal="center" vertical="center" wrapText="1"/>
    </xf>
    <xf numFmtId="0" fontId="5" fillId="3" borderId="5" xfId="0" applyFont="1" applyFill="1" applyBorder="1" applyAlignment="1">
      <alignment horizontal="center" vertical="center" wrapText="1"/>
    </xf>
    <xf numFmtId="0" fontId="5" fillId="3" borderId="6" xfId="0" applyFont="1" applyFill="1" applyBorder="1" applyAlignment="1">
      <alignment horizontal="center" vertical="center" wrapText="1"/>
    </xf>
    <xf numFmtId="0" fontId="8" fillId="4" borderId="7" xfId="0" applyFont="1" applyFill="1" applyBorder="1" applyAlignment="1">
      <alignment horizontal="center" vertical="center" wrapText="1"/>
    </xf>
    <xf numFmtId="0" fontId="8" fillId="2" borderId="8" xfId="0" applyFont="1" applyFill="1" applyBorder="1" applyAlignment="1">
      <alignment horizontal="center" vertical="center" wrapText="1"/>
    </xf>
    <xf numFmtId="0" fontId="6" fillId="0" borderId="4" xfId="0" applyFont="1" applyBorder="1" applyAlignment="1">
      <alignment vertical="center"/>
    </xf>
    <xf numFmtId="49" fontId="6" fillId="3" borderId="9" xfId="0" applyNumberFormat="1" applyFont="1" applyFill="1" applyBorder="1" applyAlignment="1">
      <alignment horizontal="center" vertical="center"/>
    </xf>
    <xf numFmtId="3" fontId="6" fillId="0" borderId="10" xfId="0" applyNumberFormat="1" applyFont="1" applyBorder="1" applyAlignment="1">
      <alignment horizontal="right" vertical="center"/>
    </xf>
    <xf numFmtId="3" fontId="7" fillId="4" borderId="11" xfId="0" applyNumberFormat="1" applyFont="1" applyFill="1" applyBorder="1" applyAlignment="1">
      <alignment horizontal="right" vertical="center"/>
    </xf>
    <xf numFmtId="3" fontId="6" fillId="0" borderId="12" xfId="0" applyNumberFormat="1" applyFont="1" applyBorder="1" applyAlignment="1">
      <alignment horizontal="right" vertical="center"/>
    </xf>
    <xf numFmtId="3" fontId="7" fillId="2" borderId="13" xfId="0" applyNumberFormat="1" applyFont="1" applyFill="1" applyBorder="1" applyAlignment="1">
      <alignment horizontal="right" vertical="center"/>
    </xf>
    <xf numFmtId="3" fontId="7" fillId="4" borderId="14" xfId="0" applyNumberFormat="1" applyFont="1" applyFill="1" applyBorder="1" applyAlignment="1">
      <alignment horizontal="right" vertical="center"/>
    </xf>
    <xf numFmtId="3" fontId="6" fillId="0" borderId="15" xfId="0" applyNumberFormat="1" applyFont="1" applyBorder="1" applyAlignment="1">
      <alignment horizontal="right" vertical="center"/>
    </xf>
    <xf numFmtId="3" fontId="6" fillId="0" borderId="5" xfId="0" applyNumberFormat="1" applyFont="1" applyBorder="1" applyAlignment="1">
      <alignment horizontal="right" vertical="center"/>
    </xf>
    <xf numFmtId="3" fontId="7" fillId="2" borderId="16" xfId="0" applyNumberFormat="1" applyFont="1" applyFill="1" applyBorder="1" applyAlignment="1">
      <alignment horizontal="right" vertical="center"/>
    </xf>
    <xf numFmtId="0" fontId="9" fillId="0" borderId="4" xfId="0" applyFont="1" applyBorder="1" applyAlignment="1">
      <alignment horizontal="left" vertical="center"/>
    </xf>
    <xf numFmtId="49" fontId="9" fillId="3" borderId="9" xfId="0" applyNumberFormat="1" applyFont="1" applyFill="1" applyBorder="1" applyAlignment="1">
      <alignment horizontal="center" vertical="center"/>
    </xf>
    <xf numFmtId="3" fontId="9" fillId="0" borderId="10" xfId="0" applyNumberFormat="1" applyFont="1" applyBorder="1" applyAlignment="1">
      <alignment horizontal="right" vertical="center"/>
    </xf>
    <xf numFmtId="3" fontId="10" fillId="4" borderId="14" xfId="0" applyNumberFormat="1" applyFont="1" applyFill="1" applyBorder="1" applyAlignment="1">
      <alignment horizontal="right" vertical="center"/>
    </xf>
    <xf numFmtId="3" fontId="9" fillId="0" borderId="15" xfId="0" applyNumberFormat="1" applyFont="1" applyBorder="1" applyAlignment="1">
      <alignment horizontal="right" vertical="center"/>
    </xf>
    <xf numFmtId="3" fontId="9" fillId="0" borderId="5" xfId="0" applyNumberFormat="1" applyFont="1" applyBorder="1" applyAlignment="1">
      <alignment horizontal="right" vertical="center"/>
    </xf>
    <xf numFmtId="3" fontId="10" fillId="2" borderId="16" xfId="0" applyNumberFormat="1" applyFont="1" applyFill="1" applyBorder="1" applyAlignment="1">
      <alignment horizontal="right" vertical="center"/>
    </xf>
    <xf numFmtId="0" fontId="9" fillId="0" borderId="4" xfId="0" applyFont="1" applyBorder="1" applyAlignment="1">
      <alignment horizontal="left" vertical="center" wrapText="1"/>
    </xf>
    <xf numFmtId="49" fontId="9" fillId="3" borderId="9" xfId="0" applyNumberFormat="1" applyFont="1" applyFill="1" applyBorder="1" applyAlignment="1">
      <alignment horizontal="center" vertical="center" wrapText="1"/>
    </xf>
    <xf numFmtId="0" fontId="6" fillId="0" borderId="4" xfId="0" applyFont="1" applyBorder="1" applyAlignment="1">
      <alignment vertical="center" wrapText="1"/>
    </xf>
    <xf numFmtId="49" fontId="6" fillId="3" borderId="9" xfId="0" applyNumberFormat="1" applyFont="1" applyFill="1" applyBorder="1" applyAlignment="1">
      <alignment horizontal="center" vertical="center" wrapText="1"/>
    </xf>
    <xf numFmtId="0" fontId="6" fillId="0" borderId="17" xfId="0" applyFont="1" applyBorder="1" applyAlignment="1">
      <alignment vertical="center" wrapText="1"/>
    </xf>
    <xf numFmtId="49" fontId="6" fillId="3" borderId="18" xfId="0" applyNumberFormat="1" applyFont="1" applyFill="1" applyBorder="1" applyAlignment="1">
      <alignment horizontal="center" vertical="center" wrapText="1"/>
    </xf>
    <xf numFmtId="3" fontId="7" fillId="4" borderId="19" xfId="0" applyNumberFormat="1" applyFont="1" applyFill="1" applyBorder="1" applyAlignment="1">
      <alignment horizontal="right" vertical="center"/>
    </xf>
    <xf numFmtId="3" fontId="6" fillId="0" borderId="20" xfId="0" applyNumberFormat="1" applyFont="1" applyBorder="1" applyAlignment="1">
      <alignment horizontal="right" vertical="center"/>
    </xf>
    <xf numFmtId="3" fontId="6" fillId="0" borderId="21" xfId="0" applyNumberFormat="1" applyFont="1" applyBorder="1" applyAlignment="1">
      <alignment horizontal="right" vertical="center"/>
    </xf>
    <xf numFmtId="3" fontId="7" fillId="2" borderId="22" xfId="0" applyNumberFormat="1" applyFont="1" applyFill="1" applyBorder="1" applyAlignment="1">
      <alignment horizontal="right" vertical="center"/>
    </xf>
    <xf numFmtId="0" fontId="7" fillId="4" borderId="23" xfId="0" applyFont="1" applyFill="1" applyBorder="1" applyAlignment="1">
      <alignment vertical="center" wrapText="1"/>
    </xf>
    <xf numFmtId="49" fontId="7" fillId="4" borderId="24" xfId="0" applyNumberFormat="1" applyFont="1" applyFill="1" applyBorder="1" applyAlignment="1">
      <alignment horizontal="center" vertical="center" wrapText="1"/>
    </xf>
    <xf numFmtId="3" fontId="7" fillId="4" borderId="25" xfId="0" applyNumberFormat="1" applyFont="1" applyFill="1" applyBorder="1" applyAlignment="1">
      <alignment horizontal="right" vertical="center"/>
    </xf>
    <xf numFmtId="3" fontId="7" fillId="4" borderId="26" xfId="0" applyNumberFormat="1" applyFont="1" applyFill="1" applyBorder="1" applyAlignment="1">
      <alignment horizontal="right" vertical="center"/>
    </xf>
    <xf numFmtId="3" fontId="7" fillId="2" borderId="27" xfId="0" applyNumberFormat="1" applyFont="1" applyFill="1" applyBorder="1" applyAlignment="1">
      <alignment horizontal="right" vertical="center"/>
    </xf>
    <xf numFmtId="0" fontId="6" fillId="0" borderId="28" xfId="0" applyFont="1" applyBorder="1" applyAlignment="1">
      <alignment vertical="center" wrapText="1"/>
    </xf>
    <xf numFmtId="49" fontId="6" fillId="3" borderId="29" xfId="0" applyNumberFormat="1" applyFont="1" applyFill="1" applyBorder="1" applyAlignment="1">
      <alignment horizontal="center" vertical="center" wrapText="1"/>
    </xf>
    <xf numFmtId="49" fontId="9" fillId="3" borderId="9" xfId="0" quotePrefix="1" applyNumberFormat="1" applyFont="1" applyFill="1" applyBorder="1" applyAlignment="1">
      <alignment horizontal="center" vertical="center" wrapText="1"/>
    </xf>
    <xf numFmtId="49" fontId="6" fillId="3" borderId="9" xfId="0" quotePrefix="1" applyNumberFormat="1" applyFont="1" applyFill="1" applyBorder="1" applyAlignment="1">
      <alignment horizontal="center" vertical="center" wrapText="1"/>
    </xf>
    <xf numFmtId="0" fontId="7" fillId="4" borderId="30" xfId="0" applyFont="1" applyFill="1" applyBorder="1" applyAlignment="1">
      <alignment vertical="center"/>
    </xf>
    <xf numFmtId="49" fontId="7" fillId="4" borderId="31" xfId="0" applyNumberFormat="1" applyFont="1" applyFill="1" applyBorder="1" applyAlignment="1">
      <alignment horizontal="center" vertical="center"/>
    </xf>
    <xf numFmtId="0" fontId="7" fillId="2" borderId="32" xfId="0" applyFont="1" applyFill="1" applyBorder="1" applyAlignment="1">
      <alignment vertical="center"/>
    </xf>
    <xf numFmtId="49" fontId="7" fillId="2" borderId="33" xfId="0" applyNumberFormat="1" applyFont="1" applyFill="1" applyBorder="1" applyAlignment="1">
      <alignment horizontal="center" vertical="center"/>
    </xf>
    <xf numFmtId="3" fontId="7" fillId="2" borderId="34" xfId="0" applyNumberFormat="1" applyFont="1" applyFill="1" applyBorder="1" applyAlignment="1">
      <alignment horizontal="right" vertical="center"/>
    </xf>
    <xf numFmtId="3" fontId="7" fillId="2" borderId="35" xfId="0" applyNumberFormat="1" applyFont="1" applyFill="1" applyBorder="1" applyAlignment="1">
      <alignment horizontal="right" vertical="center"/>
    </xf>
    <xf numFmtId="0" fontId="8" fillId="2" borderId="38" xfId="0" applyFont="1" applyFill="1" applyBorder="1" applyAlignment="1">
      <alignment horizontal="center" vertical="center" wrapText="1"/>
    </xf>
    <xf numFmtId="0" fontId="2" fillId="0" borderId="39" xfId="0" applyFont="1" applyBorder="1" applyAlignment="1">
      <alignment vertical="center"/>
    </xf>
    <xf numFmtId="0" fontId="2" fillId="0" borderId="40" xfId="0" applyFont="1" applyBorder="1" applyAlignment="1">
      <alignment vertical="center"/>
    </xf>
    <xf numFmtId="10" fontId="5" fillId="0" borderId="43" xfId="0" applyNumberFormat="1" applyFont="1" applyBorder="1" applyAlignment="1">
      <alignment vertical="center"/>
    </xf>
    <xf numFmtId="3" fontId="2" fillId="0" borderId="39" xfId="0" applyNumberFormat="1" applyFont="1" applyBorder="1" applyAlignment="1">
      <alignment vertical="center"/>
    </xf>
    <xf numFmtId="0" fontId="2" fillId="0" borderId="0" xfId="1" applyAlignment="1">
      <alignment vertical="center"/>
    </xf>
    <xf numFmtId="0" fontId="2" fillId="0" borderId="0" xfId="1" applyAlignment="1">
      <alignment vertical="center" wrapText="1"/>
    </xf>
    <xf numFmtId="3" fontId="11" fillId="0" borderId="0" xfId="1" applyNumberFormat="1" applyFont="1" applyAlignment="1">
      <alignment vertical="center" wrapText="1"/>
    </xf>
    <xf numFmtId="3" fontId="12" fillId="0" borderId="0" xfId="1" applyNumberFormat="1" applyFont="1" applyAlignment="1">
      <alignment vertical="center"/>
    </xf>
    <xf numFmtId="3" fontId="13" fillId="0" borderId="0" xfId="1" applyNumberFormat="1" applyFont="1" applyAlignment="1">
      <alignment horizontal="center" vertical="center"/>
    </xf>
    <xf numFmtId="3" fontId="14" fillId="0" borderId="0" xfId="1" applyNumberFormat="1" applyFont="1" applyAlignment="1">
      <alignment vertical="center" wrapText="1"/>
    </xf>
    <xf numFmtId="3" fontId="15" fillId="0" borderId="0" xfId="1" applyNumberFormat="1" applyFont="1" applyAlignment="1">
      <alignment horizontal="center" vertical="center" wrapText="1"/>
    </xf>
    <xf numFmtId="3" fontId="6" fillId="0" borderId="0" xfId="1" quotePrefix="1" applyNumberFormat="1" applyFont="1" applyAlignment="1">
      <alignment horizontal="right" vertical="top" wrapText="1"/>
    </xf>
    <xf numFmtId="0" fontId="16" fillId="2" borderId="44" xfId="0" applyFont="1" applyFill="1" applyBorder="1" applyAlignment="1">
      <alignment horizontal="center" vertical="center" wrapText="1"/>
    </xf>
    <xf numFmtId="0" fontId="16" fillId="2" borderId="45" xfId="0" applyFont="1" applyFill="1" applyBorder="1" applyAlignment="1">
      <alignment horizontal="center" vertical="center" wrapText="1"/>
    </xf>
    <xf numFmtId="0" fontId="16" fillId="2" borderId="46" xfId="0" applyFont="1" applyFill="1" applyBorder="1" applyAlignment="1">
      <alignment horizontal="center" vertical="center" wrapText="1"/>
    </xf>
    <xf numFmtId="3" fontId="11" fillId="5" borderId="47" xfId="1" applyNumberFormat="1" applyFont="1" applyFill="1" applyBorder="1" applyAlignment="1">
      <alignment horizontal="center" vertical="center"/>
    </xf>
    <xf numFmtId="3" fontId="17" fillId="5" borderId="26" xfId="1" applyNumberFormat="1" applyFont="1" applyFill="1" applyBorder="1" applyAlignment="1">
      <alignment vertical="center" wrapText="1"/>
    </xf>
    <xf numFmtId="3" fontId="7" fillId="5" borderId="26" xfId="1" applyNumberFormat="1" applyFont="1" applyFill="1" applyBorder="1" applyAlignment="1">
      <alignment horizontal="center" wrapText="1"/>
    </xf>
    <xf numFmtId="3" fontId="7" fillId="5" borderId="48" xfId="1" applyNumberFormat="1" applyFont="1" applyFill="1" applyBorder="1" applyAlignment="1">
      <alignment horizontal="center" wrapText="1"/>
    </xf>
    <xf numFmtId="0" fontId="18" fillId="4" borderId="47" xfId="1" applyFont="1" applyFill="1" applyBorder="1" applyAlignment="1">
      <alignment horizontal="left" vertical="center"/>
    </xf>
    <xf numFmtId="3" fontId="7" fillId="5" borderId="26" xfId="1" applyNumberFormat="1" applyFont="1" applyFill="1" applyBorder="1" applyAlignment="1">
      <alignment horizontal="center" vertical="center" wrapText="1"/>
    </xf>
    <xf numFmtId="3" fontId="7" fillId="4" borderId="26" xfId="1" applyNumberFormat="1" applyFont="1" applyFill="1" applyBorder="1" applyAlignment="1">
      <alignment vertical="center" wrapText="1"/>
    </xf>
    <xf numFmtId="3" fontId="7" fillId="4" borderId="48" xfId="1" applyNumberFormat="1" applyFont="1" applyFill="1" applyBorder="1" applyAlignment="1">
      <alignment vertical="center" wrapText="1"/>
    </xf>
    <xf numFmtId="0" fontId="19" fillId="0" borderId="47" xfId="1" applyFont="1" applyBorder="1" applyAlignment="1">
      <alignment horizontal="left" vertical="center"/>
    </xf>
    <xf numFmtId="3" fontId="6" fillId="0" borderId="26" xfId="1" applyNumberFormat="1" applyFont="1" applyBorder="1" applyAlignment="1">
      <alignment vertical="center" wrapText="1"/>
    </xf>
    <xf numFmtId="3" fontId="6" fillId="0" borderId="48" xfId="1" applyNumberFormat="1" applyFont="1" applyBorder="1" applyAlignment="1">
      <alignment vertical="center" wrapText="1"/>
    </xf>
    <xf numFmtId="3" fontId="7" fillId="4" borderId="43" xfId="1" applyNumberFormat="1" applyFont="1" applyFill="1" applyBorder="1" applyAlignment="1">
      <alignment vertical="center" wrapText="1"/>
    </xf>
    <xf numFmtId="3" fontId="7" fillId="4" borderId="49" xfId="1" applyNumberFormat="1" applyFont="1" applyFill="1" applyBorder="1" applyAlignment="1">
      <alignment vertical="center" wrapText="1"/>
    </xf>
    <xf numFmtId="0" fontId="5" fillId="0" borderId="0" xfId="0" applyFont="1" applyAlignment="1">
      <alignment horizontal="left" vertical="top" wrapText="1"/>
    </xf>
    <xf numFmtId="3" fontId="11" fillId="0" borderId="0" xfId="1" applyNumberFormat="1" applyFont="1" applyAlignment="1">
      <alignment vertical="center"/>
    </xf>
    <xf numFmtId="3" fontId="13" fillId="0" borderId="0" xfId="1" applyNumberFormat="1" applyFont="1" applyAlignment="1">
      <alignment horizontal="center" vertical="center" wrapText="1"/>
    </xf>
    <xf numFmtId="3" fontId="5" fillId="0" borderId="47" xfId="1" applyNumberFormat="1" applyFont="1" applyBorder="1" applyAlignment="1">
      <alignment horizontal="left" vertical="center" wrapText="1"/>
    </xf>
    <xf numFmtId="3" fontId="5" fillId="0" borderId="26" xfId="1" applyNumberFormat="1" applyFont="1" applyBorder="1" applyAlignment="1">
      <alignment vertical="center" wrapText="1"/>
    </xf>
    <xf numFmtId="3" fontId="5" fillId="0" borderId="48" xfId="1" applyNumberFormat="1" applyFont="1" applyBorder="1" applyAlignment="1">
      <alignment vertical="center" wrapText="1"/>
    </xf>
    <xf numFmtId="0" fontId="18" fillId="4" borderId="50" xfId="1" applyFont="1" applyFill="1" applyBorder="1" applyAlignment="1">
      <alignment horizontal="left" vertical="center"/>
    </xf>
    <xf numFmtId="3" fontId="7" fillId="5" borderId="43" xfId="1" applyNumberFormat="1" applyFont="1" applyFill="1" applyBorder="1" applyAlignment="1">
      <alignment horizontal="center" vertical="center" wrapText="1"/>
    </xf>
    <xf numFmtId="0" fontId="3" fillId="0" borderId="0" xfId="0" applyFont="1" applyAlignment="1">
      <alignment wrapText="1"/>
    </xf>
    <xf numFmtId="0" fontId="4" fillId="0" borderId="0" xfId="0" applyFont="1"/>
    <xf numFmtId="0" fontId="4" fillId="0" borderId="0" xfId="0" applyFont="1" applyAlignment="1">
      <alignment horizontal="center"/>
    </xf>
    <xf numFmtId="0" fontId="4" fillId="0" borderId="0" xfId="0" applyFont="1" applyAlignment="1">
      <alignment wrapText="1"/>
    </xf>
    <xf numFmtId="49" fontId="4" fillId="0" borderId="0" xfId="0" applyNumberFormat="1" applyFont="1" applyAlignment="1">
      <alignment wrapText="1"/>
    </xf>
    <xf numFmtId="164" fontId="6" fillId="0" borderId="48" xfId="1" applyNumberFormat="1" applyFont="1" applyBorder="1" applyAlignment="1">
      <alignment vertical="center" wrapText="1"/>
    </xf>
    <xf numFmtId="164" fontId="7" fillId="4" borderId="48" xfId="1" applyNumberFormat="1" applyFont="1" applyFill="1" applyBorder="1" applyAlignment="1">
      <alignment vertical="center" wrapText="1"/>
    </xf>
    <xf numFmtId="164" fontId="7" fillId="4" borderId="49" xfId="1" applyNumberFormat="1" applyFont="1" applyFill="1" applyBorder="1" applyAlignment="1">
      <alignment vertical="center" wrapText="1"/>
    </xf>
    <xf numFmtId="0" fontId="4" fillId="0" borderId="0" xfId="0" quotePrefix="1" applyFont="1" applyAlignment="1">
      <alignment horizontal="right"/>
    </xf>
    <xf numFmtId="0" fontId="16" fillId="2" borderId="51" xfId="0" applyFont="1" applyFill="1" applyBorder="1" applyAlignment="1">
      <alignment horizontal="center" vertical="center" wrapText="1"/>
    </xf>
    <xf numFmtId="0" fontId="16" fillId="2" borderId="52" xfId="0" applyFont="1" applyFill="1" applyBorder="1" applyAlignment="1">
      <alignment horizontal="center" vertical="center" wrapText="1"/>
    </xf>
    <xf numFmtId="0" fontId="16" fillId="2" borderId="53" xfId="0" applyFont="1" applyFill="1" applyBorder="1" applyAlignment="1">
      <alignment horizontal="center" vertical="center" wrapText="1"/>
    </xf>
    <xf numFmtId="0" fontId="16" fillId="2" borderId="55" xfId="0" applyFont="1" applyFill="1" applyBorder="1" applyAlignment="1">
      <alignment horizontal="center" vertical="center" wrapText="1"/>
    </xf>
    <xf numFmtId="0" fontId="16" fillId="6" borderId="26" xfId="0" applyFont="1" applyFill="1" applyBorder="1" applyAlignment="1">
      <alignment horizontal="center" vertical="center" wrapText="1"/>
    </xf>
    <xf numFmtId="0" fontId="16" fillId="2" borderId="26" xfId="0" applyFont="1" applyFill="1" applyBorder="1" applyAlignment="1">
      <alignment horizontal="center" vertical="center" wrapText="1"/>
    </xf>
    <xf numFmtId="3" fontId="7" fillId="6" borderId="26" xfId="1" applyNumberFormat="1" applyFont="1" applyFill="1" applyBorder="1" applyAlignment="1">
      <alignment horizontal="center" wrapText="1"/>
    </xf>
    <xf numFmtId="3" fontId="7" fillId="6" borderId="26" xfId="1" applyNumberFormat="1" applyFont="1" applyFill="1" applyBorder="1" applyAlignment="1">
      <alignment vertical="center" wrapText="1"/>
    </xf>
    <xf numFmtId="3" fontId="7" fillId="2" borderId="48" xfId="1" applyNumberFormat="1" applyFont="1" applyFill="1" applyBorder="1" applyAlignment="1">
      <alignment vertical="center" wrapText="1"/>
    </xf>
    <xf numFmtId="3" fontId="6" fillId="2" borderId="48" xfId="1" applyNumberFormat="1" applyFont="1" applyFill="1" applyBorder="1" applyAlignment="1">
      <alignment vertical="center" wrapText="1"/>
    </xf>
    <xf numFmtId="3" fontId="7" fillId="6" borderId="43" xfId="1" applyNumberFormat="1" applyFont="1" applyFill="1" applyBorder="1" applyAlignment="1">
      <alignment vertical="center" wrapText="1"/>
    </xf>
    <xf numFmtId="3" fontId="7" fillId="2" borderId="49" xfId="1" applyNumberFormat="1" applyFont="1" applyFill="1" applyBorder="1" applyAlignment="1">
      <alignment vertical="center" wrapText="1"/>
    </xf>
    <xf numFmtId="0" fontId="2" fillId="0" borderId="0" xfId="0" quotePrefix="1" applyFont="1" applyAlignment="1">
      <alignment horizontal="right"/>
    </xf>
    <xf numFmtId="0" fontId="18" fillId="4" borderId="47" xfId="1" applyFont="1" applyFill="1" applyBorder="1" applyAlignment="1">
      <alignment horizontal="left" vertical="center" wrapText="1"/>
    </xf>
    <xf numFmtId="0" fontId="18" fillId="4" borderId="50" xfId="1" applyFont="1" applyFill="1" applyBorder="1" applyAlignment="1">
      <alignment horizontal="left" vertical="center" wrapText="1"/>
    </xf>
    <xf numFmtId="3" fontId="6" fillId="0" borderId="43" xfId="1" applyNumberFormat="1" applyFont="1" applyBorder="1" applyAlignment="1">
      <alignment vertical="center" wrapText="1"/>
    </xf>
    <xf numFmtId="0" fontId="1" fillId="3" borderId="59" xfId="3" applyFill="1" applyBorder="1"/>
    <xf numFmtId="0" fontId="1" fillId="3" borderId="60" xfId="3" applyFill="1" applyBorder="1"/>
    <xf numFmtId="0" fontId="1" fillId="3" borderId="61" xfId="3" applyFill="1" applyBorder="1"/>
    <xf numFmtId="0" fontId="1" fillId="0" borderId="0" xfId="3"/>
    <xf numFmtId="0" fontId="1" fillId="3" borderId="62" xfId="3" applyFill="1" applyBorder="1"/>
    <xf numFmtId="0" fontId="1" fillId="3" borderId="0" xfId="3" applyFill="1"/>
    <xf numFmtId="0" fontId="1" fillId="3" borderId="63" xfId="3" applyFill="1" applyBorder="1"/>
    <xf numFmtId="0" fontId="20" fillId="3" borderId="0" xfId="3" applyFont="1" applyFill="1"/>
    <xf numFmtId="0" fontId="21" fillId="3" borderId="0" xfId="3" applyFont="1" applyFill="1"/>
    <xf numFmtId="0" fontId="22" fillId="3" borderId="62" xfId="3" applyFont="1" applyFill="1" applyBorder="1" applyAlignment="1">
      <alignment horizontal="center" vertical="center" wrapText="1"/>
    </xf>
    <xf numFmtId="0" fontId="22" fillId="3" borderId="0" xfId="3" applyFont="1" applyFill="1" applyAlignment="1">
      <alignment horizontal="center" vertical="center" wrapText="1"/>
    </xf>
    <xf numFmtId="0" fontId="22" fillId="3" borderId="63" xfId="3" applyFont="1" applyFill="1" applyBorder="1" applyAlignment="1">
      <alignment horizontal="center" vertical="center" wrapText="1"/>
    </xf>
    <xf numFmtId="0" fontId="23" fillId="3" borderId="62" xfId="3" applyFont="1" applyFill="1" applyBorder="1" applyAlignment="1">
      <alignment vertical="center" wrapText="1"/>
    </xf>
    <xf numFmtId="0" fontId="23" fillId="3" borderId="0" xfId="3" applyFont="1" applyFill="1" applyAlignment="1">
      <alignment vertical="center" wrapText="1"/>
    </xf>
    <xf numFmtId="0" fontId="23" fillId="3" borderId="63" xfId="3" applyFont="1" applyFill="1" applyBorder="1" applyAlignment="1">
      <alignment vertical="center" wrapText="1"/>
    </xf>
    <xf numFmtId="0" fontId="24" fillId="3" borderId="62" xfId="3" applyFont="1" applyFill="1" applyBorder="1" applyAlignment="1">
      <alignment horizontal="center" vertical="center" wrapText="1"/>
    </xf>
    <xf numFmtId="0" fontId="24" fillId="3" borderId="0" xfId="3" applyFont="1" applyFill="1" applyAlignment="1">
      <alignment horizontal="center" vertical="center" wrapText="1"/>
    </xf>
    <xf numFmtId="0" fontId="24" fillId="3" borderId="63" xfId="3" applyFont="1" applyFill="1" applyBorder="1" applyAlignment="1">
      <alignment horizontal="center" vertical="center" wrapText="1"/>
    </xf>
    <xf numFmtId="0" fontId="25" fillId="3" borderId="0" xfId="3" applyFont="1" applyFill="1" applyAlignment="1">
      <alignment horizontal="center"/>
    </xf>
    <xf numFmtId="0" fontId="26" fillId="3" borderId="0" xfId="3" applyFont="1" applyFill="1" applyAlignment="1">
      <alignment horizontal="center"/>
    </xf>
    <xf numFmtId="0" fontId="1" fillId="3" borderId="64" xfId="3" applyFill="1" applyBorder="1"/>
    <xf numFmtId="0" fontId="1" fillId="3" borderId="65" xfId="3" applyFill="1" applyBorder="1"/>
    <xf numFmtId="0" fontId="1" fillId="3" borderId="66" xfId="3" applyFill="1" applyBorder="1"/>
    <xf numFmtId="0" fontId="1" fillId="0" borderId="0" xfId="3" applyAlignment="1">
      <alignment horizontal="justify" wrapText="1"/>
    </xf>
    <xf numFmtId="0" fontId="1" fillId="0" borderId="0" xfId="3" applyAlignment="1">
      <alignment wrapText="1"/>
    </xf>
    <xf numFmtId="0" fontId="2" fillId="0" borderId="0" xfId="0" applyFont="1" applyAlignment="1">
      <alignment horizontal="left" vertical="center" wrapText="1"/>
    </xf>
  </cellXfs>
  <cellStyles count="4">
    <cellStyle name="Normal" xfId="0" builtinId="0"/>
    <cellStyle name="Normal 2" xfId="3" xr:uid="{1E893BF4-A16D-4130-8342-EAD1EF5D0C32}"/>
    <cellStyle name="Normal 5" xfId="1" xr:uid="{00000000-0005-0000-0000-000006000000}"/>
    <cellStyle name="Normal 6 2" xfId="2" xr:uid="{00000000-0005-0000-0000-000007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ctr">
              <a:defRPr/>
            </a:pPr>
            <a:r>
              <a:rPr lang="en-US" sz="1400" i="0" u="none" baseline="0">
                <a:solidFill>
                  <a:schemeClr val="tx1">
                    <a:lumMod val="50000"/>
                    <a:lumOff val="50000"/>
                  </a:schemeClr>
                </a:solidFill>
                <a:latin typeface="Calibri"/>
                <a:ea typeface="Calibri"/>
                <a:cs typeface="Calibri"/>
              </a:rPr>
              <a:t>Капитал и маргина на солвентност (000 мкд) - Неживот</a:t>
            </a:r>
          </a:p>
        </c:rich>
      </c:tx>
      <c:layout>
        <c:manualLayout>
          <c:xMode val="edge"/>
          <c:yMode val="edge"/>
          <c:x val="0.27875"/>
          <c:y val="3.3250000000000002E-2"/>
        </c:manualLayout>
      </c:layout>
      <c:overlay val="0"/>
      <c:spPr>
        <a:noFill/>
        <a:ln>
          <a:noFill/>
        </a:ln>
      </c:spPr>
    </c:title>
    <c:autoTitleDeleted val="0"/>
    <c:plotArea>
      <c:layout/>
      <c:barChart>
        <c:barDir val="col"/>
        <c:grouping val="clustered"/>
        <c:varyColors val="0"/>
        <c:ser>
          <c:idx val="0"/>
          <c:order val="0"/>
          <c:invertIfNegative val="0"/>
          <c:dLbls>
            <c:spPr>
              <a:noFill/>
              <a:ln w="6350">
                <a:noFill/>
              </a:ln>
            </c:sp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'Табела 12'!$B$4:$L$4</c:f>
              <c:strCache>
                <c:ptCount val="11"/>
                <c:pt idx="0">
                  <c:v>Македонија</c:v>
                </c:pt>
                <c:pt idx="1">
                  <c:v>Триглав</c:v>
                </c:pt>
                <c:pt idx="2">
                  <c:v>Сава</c:v>
                </c:pt>
                <c:pt idx="3">
                  <c:v>Евроинс</c:v>
                </c:pt>
                <c:pt idx="4">
                  <c:v>Винер</c:v>
                </c:pt>
                <c:pt idx="5">
                  <c:v>Еуролинк</c:v>
                </c:pt>
                <c:pt idx="6">
                  <c:v>Граве</c:v>
                </c:pt>
                <c:pt idx="7">
                  <c:v>Уника</c:v>
                </c:pt>
                <c:pt idx="8">
                  <c:v>Осигурителна полиса</c:v>
                </c:pt>
                <c:pt idx="9">
                  <c:v>Халк</c:v>
                </c:pt>
                <c:pt idx="10">
                  <c:v>Кроациа неживот</c:v>
                </c:pt>
              </c:strCache>
            </c:strRef>
          </c:cat>
          <c:val>
            <c:numRef>
              <c:f>'Табела 12'!$B$5:$L$5</c:f>
              <c:numCache>
                <c:formatCode>#,##0</c:formatCode>
                <c:ptCount val="11"/>
                <c:pt idx="0">
                  <c:v>1407569</c:v>
                </c:pt>
                <c:pt idx="1">
                  <c:v>765171</c:v>
                </c:pt>
                <c:pt idx="2">
                  <c:v>379323</c:v>
                </c:pt>
                <c:pt idx="3">
                  <c:v>353588</c:v>
                </c:pt>
                <c:pt idx="4">
                  <c:v>408207</c:v>
                </c:pt>
                <c:pt idx="5">
                  <c:v>549712</c:v>
                </c:pt>
                <c:pt idx="6">
                  <c:v>232593</c:v>
                </c:pt>
                <c:pt idx="7">
                  <c:v>351275</c:v>
                </c:pt>
                <c:pt idx="8">
                  <c:v>526139</c:v>
                </c:pt>
                <c:pt idx="9">
                  <c:v>214625</c:v>
                </c:pt>
                <c:pt idx="10">
                  <c:v>202381</c:v>
                </c:pt>
              </c:numCache>
            </c:numRef>
          </c:val>
          <c:extLst>
            <c:ext xmlns:c16="http://schemas.microsoft.com/office/drawing/2014/chart" uri="{C3380CC4-5D6E-409C-BE32-E72D297353CC}">
              <c16:uniqueId val="{00000000-4C0A-4B4D-A893-E7E22E9F7747}"/>
            </c:ext>
          </c:extLst>
        </c:ser>
        <c:ser>
          <c:idx val="1"/>
          <c:order val="1"/>
          <c:invertIfNegative val="0"/>
          <c:dLbls>
            <c:spPr>
              <a:noFill/>
              <a:ln w="6350">
                <a:noFill/>
              </a:ln>
            </c:sp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'Табела 12'!$B$4:$L$4</c:f>
              <c:strCache>
                <c:ptCount val="11"/>
                <c:pt idx="0">
                  <c:v>Македонија</c:v>
                </c:pt>
                <c:pt idx="1">
                  <c:v>Триглав</c:v>
                </c:pt>
                <c:pt idx="2">
                  <c:v>Сава</c:v>
                </c:pt>
                <c:pt idx="3">
                  <c:v>Евроинс</c:v>
                </c:pt>
                <c:pt idx="4">
                  <c:v>Винер</c:v>
                </c:pt>
                <c:pt idx="5">
                  <c:v>Еуролинк</c:v>
                </c:pt>
                <c:pt idx="6">
                  <c:v>Граве</c:v>
                </c:pt>
                <c:pt idx="7">
                  <c:v>Уника</c:v>
                </c:pt>
                <c:pt idx="8">
                  <c:v>Осигурителна полиса</c:v>
                </c:pt>
                <c:pt idx="9">
                  <c:v>Халк</c:v>
                </c:pt>
                <c:pt idx="10">
                  <c:v>Кроациа неживот</c:v>
                </c:pt>
              </c:strCache>
            </c:strRef>
          </c:cat>
          <c:val>
            <c:numRef>
              <c:f>'Табела 12'!$B$6:$L$6</c:f>
              <c:numCache>
                <c:formatCode>#,##0</c:formatCode>
                <c:ptCount val="11"/>
                <c:pt idx="0">
                  <c:v>97553</c:v>
                </c:pt>
                <c:pt idx="1">
                  <c:v>223687</c:v>
                </c:pt>
                <c:pt idx="2">
                  <c:v>164884</c:v>
                </c:pt>
                <c:pt idx="3">
                  <c:v>151530</c:v>
                </c:pt>
                <c:pt idx="4">
                  <c:v>83435</c:v>
                </c:pt>
                <c:pt idx="5">
                  <c:v>190954</c:v>
                </c:pt>
                <c:pt idx="6">
                  <c:v>59388</c:v>
                </c:pt>
                <c:pt idx="7">
                  <c:v>192452</c:v>
                </c:pt>
                <c:pt idx="8">
                  <c:v>116470</c:v>
                </c:pt>
                <c:pt idx="9">
                  <c:v>92285</c:v>
                </c:pt>
                <c:pt idx="10">
                  <c:v>158366</c:v>
                </c:pt>
              </c:numCache>
            </c:numRef>
          </c:val>
          <c:extLst>
            <c:ext xmlns:c16="http://schemas.microsoft.com/office/drawing/2014/chart" uri="{C3380CC4-5D6E-409C-BE32-E72D297353CC}">
              <c16:uniqueId val="{00000001-4C0A-4B4D-A893-E7E22E9F7747}"/>
            </c:ext>
          </c:extLst>
        </c:ser>
        <c:dLbls>
          <c:showLegendKey val="0"/>
          <c:showVal val="0"/>
          <c:showCatName val="0"/>
          <c:showSerName val="0"/>
          <c:showPercent val="0"/>
          <c:showBubbleSize val="0"/>
        </c:dLbls>
        <c:gapWidth val="150"/>
        <c:axId val="-1420093556"/>
        <c:axId val="18886768"/>
      </c:barChart>
      <c:catAx>
        <c:axId val="-1420093556"/>
        <c:scaling>
          <c:orientation val="minMax"/>
        </c:scaling>
        <c:delete val="0"/>
        <c:axPos val="b"/>
        <c:numFmt formatCode="General" sourceLinked="1"/>
        <c:majorTickMark val="out"/>
        <c:minorTickMark val="none"/>
        <c:tickLblPos val="nextTo"/>
        <c:spPr>
          <a:ln w="6350" cap="flat" cmpd="sng"/>
        </c:spPr>
        <c:crossAx val="18886768"/>
        <c:crosses val="autoZero"/>
        <c:auto val="0"/>
        <c:lblAlgn val="ctr"/>
        <c:lblOffset val="100"/>
        <c:noMultiLvlLbl val="0"/>
      </c:catAx>
      <c:valAx>
        <c:axId val="18886768"/>
        <c:scaling>
          <c:orientation val="minMax"/>
        </c:scaling>
        <c:delete val="0"/>
        <c:axPos val="l"/>
        <c:majorGridlines/>
        <c:numFmt formatCode="#,##0" sourceLinked="0"/>
        <c:majorTickMark val="out"/>
        <c:minorTickMark val="none"/>
        <c:tickLblPos val="nextTo"/>
        <c:spPr>
          <a:ln w="6350" cap="flat" cmpd="sng"/>
        </c:spPr>
        <c:crossAx val="-1420093556"/>
        <c:crosses val="autoZero"/>
        <c:crossBetween val="between"/>
      </c:valAx>
      <c:spPr>
        <a:noFill/>
        <a:ln w="6350">
          <a:noFill/>
        </a:ln>
      </c:spPr>
    </c:plotArea>
    <c:legend>
      <c:legendPos val="b"/>
      <c:overlay val="0"/>
    </c:legend>
    <c:plotVisOnly val="1"/>
    <c:dispBlanksAs val="gap"/>
    <c:showDLblsOverMax val="0"/>
  </c:chart>
  <c:spPr>
    <a:ln w="12700" cap="flat" cmpd="sng">
      <a:solidFill>
        <a:schemeClr val="tx1">
          <a:lumMod val="15000"/>
          <a:lumOff val="85000"/>
        </a:schemeClr>
      </a:solidFill>
    </a:ln>
    <a:scene3d>
      <a:camera prst="orthographicFront"/>
      <a:lightRig rig="threePt" dir="t"/>
    </a:scene3d>
    <a:sp3d prstMaterial="dkEdge"/>
  </c:sp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ctr">
              <a:defRPr/>
            </a:pPr>
            <a:r>
              <a:rPr lang="en-US" sz="1400" b="1" i="0" u="none" baseline="0">
                <a:solidFill>
                  <a:schemeClr val="tx1">
                    <a:lumMod val="50000"/>
                    <a:lumOff val="50000"/>
                  </a:schemeClr>
                </a:solidFill>
                <a:latin typeface="Calibri"/>
                <a:ea typeface="Calibri"/>
                <a:cs typeface="Calibri"/>
              </a:rPr>
              <a:t>Капитал и маргина на солвентност (000 мкд) - Живот</a:t>
            </a:r>
          </a:p>
        </c:rich>
      </c:tx>
      <c:layout>
        <c:manualLayout>
          <c:xMode val="edge"/>
          <c:yMode val="edge"/>
          <c:x val="0.29925000000000002"/>
          <c:y val="0.03"/>
        </c:manualLayout>
      </c:layout>
      <c:overlay val="0"/>
      <c:spPr>
        <a:noFill/>
        <a:ln>
          <a:noFill/>
        </a:ln>
      </c:spPr>
    </c:title>
    <c:autoTitleDeleted val="0"/>
    <c:plotArea>
      <c:layout/>
      <c:barChart>
        <c:barDir val="col"/>
        <c:grouping val="clustered"/>
        <c:varyColors val="0"/>
        <c:ser>
          <c:idx val="0"/>
          <c:order val="0"/>
          <c:invertIfNegative val="0"/>
          <c:dLbls>
            <c:spPr>
              <a:noFill/>
              <a:ln w="6350">
                <a:noFill/>
              </a:ln>
            </c:sp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'Табела 12'!$N$4:$R$4</c:f>
              <c:strCache>
                <c:ptCount val="5"/>
                <c:pt idx="0">
                  <c:v>Кроациа живот</c:v>
                </c:pt>
                <c:pt idx="1">
                  <c:v>Граве живот</c:v>
                </c:pt>
                <c:pt idx="2">
                  <c:v>Винер живот</c:v>
                </c:pt>
                <c:pt idx="3">
                  <c:v>Уника живот</c:v>
                </c:pt>
                <c:pt idx="4">
                  <c:v>Триглав живот</c:v>
                </c:pt>
              </c:strCache>
            </c:strRef>
          </c:cat>
          <c:val>
            <c:numRef>
              <c:f>'Табела 12'!$N$5:$R$5</c:f>
              <c:numCache>
                <c:formatCode>#,##0</c:formatCode>
                <c:ptCount val="5"/>
                <c:pt idx="0">
                  <c:v>542037</c:v>
                </c:pt>
                <c:pt idx="1">
                  <c:v>575800</c:v>
                </c:pt>
                <c:pt idx="2">
                  <c:v>253136</c:v>
                </c:pt>
                <c:pt idx="3">
                  <c:v>217429</c:v>
                </c:pt>
                <c:pt idx="4">
                  <c:v>216863</c:v>
                </c:pt>
              </c:numCache>
            </c:numRef>
          </c:val>
          <c:extLst>
            <c:ext xmlns:c16="http://schemas.microsoft.com/office/drawing/2014/chart" uri="{C3380CC4-5D6E-409C-BE32-E72D297353CC}">
              <c16:uniqueId val="{00000000-1158-4C59-8529-7BB9FE417534}"/>
            </c:ext>
          </c:extLst>
        </c:ser>
        <c:ser>
          <c:idx val="1"/>
          <c:order val="1"/>
          <c:invertIfNegative val="0"/>
          <c:dLbls>
            <c:spPr>
              <a:noFill/>
              <a:ln w="6350">
                <a:noFill/>
              </a:ln>
            </c:sp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'Табела 12'!$N$4:$R$4</c:f>
              <c:strCache>
                <c:ptCount val="5"/>
                <c:pt idx="0">
                  <c:v>Кроациа живот</c:v>
                </c:pt>
                <c:pt idx="1">
                  <c:v>Граве живот</c:v>
                </c:pt>
                <c:pt idx="2">
                  <c:v>Винер живот</c:v>
                </c:pt>
                <c:pt idx="3">
                  <c:v>Уника живот</c:v>
                </c:pt>
                <c:pt idx="4">
                  <c:v>Триглав живот</c:v>
                </c:pt>
              </c:strCache>
            </c:strRef>
          </c:cat>
          <c:val>
            <c:numRef>
              <c:f>'Табела 12'!$N$6:$R$6</c:f>
              <c:numCache>
                <c:formatCode>#,##0</c:formatCode>
                <c:ptCount val="5"/>
                <c:pt idx="0">
                  <c:v>195426</c:v>
                </c:pt>
                <c:pt idx="1">
                  <c:v>151281</c:v>
                </c:pt>
                <c:pt idx="2">
                  <c:v>69572</c:v>
                </c:pt>
                <c:pt idx="3">
                  <c:v>63792</c:v>
                </c:pt>
                <c:pt idx="4">
                  <c:v>30959</c:v>
                </c:pt>
              </c:numCache>
            </c:numRef>
          </c:val>
          <c:extLst>
            <c:ext xmlns:c16="http://schemas.microsoft.com/office/drawing/2014/chart" uri="{C3380CC4-5D6E-409C-BE32-E72D297353CC}">
              <c16:uniqueId val="{00000001-1158-4C59-8529-7BB9FE417534}"/>
            </c:ext>
          </c:extLst>
        </c:ser>
        <c:dLbls>
          <c:showLegendKey val="0"/>
          <c:showVal val="0"/>
          <c:showCatName val="0"/>
          <c:showSerName val="0"/>
          <c:showPercent val="0"/>
          <c:showBubbleSize val="0"/>
        </c:dLbls>
        <c:gapWidth val="150"/>
        <c:axId val="-1521311562"/>
        <c:axId val="-3731815"/>
      </c:barChart>
      <c:catAx>
        <c:axId val="-1521311562"/>
        <c:scaling>
          <c:orientation val="minMax"/>
        </c:scaling>
        <c:delete val="0"/>
        <c:axPos val="b"/>
        <c:numFmt formatCode="General" sourceLinked="1"/>
        <c:majorTickMark val="out"/>
        <c:minorTickMark val="none"/>
        <c:tickLblPos val="nextTo"/>
        <c:spPr>
          <a:ln w="6350" cap="flat" cmpd="sng"/>
        </c:spPr>
        <c:crossAx val="-3731815"/>
        <c:crosses val="autoZero"/>
        <c:auto val="0"/>
        <c:lblAlgn val="ctr"/>
        <c:lblOffset val="100"/>
        <c:noMultiLvlLbl val="0"/>
      </c:catAx>
      <c:valAx>
        <c:axId val="-3731815"/>
        <c:scaling>
          <c:orientation val="minMax"/>
        </c:scaling>
        <c:delete val="0"/>
        <c:axPos val="l"/>
        <c:majorGridlines/>
        <c:numFmt formatCode="#,##0" sourceLinked="0"/>
        <c:majorTickMark val="out"/>
        <c:minorTickMark val="none"/>
        <c:tickLblPos val="nextTo"/>
        <c:spPr>
          <a:ln w="6350" cap="flat" cmpd="sng"/>
        </c:spPr>
        <c:crossAx val="-1521311562"/>
        <c:crosses val="autoZero"/>
        <c:crossBetween val="between"/>
      </c:valAx>
      <c:spPr>
        <a:noFill/>
        <a:ln w="6350">
          <a:noFill/>
        </a:ln>
      </c:spPr>
    </c:plotArea>
    <c:legend>
      <c:legendPos val="b"/>
      <c:overlay val="0"/>
    </c:legend>
    <c:plotVisOnly val="1"/>
    <c:dispBlanksAs val="gap"/>
    <c:showDLblsOverMax val="0"/>
  </c:chart>
  <c:spPr>
    <a:ln w="12700" cap="flat" cmpd="sng">
      <a:solidFill>
        <a:schemeClr val="tx1">
          <a:lumMod val="15000"/>
          <a:lumOff val="85000"/>
        </a:schemeClr>
      </a:solidFill>
    </a:ln>
    <a:scene3d>
      <a:camera prst="orthographicFront"/>
      <a:lightRig rig="threePt" dir="t"/>
    </a:scene3d>
    <a:sp3d prstMaterial="dkEdge"/>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oneCell">
    <xdr:from>
      <xdr:col>2</xdr:col>
      <xdr:colOff>446316</xdr:colOff>
      <xdr:row>21</xdr:row>
      <xdr:rowOff>160565</xdr:rowOff>
    </xdr:from>
    <xdr:to>
      <xdr:col>8</xdr:col>
      <xdr:colOff>174171</xdr:colOff>
      <xdr:row>34</xdr:row>
      <xdr:rowOff>25507</xdr:rowOff>
    </xdr:to>
    <xdr:pic>
      <xdr:nvPicPr>
        <xdr:cNvPr id="2" name="Picture 1" descr="http://illingworthresearch.com/wp-content/uploads/2011/08/GraphStatistics-1024x759.jpg">
          <a:extLst>
            <a:ext uri="{FF2B5EF4-FFF2-40B4-BE49-F238E27FC236}">
              <a16:creationId xmlns:a16="http://schemas.microsoft.com/office/drawing/2014/main" id="{FB1E4617-7062-4E6C-8737-11F9AFCD82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665516" y="4551590"/>
          <a:ext cx="3385455" cy="234144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419100</xdr:colOff>
      <xdr:row>1</xdr:row>
      <xdr:rowOff>0</xdr:rowOff>
    </xdr:from>
    <xdr:to>
      <xdr:col>5</xdr:col>
      <xdr:colOff>14288</xdr:colOff>
      <xdr:row>6</xdr:row>
      <xdr:rowOff>247650</xdr:rowOff>
    </xdr:to>
    <xdr:pic>
      <xdr:nvPicPr>
        <xdr:cNvPr id="3" name="Picture 1" descr="logo">
          <a:extLst>
            <a:ext uri="{FF2B5EF4-FFF2-40B4-BE49-F238E27FC236}">
              <a16:creationId xmlns:a16="http://schemas.microsoft.com/office/drawing/2014/main" id="{511C3594-6F4C-42B2-8680-4DB56A199260}"/>
            </a:ext>
          </a:extLst>
        </xdr:cNvPr>
        <xdr:cNvPicPr>
          <a:picLocks noChangeAspect="1" noChangeArrowheads="1"/>
        </xdr:cNvPicPr>
      </xdr:nvPicPr>
      <xdr:blipFill>
        <a:blip xmlns:r="http://schemas.openxmlformats.org/officeDocument/2006/relationships" r:embed="rId2"/>
        <a:stretch>
          <a:fillRect/>
        </a:stretch>
      </xdr:blipFill>
      <xdr:spPr bwMode="auto">
        <a:xfrm>
          <a:off x="1638300" y="200025"/>
          <a:ext cx="1423988" cy="1428750"/>
        </a:xfrm>
        <a:prstGeom prst="rect">
          <a:avLst/>
        </a:prstGeom>
        <a:noFill/>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38100</xdr:colOff>
      <xdr:row>10</xdr:row>
      <xdr:rowOff>28574</xdr:rowOff>
    </xdr:from>
    <xdr:to>
      <xdr:col>20</xdr:col>
      <xdr:colOff>0</xdr:colOff>
      <xdr:row>29</xdr:row>
      <xdr:rowOff>167393</xdr:rowOff>
    </xdr:to>
    <xdr:graphicFrame macro="">
      <xdr:nvGraphicFramePr>
        <xdr:cNvPr id="2" name="Chart 1">
          <a:extLst>
            <a:ext uri="{FF2B5EF4-FFF2-40B4-BE49-F238E27FC236}">
              <a16:creationId xmlns:a16="http://schemas.microsoft.com/office/drawing/2014/main" id="{00000000-0008-0000-09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47625</xdr:colOff>
      <xdr:row>32</xdr:row>
      <xdr:rowOff>180975</xdr:rowOff>
    </xdr:from>
    <xdr:to>
      <xdr:col>20</xdr:col>
      <xdr:colOff>9525</xdr:colOff>
      <xdr:row>52</xdr:row>
      <xdr:rowOff>129294</xdr:rowOff>
    </xdr:to>
    <xdr:graphicFrame macro="">
      <xdr:nvGraphicFramePr>
        <xdr:cNvPr id="3" name="Chart 2">
          <a:extLst>
            <a:ext uri="{FF2B5EF4-FFF2-40B4-BE49-F238E27FC236}">
              <a16:creationId xmlns:a16="http://schemas.microsoft.com/office/drawing/2014/main" id="{00000000-0008-0000-09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2B0FE5-E48D-4D35-A027-1FC439C7023D}">
  <dimension ref="A1:K50"/>
  <sheetViews>
    <sheetView showGridLines="0" tabSelected="1" zoomScale="70" zoomScaleNormal="70" workbookViewId="0">
      <selection activeCell="A46" sqref="A46:K49"/>
    </sheetView>
  </sheetViews>
  <sheetFormatPr defaultRowHeight="15" x14ac:dyDescent="0.25"/>
  <cols>
    <col min="1" max="16384" width="9.140625" style="142"/>
  </cols>
  <sheetData>
    <row r="1" spans="1:11" ht="15.75" thickTop="1" x14ac:dyDescent="0.25">
      <c r="A1" s="139"/>
      <c r="B1" s="140"/>
      <c r="C1" s="140"/>
      <c r="D1" s="140"/>
      <c r="E1" s="140"/>
      <c r="F1" s="140"/>
      <c r="G1" s="140"/>
      <c r="H1" s="140"/>
      <c r="I1" s="140"/>
      <c r="J1" s="140"/>
      <c r="K1" s="141"/>
    </row>
    <row r="2" spans="1:11" x14ac:dyDescent="0.25">
      <c r="A2" s="143"/>
      <c r="B2" s="144"/>
      <c r="C2" s="144"/>
      <c r="D2" s="144"/>
      <c r="E2" s="144"/>
      <c r="F2" s="144"/>
      <c r="G2" s="144"/>
      <c r="H2" s="144"/>
      <c r="I2" s="144"/>
      <c r="J2" s="144"/>
      <c r="K2" s="145"/>
    </row>
    <row r="3" spans="1:11" x14ac:dyDescent="0.25">
      <c r="A3" s="143"/>
      <c r="B3" s="144"/>
      <c r="C3" s="144"/>
      <c r="D3" s="144"/>
      <c r="E3" s="144"/>
      <c r="F3" s="144"/>
      <c r="G3" s="144"/>
      <c r="H3" s="144"/>
      <c r="I3" s="144"/>
      <c r="J3" s="144"/>
      <c r="K3" s="145"/>
    </row>
    <row r="4" spans="1:11" ht="21" customHeight="1" x14ac:dyDescent="0.35">
      <c r="A4" s="143"/>
      <c r="B4" s="144"/>
      <c r="C4" s="144"/>
      <c r="D4" s="144"/>
      <c r="E4" s="144"/>
      <c r="F4" s="146" t="s">
        <v>143</v>
      </c>
      <c r="G4" s="147"/>
      <c r="H4" s="144"/>
      <c r="I4" s="144"/>
      <c r="J4" s="144"/>
      <c r="K4" s="145"/>
    </row>
    <row r="5" spans="1:11" ht="21" customHeight="1" x14ac:dyDescent="0.35">
      <c r="A5" s="143"/>
      <c r="B5" s="144"/>
      <c r="C5" s="144"/>
      <c r="D5" s="144"/>
      <c r="E5" s="144"/>
      <c r="F5" s="146" t="s">
        <v>144</v>
      </c>
      <c r="G5" s="147"/>
      <c r="H5" s="144"/>
      <c r="I5" s="144"/>
      <c r="J5" s="144"/>
      <c r="K5" s="145"/>
    </row>
    <row r="6" spans="1:11" ht="21" customHeight="1" x14ac:dyDescent="0.35">
      <c r="A6" s="143"/>
      <c r="B6" s="144"/>
      <c r="C6" s="144"/>
      <c r="D6" s="144"/>
      <c r="E6" s="144"/>
      <c r="F6" s="146" t="s">
        <v>145</v>
      </c>
      <c r="G6" s="147"/>
      <c r="H6" s="144"/>
      <c r="I6" s="144"/>
      <c r="J6" s="144"/>
      <c r="K6" s="145"/>
    </row>
    <row r="7" spans="1:11" ht="21" x14ac:dyDescent="0.35">
      <c r="A7" s="143"/>
      <c r="B7" s="144"/>
      <c r="C7" s="144"/>
      <c r="D7" s="144"/>
      <c r="E7" s="144"/>
      <c r="F7" s="146"/>
      <c r="G7" s="147"/>
      <c r="H7" s="144"/>
      <c r="I7" s="144"/>
      <c r="J7" s="144"/>
      <c r="K7" s="145"/>
    </row>
    <row r="8" spans="1:11" ht="21" x14ac:dyDescent="0.35">
      <c r="A8" s="143"/>
      <c r="B8" s="144"/>
      <c r="C8" s="144"/>
      <c r="D8" s="144"/>
      <c r="E8" s="144"/>
      <c r="F8" s="147"/>
      <c r="G8" s="147"/>
      <c r="H8" s="144"/>
      <c r="I8" s="144"/>
      <c r="J8" s="144"/>
      <c r="K8" s="145"/>
    </row>
    <row r="9" spans="1:11" ht="15" customHeight="1" x14ac:dyDescent="0.25">
      <c r="A9" s="148" t="s">
        <v>146</v>
      </c>
      <c r="B9" s="149"/>
      <c r="C9" s="149"/>
      <c r="D9" s="149"/>
      <c r="E9" s="149"/>
      <c r="F9" s="149"/>
      <c r="G9" s="149"/>
      <c r="H9" s="149"/>
      <c r="I9" s="149"/>
      <c r="J9" s="149"/>
      <c r="K9" s="150"/>
    </row>
    <row r="10" spans="1:11" ht="15" customHeight="1" x14ac:dyDescent="0.25">
      <c r="A10" s="148"/>
      <c r="B10" s="149"/>
      <c r="C10" s="149"/>
      <c r="D10" s="149"/>
      <c r="E10" s="149"/>
      <c r="F10" s="149"/>
      <c r="G10" s="149"/>
      <c r="H10" s="149"/>
      <c r="I10" s="149"/>
      <c r="J10" s="149"/>
      <c r="K10" s="150"/>
    </row>
    <row r="11" spans="1:11" ht="15" customHeight="1" x14ac:dyDescent="0.25">
      <c r="A11" s="151"/>
      <c r="B11" s="152"/>
      <c r="C11" s="152"/>
      <c r="D11" s="152"/>
      <c r="E11" s="152"/>
      <c r="F11" s="152"/>
      <c r="G11" s="152"/>
      <c r="H11" s="152"/>
      <c r="I11" s="152"/>
      <c r="J11" s="152"/>
      <c r="K11" s="153"/>
    </row>
    <row r="12" spans="1:11" ht="15" customHeight="1" x14ac:dyDescent="0.25">
      <c r="A12" s="151"/>
      <c r="B12" s="152"/>
      <c r="C12" s="152"/>
      <c r="D12" s="152"/>
      <c r="E12" s="152"/>
      <c r="F12" s="152"/>
      <c r="G12" s="152"/>
      <c r="H12" s="152"/>
      <c r="I12" s="152"/>
      <c r="J12" s="152"/>
      <c r="K12" s="153"/>
    </row>
    <row r="13" spans="1:11" ht="15" customHeight="1" x14ac:dyDescent="0.25">
      <c r="A13" s="151"/>
      <c r="B13" s="152"/>
      <c r="C13" s="152"/>
      <c r="D13" s="152"/>
      <c r="E13" s="152"/>
      <c r="F13" s="152"/>
      <c r="G13" s="152"/>
      <c r="H13" s="152"/>
      <c r="I13" s="152"/>
      <c r="J13" s="152"/>
      <c r="K13" s="153"/>
    </row>
    <row r="14" spans="1:11" ht="15" customHeight="1" x14ac:dyDescent="0.25">
      <c r="A14" s="151"/>
      <c r="B14" s="152"/>
      <c r="C14" s="152"/>
      <c r="D14" s="152"/>
      <c r="E14" s="152"/>
      <c r="F14" s="152"/>
      <c r="G14" s="152"/>
      <c r="H14" s="152"/>
      <c r="I14" s="152"/>
      <c r="J14" s="152"/>
      <c r="K14" s="153"/>
    </row>
    <row r="15" spans="1:11" ht="15" customHeight="1" x14ac:dyDescent="0.25">
      <c r="A15" s="151"/>
      <c r="B15" s="152"/>
      <c r="C15" s="152"/>
      <c r="D15" s="152"/>
      <c r="E15" s="152"/>
      <c r="F15" s="152"/>
      <c r="G15" s="152"/>
      <c r="H15" s="152"/>
      <c r="I15" s="152"/>
      <c r="J15" s="152"/>
      <c r="K15" s="153"/>
    </row>
    <row r="16" spans="1:11" ht="15" customHeight="1" x14ac:dyDescent="0.25">
      <c r="A16" s="154" t="s">
        <v>147</v>
      </c>
      <c r="B16" s="155"/>
      <c r="C16" s="155"/>
      <c r="D16" s="155"/>
      <c r="E16" s="155"/>
      <c r="F16" s="155"/>
      <c r="G16" s="155"/>
      <c r="H16" s="155"/>
      <c r="I16" s="155"/>
      <c r="J16" s="155"/>
      <c r="K16" s="156"/>
    </row>
    <row r="17" spans="1:11" ht="15" customHeight="1" x14ac:dyDescent="0.25">
      <c r="A17" s="154"/>
      <c r="B17" s="155"/>
      <c r="C17" s="155"/>
      <c r="D17" s="155"/>
      <c r="E17" s="155"/>
      <c r="F17" s="155"/>
      <c r="G17" s="155"/>
      <c r="H17" s="155"/>
      <c r="I17" s="155"/>
      <c r="J17" s="155"/>
      <c r="K17" s="156"/>
    </row>
    <row r="18" spans="1:11" ht="15" customHeight="1" x14ac:dyDescent="0.25">
      <c r="A18" s="154"/>
      <c r="B18" s="155"/>
      <c r="C18" s="155"/>
      <c r="D18" s="155"/>
      <c r="E18" s="155"/>
      <c r="F18" s="155"/>
      <c r="G18" s="155"/>
      <c r="H18" s="155"/>
      <c r="I18" s="155"/>
      <c r="J18" s="155"/>
      <c r="K18" s="156"/>
    </row>
    <row r="19" spans="1:11" ht="15" customHeight="1" x14ac:dyDescent="0.25">
      <c r="A19" s="154"/>
      <c r="B19" s="155"/>
      <c r="C19" s="155"/>
      <c r="D19" s="155"/>
      <c r="E19" s="155"/>
      <c r="F19" s="155"/>
      <c r="G19" s="155"/>
      <c r="H19" s="155"/>
      <c r="I19" s="155"/>
      <c r="J19" s="155"/>
      <c r="K19" s="156"/>
    </row>
    <row r="20" spans="1:11" ht="15" customHeight="1" x14ac:dyDescent="0.25">
      <c r="A20" s="154"/>
      <c r="B20" s="155"/>
      <c r="C20" s="155"/>
      <c r="D20" s="155"/>
      <c r="E20" s="155"/>
      <c r="F20" s="155"/>
      <c r="G20" s="155"/>
      <c r="H20" s="155"/>
      <c r="I20" s="155"/>
      <c r="J20" s="155"/>
      <c r="K20" s="156"/>
    </row>
    <row r="21" spans="1:11" ht="15" customHeight="1" x14ac:dyDescent="0.25">
      <c r="A21" s="154"/>
      <c r="B21" s="155"/>
      <c r="C21" s="155"/>
      <c r="D21" s="155"/>
      <c r="E21" s="155"/>
      <c r="F21" s="155"/>
      <c r="G21" s="155"/>
      <c r="H21" s="155"/>
      <c r="I21" s="155"/>
      <c r="J21" s="155"/>
      <c r="K21" s="156"/>
    </row>
    <row r="22" spans="1:11" ht="15" customHeight="1" x14ac:dyDescent="0.25">
      <c r="A22" s="154"/>
      <c r="B22" s="155"/>
      <c r="C22" s="155"/>
      <c r="D22" s="155"/>
      <c r="E22" s="155"/>
      <c r="F22" s="155"/>
      <c r="G22" s="155"/>
      <c r="H22" s="155"/>
      <c r="I22" s="155"/>
      <c r="J22" s="155"/>
      <c r="K22" s="156"/>
    </row>
    <row r="23" spans="1:11" x14ac:dyDescent="0.25">
      <c r="A23" s="154"/>
      <c r="B23" s="155"/>
      <c r="C23" s="155"/>
      <c r="D23" s="155"/>
      <c r="E23" s="155"/>
      <c r="F23" s="155"/>
      <c r="G23" s="155"/>
      <c r="H23" s="155"/>
      <c r="I23" s="155"/>
      <c r="J23" s="155"/>
      <c r="K23" s="156"/>
    </row>
    <row r="24" spans="1:11" x14ac:dyDescent="0.25">
      <c r="A24" s="143"/>
      <c r="B24" s="144"/>
      <c r="C24" s="144"/>
      <c r="D24" s="144"/>
      <c r="E24" s="144"/>
      <c r="F24" s="144"/>
      <c r="G24" s="144"/>
      <c r="H24" s="144"/>
      <c r="I24" s="144"/>
      <c r="J24" s="144"/>
      <c r="K24" s="145"/>
    </row>
    <row r="25" spans="1:11" x14ac:dyDescent="0.25">
      <c r="A25" s="143"/>
      <c r="B25" s="144"/>
      <c r="C25" s="144"/>
      <c r="D25" s="144"/>
      <c r="E25" s="144"/>
      <c r="F25" s="144"/>
      <c r="G25" s="144"/>
      <c r="H25" s="144"/>
      <c r="I25" s="144"/>
      <c r="J25" s="144"/>
      <c r="K25" s="145"/>
    </row>
    <row r="26" spans="1:11" x14ac:dyDescent="0.25">
      <c r="A26" s="143"/>
      <c r="B26" s="144"/>
      <c r="C26" s="144"/>
      <c r="D26" s="144"/>
      <c r="E26" s="144"/>
      <c r="F26" s="144"/>
      <c r="G26" s="144"/>
      <c r="H26" s="144"/>
      <c r="I26" s="144"/>
      <c r="J26" s="144"/>
      <c r="K26" s="145"/>
    </row>
    <row r="27" spans="1:11" x14ac:dyDescent="0.25">
      <c r="A27" s="143"/>
      <c r="B27" s="144"/>
      <c r="C27" s="144"/>
      <c r="D27" s="144"/>
      <c r="E27" s="144"/>
      <c r="F27" s="144"/>
      <c r="G27" s="144"/>
      <c r="H27" s="144"/>
      <c r="I27" s="144"/>
      <c r="J27" s="144"/>
      <c r="K27" s="145"/>
    </row>
    <row r="28" spans="1:11" x14ac:dyDescent="0.25">
      <c r="A28" s="143"/>
      <c r="B28" s="144"/>
      <c r="C28" s="144"/>
      <c r="D28" s="144"/>
      <c r="E28" s="144"/>
      <c r="F28" s="144"/>
      <c r="G28" s="144"/>
      <c r="H28" s="144"/>
      <c r="I28" s="144"/>
      <c r="J28" s="144"/>
      <c r="K28" s="145"/>
    </row>
    <row r="29" spans="1:11" x14ac:dyDescent="0.25">
      <c r="A29" s="143"/>
      <c r="B29" s="144"/>
      <c r="C29" s="144"/>
      <c r="D29" s="144"/>
      <c r="E29" s="144"/>
      <c r="F29" s="144"/>
      <c r="G29" s="144"/>
      <c r="H29" s="144"/>
      <c r="I29" s="144"/>
      <c r="J29" s="144"/>
      <c r="K29" s="145"/>
    </row>
    <row r="30" spans="1:11" x14ac:dyDescent="0.25">
      <c r="A30" s="143"/>
      <c r="B30" s="144"/>
      <c r="C30" s="144"/>
      <c r="D30" s="144"/>
      <c r="E30" s="144"/>
      <c r="F30" s="144"/>
      <c r="G30" s="157"/>
      <c r="H30" s="144"/>
      <c r="I30" s="144"/>
      <c r="J30" s="144"/>
      <c r="K30" s="145"/>
    </row>
    <row r="31" spans="1:11" x14ac:dyDescent="0.25">
      <c r="A31" s="143"/>
      <c r="B31" s="144"/>
      <c r="C31" s="144"/>
      <c r="D31" s="144"/>
      <c r="E31" s="144"/>
      <c r="F31" s="144"/>
      <c r="G31" s="144"/>
      <c r="H31" s="144"/>
      <c r="I31" s="144"/>
      <c r="J31" s="144"/>
      <c r="K31" s="145"/>
    </row>
    <row r="32" spans="1:11" x14ac:dyDescent="0.25">
      <c r="A32" s="143"/>
      <c r="B32" s="144"/>
      <c r="C32" s="144"/>
      <c r="D32" s="144"/>
      <c r="E32" s="144"/>
      <c r="F32" s="144"/>
      <c r="G32" s="144"/>
      <c r="H32" s="144"/>
      <c r="I32" s="144"/>
      <c r="J32" s="144"/>
      <c r="K32" s="145"/>
    </row>
    <row r="33" spans="1:11" x14ac:dyDescent="0.25">
      <c r="A33" s="143"/>
      <c r="B33" s="144"/>
      <c r="C33" s="144"/>
      <c r="D33" s="144"/>
      <c r="E33" s="144"/>
      <c r="F33" s="144"/>
      <c r="G33" s="144"/>
      <c r="H33" s="144"/>
      <c r="I33" s="144"/>
      <c r="J33" s="144"/>
      <c r="K33" s="145"/>
    </row>
    <row r="34" spans="1:11" x14ac:dyDescent="0.25">
      <c r="A34" s="143"/>
      <c r="B34" s="144"/>
      <c r="C34" s="144"/>
      <c r="D34" s="144"/>
      <c r="E34" s="144"/>
      <c r="F34" s="144"/>
      <c r="G34" s="144"/>
      <c r="H34" s="144"/>
      <c r="I34" s="144"/>
      <c r="J34" s="144"/>
      <c r="K34" s="145"/>
    </row>
    <row r="35" spans="1:11" x14ac:dyDescent="0.25">
      <c r="A35" s="143"/>
      <c r="B35" s="144"/>
      <c r="C35" s="144"/>
      <c r="D35" s="144"/>
      <c r="E35" s="144"/>
      <c r="F35" s="144"/>
      <c r="G35" s="144"/>
      <c r="H35" s="144"/>
      <c r="I35" s="144"/>
      <c r="J35" s="144"/>
      <c r="K35" s="145"/>
    </row>
    <row r="36" spans="1:11" x14ac:dyDescent="0.25">
      <c r="A36" s="143"/>
      <c r="B36" s="144"/>
      <c r="C36" s="144"/>
      <c r="D36" s="144"/>
      <c r="E36" s="144"/>
      <c r="F36" s="144"/>
      <c r="G36" s="144"/>
      <c r="H36" s="144"/>
      <c r="I36" s="144"/>
      <c r="J36" s="144"/>
      <c r="K36" s="145"/>
    </row>
    <row r="37" spans="1:11" x14ac:dyDescent="0.25">
      <c r="A37" s="143"/>
      <c r="B37" s="144"/>
      <c r="C37" s="144"/>
      <c r="D37" s="144"/>
      <c r="E37" s="144"/>
      <c r="F37" s="144"/>
      <c r="G37" s="144"/>
      <c r="H37" s="144"/>
      <c r="I37" s="144"/>
      <c r="J37" s="144"/>
      <c r="K37" s="145"/>
    </row>
    <row r="38" spans="1:11" x14ac:dyDescent="0.25">
      <c r="A38" s="143"/>
      <c r="B38" s="144"/>
      <c r="C38" s="144"/>
      <c r="D38" s="144"/>
      <c r="E38" s="144"/>
      <c r="F38" s="144"/>
      <c r="G38" s="144"/>
      <c r="H38" s="144"/>
      <c r="I38" s="144"/>
      <c r="J38" s="144"/>
      <c r="K38" s="145"/>
    </row>
    <row r="39" spans="1:11" x14ac:dyDescent="0.25">
      <c r="A39" s="143"/>
      <c r="B39" s="144"/>
      <c r="C39" s="144"/>
      <c r="D39" s="144"/>
      <c r="E39" s="144"/>
      <c r="F39" s="144"/>
      <c r="G39" s="144"/>
      <c r="H39" s="144"/>
      <c r="I39" s="144"/>
      <c r="J39" s="144"/>
      <c r="K39" s="145"/>
    </row>
    <row r="40" spans="1:11" ht="18.75" customHeight="1" x14ac:dyDescent="0.35">
      <c r="A40" s="143"/>
      <c r="B40" s="144"/>
      <c r="C40" s="144"/>
      <c r="D40" s="158" t="s">
        <v>148</v>
      </c>
      <c r="E40" s="158"/>
      <c r="F40" s="158"/>
      <c r="G40" s="158"/>
      <c r="H40" s="158"/>
      <c r="I40" s="144"/>
      <c r="J40" s="144"/>
      <c r="K40" s="145"/>
    </row>
    <row r="41" spans="1:11" x14ac:dyDescent="0.25">
      <c r="A41" s="143"/>
      <c r="B41" s="144"/>
      <c r="C41" s="144"/>
      <c r="D41" s="144"/>
      <c r="E41" s="144"/>
      <c r="F41" s="144"/>
      <c r="G41" s="144"/>
      <c r="H41" s="144"/>
      <c r="I41" s="144"/>
      <c r="J41" s="144"/>
      <c r="K41" s="145"/>
    </row>
    <row r="42" spans="1:11" x14ac:dyDescent="0.25">
      <c r="A42" s="143"/>
      <c r="B42" s="144"/>
      <c r="C42" s="144"/>
      <c r="D42" s="144"/>
      <c r="E42" s="144"/>
      <c r="F42" s="144"/>
      <c r="G42" s="144"/>
      <c r="H42" s="144"/>
      <c r="I42" s="144"/>
      <c r="J42" s="144"/>
      <c r="K42" s="145"/>
    </row>
    <row r="43" spans="1:11" x14ac:dyDescent="0.25">
      <c r="A43" s="143"/>
      <c r="B43" s="144"/>
      <c r="C43" s="144"/>
      <c r="D43" s="144"/>
      <c r="E43" s="144"/>
      <c r="F43" s="144"/>
      <c r="G43" s="144"/>
      <c r="H43" s="144"/>
      <c r="I43" s="144"/>
      <c r="J43" s="144"/>
      <c r="K43" s="145"/>
    </row>
    <row r="44" spans="1:11" ht="15.75" thickBot="1" x14ac:dyDescent="0.3">
      <c r="A44" s="159"/>
      <c r="B44" s="160"/>
      <c r="C44" s="160"/>
      <c r="D44" s="160"/>
      <c r="E44" s="160"/>
      <c r="F44" s="160"/>
      <c r="G44" s="160"/>
      <c r="H44" s="160"/>
      <c r="I44" s="160"/>
      <c r="J44" s="160"/>
      <c r="K44" s="161"/>
    </row>
    <row r="45" spans="1:11" ht="15.75" thickTop="1" x14ac:dyDescent="0.25"/>
    <row r="46" spans="1:11" ht="15" customHeight="1" x14ac:dyDescent="0.25">
      <c r="A46" s="162" t="s">
        <v>149</v>
      </c>
      <c r="B46" s="162"/>
      <c r="C46" s="162"/>
      <c r="D46" s="162"/>
      <c r="E46" s="162"/>
      <c r="F46" s="162"/>
      <c r="G46" s="162"/>
      <c r="H46" s="162"/>
      <c r="I46" s="162"/>
      <c r="J46" s="162"/>
      <c r="K46" s="162"/>
    </row>
    <row r="47" spans="1:11" x14ac:dyDescent="0.25">
      <c r="A47" s="162"/>
      <c r="B47" s="162"/>
      <c r="C47" s="162"/>
      <c r="D47" s="162"/>
      <c r="E47" s="162"/>
      <c r="F47" s="162"/>
      <c r="G47" s="162"/>
      <c r="H47" s="162"/>
      <c r="I47" s="162"/>
      <c r="J47" s="162"/>
      <c r="K47" s="162"/>
    </row>
    <row r="48" spans="1:11" x14ac:dyDescent="0.25">
      <c r="A48" s="162"/>
      <c r="B48" s="162"/>
      <c r="C48" s="162"/>
      <c r="D48" s="162"/>
      <c r="E48" s="162"/>
      <c r="F48" s="162"/>
      <c r="G48" s="162"/>
      <c r="H48" s="162"/>
      <c r="I48" s="162"/>
      <c r="J48" s="162"/>
      <c r="K48" s="162"/>
    </row>
    <row r="49" spans="1:11" ht="32.25" customHeight="1" x14ac:dyDescent="0.25">
      <c r="A49" s="162"/>
      <c r="B49" s="162"/>
      <c r="C49" s="162"/>
      <c r="D49" s="162"/>
      <c r="E49" s="162"/>
      <c r="F49" s="162"/>
      <c r="G49" s="162"/>
      <c r="H49" s="162"/>
      <c r="I49" s="162"/>
      <c r="J49" s="162"/>
      <c r="K49" s="162"/>
    </row>
    <row r="50" spans="1:11" x14ac:dyDescent="0.25">
      <c r="A50" s="163"/>
      <c r="B50" s="163"/>
      <c r="C50" s="163"/>
      <c r="D50" s="163"/>
      <c r="E50" s="163"/>
      <c r="F50" s="163"/>
      <c r="G50" s="163"/>
      <c r="H50" s="163"/>
      <c r="I50" s="163"/>
      <c r="J50" s="163"/>
      <c r="K50" s="163"/>
    </row>
  </sheetData>
  <mergeCells count="4">
    <mergeCell ref="A9:K10"/>
    <mergeCell ref="A16:K23"/>
    <mergeCell ref="D40:H40"/>
    <mergeCell ref="A46:K49"/>
  </mergeCells>
  <printOptions horizontalCentered="1"/>
  <pageMargins left="0" right="0" top="0" bottom="0" header="0.31496062992125984" footer="0.31496062992125984"/>
  <pageSetup paperSize="9" scale="93"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E69EA2-17F6-49D9-8258-DDC204CD94B3}">
  <dimension ref="A1:X59"/>
  <sheetViews>
    <sheetView showGridLines="0" topLeftCell="A12" zoomScaleNormal="100" workbookViewId="0">
      <selection activeCell="G47" sqref="G47"/>
    </sheetView>
  </sheetViews>
  <sheetFormatPr defaultColWidth="9.140625" defaultRowHeight="15" x14ac:dyDescent="0.25"/>
  <cols>
    <col min="1" max="1" width="49.42578125" style="15" customWidth="1"/>
    <col min="2" max="2" width="7.42578125" style="16" customWidth="1"/>
    <col min="3" max="3" width="14.28515625" style="17" customWidth="1"/>
    <col min="4" max="12" width="14.28515625" style="18" customWidth="1"/>
    <col min="13" max="15" width="14.28515625" style="15" customWidth="1"/>
    <col min="16" max="18" width="14.28515625" style="18" customWidth="1"/>
    <col min="19" max="21" width="14.28515625" style="15" customWidth="1"/>
    <col min="22" max="23" width="9.140625" style="19" customWidth="1"/>
    <col min="24" max="24" width="9.140625" style="15" customWidth="1"/>
    <col min="25" max="16384" width="9.140625" style="15"/>
  </cols>
  <sheetData>
    <row r="1" spans="1:24" s="20" customFormat="1" ht="14.25" customHeight="1" x14ac:dyDescent="0.25">
      <c r="A1" s="21"/>
      <c r="B1" s="22"/>
      <c r="C1" s="23"/>
      <c r="D1" s="23"/>
      <c r="E1" s="23"/>
      <c r="F1" s="23"/>
      <c r="G1" s="23"/>
      <c r="H1" s="23"/>
      <c r="I1" s="23"/>
      <c r="J1" s="23"/>
      <c r="K1" s="23"/>
      <c r="L1" s="23"/>
    </row>
    <row r="2" spans="1:24" s="23" customFormat="1" ht="14.25" customHeight="1" x14ac:dyDescent="0.25">
      <c r="A2" s="24" t="s">
        <v>0</v>
      </c>
      <c r="B2" s="22"/>
      <c r="M2" s="20"/>
      <c r="N2" s="20"/>
      <c r="O2" s="20"/>
      <c r="P2" s="20"/>
      <c r="Q2" s="20"/>
      <c r="R2" s="20"/>
      <c r="S2" s="20"/>
      <c r="T2" s="20"/>
      <c r="U2" s="20"/>
      <c r="V2" s="20"/>
    </row>
    <row r="3" spans="1:24" s="23" customFormat="1" ht="14.25" customHeight="1" thickBot="1" x14ac:dyDescent="0.3">
      <c r="A3" s="20"/>
      <c r="B3" s="22"/>
      <c r="M3" s="20"/>
      <c r="N3" s="20"/>
      <c r="O3" s="20"/>
      <c r="P3" s="20"/>
      <c r="Q3" s="20"/>
      <c r="R3" s="20"/>
      <c r="S3" s="20"/>
      <c r="T3" s="20"/>
      <c r="U3" s="20"/>
      <c r="V3" s="20"/>
    </row>
    <row r="4" spans="1:24" s="17" customFormat="1" ht="41.1" customHeight="1" x14ac:dyDescent="0.25">
      <c r="A4" s="25" t="s">
        <v>1</v>
      </c>
      <c r="B4" s="26"/>
      <c r="C4" s="26" t="s">
        <v>2</v>
      </c>
      <c r="D4" s="26" t="s">
        <v>3</v>
      </c>
      <c r="E4" s="26" t="s">
        <v>4</v>
      </c>
      <c r="F4" s="26" t="s">
        <v>5</v>
      </c>
      <c r="G4" s="26" t="s">
        <v>6</v>
      </c>
      <c r="H4" s="26" t="s">
        <v>7</v>
      </c>
      <c r="I4" s="26" t="s">
        <v>8</v>
      </c>
      <c r="J4" s="26" t="s">
        <v>9</v>
      </c>
      <c r="K4" s="26" t="s">
        <v>10</v>
      </c>
      <c r="L4" s="26" t="s">
        <v>11</v>
      </c>
      <c r="M4" s="26" t="s">
        <v>12</v>
      </c>
      <c r="N4" s="27" t="s">
        <v>13</v>
      </c>
      <c r="O4" s="26" t="s">
        <v>14</v>
      </c>
      <c r="P4" s="26" t="s">
        <v>15</v>
      </c>
      <c r="Q4" s="26" t="s">
        <v>16</v>
      </c>
      <c r="R4" s="26" t="s">
        <v>17</v>
      </c>
      <c r="S4" s="26" t="s">
        <v>18</v>
      </c>
      <c r="T4" s="27" t="s">
        <v>19</v>
      </c>
      <c r="U4" s="28" t="s">
        <v>20</v>
      </c>
      <c r="V4" s="19"/>
      <c r="W4" s="29"/>
      <c r="X4" s="15"/>
    </row>
    <row r="5" spans="1:24" s="17" customFormat="1" ht="15.75" customHeight="1" x14ac:dyDescent="0.25">
      <c r="A5" s="30"/>
      <c r="B5" s="31"/>
      <c r="C5" s="32">
        <v>1</v>
      </c>
      <c r="D5" s="32">
        <v>2</v>
      </c>
      <c r="E5" s="32">
        <v>3</v>
      </c>
      <c r="F5" s="32">
        <v>4</v>
      </c>
      <c r="G5" s="32">
        <v>5</v>
      </c>
      <c r="H5" s="32">
        <v>6</v>
      </c>
      <c r="I5" s="32">
        <v>7</v>
      </c>
      <c r="J5" s="32">
        <v>8</v>
      </c>
      <c r="K5" s="32">
        <v>9</v>
      </c>
      <c r="L5" s="32">
        <v>10</v>
      </c>
      <c r="M5" s="32">
        <v>11</v>
      </c>
      <c r="N5" s="33">
        <v>100</v>
      </c>
      <c r="O5" s="32">
        <v>101</v>
      </c>
      <c r="P5" s="32">
        <v>102</v>
      </c>
      <c r="Q5" s="32">
        <v>103</v>
      </c>
      <c r="R5" s="32">
        <v>104</v>
      </c>
      <c r="S5" s="32">
        <v>105</v>
      </c>
      <c r="T5" s="33">
        <v>200</v>
      </c>
      <c r="U5" s="34">
        <v>300</v>
      </c>
      <c r="V5" s="19"/>
      <c r="W5" s="29"/>
      <c r="X5" s="15"/>
    </row>
    <row r="6" spans="1:24" s="17" customFormat="1" ht="14.25" customHeight="1" x14ac:dyDescent="0.25">
      <c r="A6" s="35" t="s">
        <v>21</v>
      </c>
      <c r="B6" s="36" t="s">
        <v>22</v>
      </c>
      <c r="C6" s="37">
        <v>49142</v>
      </c>
      <c r="D6" s="37">
        <v>86862</v>
      </c>
      <c r="E6" s="37">
        <v>60894</v>
      </c>
      <c r="F6" s="37">
        <v>19491</v>
      </c>
      <c r="G6" s="37">
        <v>32814</v>
      </c>
      <c r="H6" s="37">
        <v>68691</v>
      </c>
      <c r="I6" s="37">
        <v>10445</v>
      </c>
      <c r="J6" s="37">
        <v>34800</v>
      </c>
      <c r="K6" s="37">
        <v>28149</v>
      </c>
      <c r="L6" s="37">
        <v>32849</v>
      </c>
      <c r="M6" s="37">
        <v>70967</v>
      </c>
      <c r="N6" s="38">
        <f t="shared" ref="N6:N41" si="0">SUM(C6:M6)</f>
        <v>495104</v>
      </c>
      <c r="O6" s="37">
        <v>0</v>
      </c>
      <c r="P6" s="37">
        <v>0</v>
      </c>
      <c r="Q6" s="37">
        <v>0</v>
      </c>
      <c r="R6" s="37">
        <v>0</v>
      </c>
      <c r="S6" s="39">
        <v>0</v>
      </c>
      <c r="T6" s="38">
        <f t="shared" ref="T6:T41" si="1">SUM(O6:S6)</f>
        <v>0</v>
      </c>
      <c r="U6" s="40">
        <f t="shared" ref="U6:U41" si="2">N6+T6</f>
        <v>495104</v>
      </c>
      <c r="V6" s="19"/>
      <c r="W6" s="29"/>
      <c r="X6" s="15"/>
    </row>
    <row r="7" spans="1:24" s="18" customFormat="1" ht="14.25" customHeight="1" x14ac:dyDescent="0.25">
      <c r="A7" s="35" t="s">
        <v>23</v>
      </c>
      <c r="B7" s="36" t="s">
        <v>24</v>
      </c>
      <c r="C7" s="37">
        <v>45268</v>
      </c>
      <c r="D7" s="37">
        <v>108434</v>
      </c>
      <c r="E7" s="37">
        <v>37702</v>
      </c>
      <c r="F7" s="37">
        <v>20648</v>
      </c>
      <c r="G7" s="37">
        <v>1553</v>
      </c>
      <c r="H7" s="37">
        <v>100662</v>
      </c>
      <c r="I7" s="37">
        <v>0</v>
      </c>
      <c r="J7" s="37">
        <v>29666</v>
      </c>
      <c r="K7" s="37">
        <v>9</v>
      </c>
      <c r="L7" s="37">
        <v>47678</v>
      </c>
      <c r="M7" s="37">
        <v>136344</v>
      </c>
      <c r="N7" s="41">
        <f t="shared" si="0"/>
        <v>527964</v>
      </c>
      <c r="O7" s="42">
        <v>0</v>
      </c>
      <c r="P7" s="42">
        <v>0</v>
      </c>
      <c r="Q7" s="42">
        <v>0</v>
      </c>
      <c r="R7" s="42">
        <v>0</v>
      </c>
      <c r="S7" s="43">
        <v>0</v>
      </c>
      <c r="T7" s="41">
        <f t="shared" si="1"/>
        <v>0</v>
      </c>
      <c r="U7" s="44">
        <f t="shared" si="2"/>
        <v>527964</v>
      </c>
    </row>
    <row r="8" spans="1:24" s="18" customFormat="1" ht="14.25" customHeight="1" x14ac:dyDescent="0.25">
      <c r="A8" s="35" t="s">
        <v>25</v>
      </c>
      <c r="B8" s="36" t="s">
        <v>26</v>
      </c>
      <c r="C8" s="37">
        <v>49926</v>
      </c>
      <c r="D8" s="37">
        <v>124834</v>
      </c>
      <c r="E8" s="37">
        <v>128506</v>
      </c>
      <c r="F8" s="37">
        <v>44296</v>
      </c>
      <c r="G8" s="37">
        <v>55982</v>
      </c>
      <c r="H8" s="37">
        <v>66789</v>
      </c>
      <c r="I8" s="37">
        <v>7473</v>
      </c>
      <c r="J8" s="37">
        <v>56155</v>
      </c>
      <c r="K8" s="37">
        <v>74028</v>
      </c>
      <c r="L8" s="37">
        <v>63450</v>
      </c>
      <c r="M8" s="37">
        <v>54426</v>
      </c>
      <c r="N8" s="41">
        <f t="shared" si="0"/>
        <v>725865</v>
      </c>
      <c r="O8" s="42">
        <v>0</v>
      </c>
      <c r="P8" s="42">
        <v>0</v>
      </c>
      <c r="Q8" s="42">
        <v>0</v>
      </c>
      <c r="R8" s="42">
        <v>0</v>
      </c>
      <c r="S8" s="43">
        <v>0</v>
      </c>
      <c r="T8" s="41">
        <f t="shared" si="1"/>
        <v>0</v>
      </c>
      <c r="U8" s="44">
        <f t="shared" si="2"/>
        <v>725865</v>
      </c>
    </row>
    <row r="9" spans="1:24" s="18" customFormat="1" ht="14.25" customHeight="1" x14ac:dyDescent="0.25">
      <c r="A9" s="35" t="s">
        <v>27</v>
      </c>
      <c r="B9" s="36" t="s">
        <v>28</v>
      </c>
      <c r="C9" s="37">
        <v>0</v>
      </c>
      <c r="D9" s="37">
        <v>0</v>
      </c>
      <c r="E9" s="37">
        <v>0</v>
      </c>
      <c r="F9" s="37">
        <v>0</v>
      </c>
      <c r="G9" s="37">
        <v>0</v>
      </c>
      <c r="H9" s="37">
        <v>0</v>
      </c>
      <c r="I9" s="37">
        <v>0</v>
      </c>
      <c r="J9" s="37">
        <v>0</v>
      </c>
      <c r="K9" s="37">
        <v>0</v>
      </c>
      <c r="L9" s="37">
        <v>0</v>
      </c>
      <c r="M9" s="37">
        <v>0</v>
      </c>
      <c r="N9" s="41">
        <f t="shared" si="0"/>
        <v>0</v>
      </c>
      <c r="O9" s="42">
        <v>0</v>
      </c>
      <c r="P9" s="42">
        <v>0</v>
      </c>
      <c r="Q9" s="42">
        <v>0</v>
      </c>
      <c r="R9" s="42">
        <v>0</v>
      </c>
      <c r="S9" s="43">
        <v>0</v>
      </c>
      <c r="T9" s="41">
        <f t="shared" si="1"/>
        <v>0</v>
      </c>
      <c r="U9" s="44">
        <f t="shared" si="2"/>
        <v>0</v>
      </c>
    </row>
    <row r="10" spans="1:24" s="18" customFormat="1" ht="14.25" customHeight="1" x14ac:dyDescent="0.25">
      <c r="A10" s="35" t="s">
        <v>29</v>
      </c>
      <c r="B10" s="36" t="s">
        <v>30</v>
      </c>
      <c r="C10" s="37">
        <v>0</v>
      </c>
      <c r="D10" s="37">
        <v>0</v>
      </c>
      <c r="E10" s="37">
        <v>0</v>
      </c>
      <c r="F10" s="37">
        <v>0</v>
      </c>
      <c r="G10" s="37">
        <v>70</v>
      </c>
      <c r="H10" s="37">
        <v>61912</v>
      </c>
      <c r="I10" s="37">
        <v>0</v>
      </c>
      <c r="J10" s="37">
        <v>0</v>
      </c>
      <c r="K10" s="37">
        <v>894</v>
      </c>
      <c r="L10" s="37">
        <v>2165</v>
      </c>
      <c r="M10" s="37">
        <v>0</v>
      </c>
      <c r="N10" s="41">
        <f t="shared" si="0"/>
        <v>65041</v>
      </c>
      <c r="O10" s="42">
        <v>0</v>
      </c>
      <c r="P10" s="42">
        <v>0</v>
      </c>
      <c r="Q10" s="42">
        <v>0</v>
      </c>
      <c r="R10" s="42">
        <v>0</v>
      </c>
      <c r="S10" s="43">
        <v>0</v>
      </c>
      <c r="T10" s="41">
        <f t="shared" si="1"/>
        <v>0</v>
      </c>
      <c r="U10" s="44">
        <f t="shared" si="2"/>
        <v>65041</v>
      </c>
    </row>
    <row r="11" spans="1:24" s="18" customFormat="1" ht="14.25" customHeight="1" x14ac:dyDescent="0.25">
      <c r="A11" s="35" t="s">
        <v>31</v>
      </c>
      <c r="B11" s="36" t="s">
        <v>32</v>
      </c>
      <c r="C11" s="37">
        <v>4</v>
      </c>
      <c r="D11" s="37">
        <v>94</v>
      </c>
      <c r="E11" s="37">
        <v>846</v>
      </c>
      <c r="F11" s="37">
        <v>0</v>
      </c>
      <c r="G11" s="37">
        <v>51</v>
      </c>
      <c r="H11" s="37">
        <v>70</v>
      </c>
      <c r="I11" s="37">
        <v>0</v>
      </c>
      <c r="J11" s="37">
        <v>77</v>
      </c>
      <c r="K11" s="37">
        <v>166</v>
      </c>
      <c r="L11" s="37">
        <v>131</v>
      </c>
      <c r="M11" s="37">
        <v>0</v>
      </c>
      <c r="N11" s="41">
        <f t="shared" si="0"/>
        <v>1439</v>
      </c>
      <c r="O11" s="42">
        <v>0</v>
      </c>
      <c r="P11" s="42">
        <v>0</v>
      </c>
      <c r="Q11" s="42">
        <v>0</v>
      </c>
      <c r="R11" s="42">
        <v>0</v>
      </c>
      <c r="S11" s="43">
        <v>0</v>
      </c>
      <c r="T11" s="41">
        <f t="shared" si="1"/>
        <v>0</v>
      </c>
      <c r="U11" s="44">
        <f t="shared" si="2"/>
        <v>1439</v>
      </c>
    </row>
    <row r="12" spans="1:24" s="18" customFormat="1" ht="14.25" customHeight="1" x14ac:dyDescent="0.25">
      <c r="A12" s="35" t="s">
        <v>33</v>
      </c>
      <c r="B12" s="36" t="s">
        <v>34</v>
      </c>
      <c r="C12" s="37">
        <v>16341</v>
      </c>
      <c r="D12" s="37">
        <v>28458</v>
      </c>
      <c r="E12" s="37">
        <v>3160</v>
      </c>
      <c r="F12" s="37">
        <v>18115</v>
      </c>
      <c r="G12" s="37">
        <v>789</v>
      </c>
      <c r="H12" s="37">
        <v>3314</v>
      </c>
      <c r="I12" s="37">
        <v>0</v>
      </c>
      <c r="J12" s="37">
        <v>8268</v>
      </c>
      <c r="K12" s="37">
        <v>2193</v>
      </c>
      <c r="L12" s="37">
        <v>3359</v>
      </c>
      <c r="M12" s="37">
        <v>2475</v>
      </c>
      <c r="N12" s="41">
        <f t="shared" si="0"/>
        <v>86472</v>
      </c>
      <c r="O12" s="42">
        <v>0</v>
      </c>
      <c r="P12" s="42">
        <v>0</v>
      </c>
      <c r="Q12" s="42">
        <v>0</v>
      </c>
      <c r="R12" s="42">
        <v>0</v>
      </c>
      <c r="S12" s="43">
        <v>0</v>
      </c>
      <c r="T12" s="41">
        <f t="shared" si="1"/>
        <v>0</v>
      </c>
      <c r="U12" s="44">
        <f t="shared" si="2"/>
        <v>86472</v>
      </c>
    </row>
    <row r="13" spans="1:24" s="18" customFormat="1" ht="14.25" customHeight="1" x14ac:dyDescent="0.25">
      <c r="A13" s="35" t="s">
        <v>35</v>
      </c>
      <c r="B13" s="36" t="s">
        <v>36</v>
      </c>
      <c r="C13" s="37">
        <v>116333</v>
      </c>
      <c r="D13" s="37">
        <v>74638</v>
      </c>
      <c r="E13" s="37">
        <v>56148</v>
      </c>
      <c r="F13" s="37">
        <v>59305</v>
      </c>
      <c r="G13" s="37">
        <v>11288</v>
      </c>
      <c r="H13" s="37">
        <v>123632</v>
      </c>
      <c r="I13" s="37">
        <v>2356</v>
      </c>
      <c r="J13" s="37">
        <v>35220</v>
      </c>
      <c r="K13" s="37">
        <v>25758</v>
      </c>
      <c r="L13" s="37">
        <v>31266</v>
      </c>
      <c r="M13" s="37">
        <v>45081</v>
      </c>
      <c r="N13" s="41">
        <f t="shared" si="0"/>
        <v>581025</v>
      </c>
      <c r="O13" s="42">
        <v>0</v>
      </c>
      <c r="P13" s="42">
        <v>0</v>
      </c>
      <c r="Q13" s="42">
        <v>0</v>
      </c>
      <c r="R13" s="42">
        <v>0</v>
      </c>
      <c r="S13" s="43">
        <v>0</v>
      </c>
      <c r="T13" s="41">
        <f t="shared" si="1"/>
        <v>0</v>
      </c>
      <c r="U13" s="44">
        <f t="shared" si="2"/>
        <v>581025</v>
      </c>
    </row>
    <row r="14" spans="1:24" s="18" customFormat="1" ht="14.25" customHeight="1" x14ac:dyDescent="0.25">
      <c r="A14" s="35" t="s">
        <v>37</v>
      </c>
      <c r="B14" s="36" t="s">
        <v>38</v>
      </c>
      <c r="C14" s="37">
        <v>236213</v>
      </c>
      <c r="D14" s="37">
        <v>198772</v>
      </c>
      <c r="E14" s="37">
        <v>114549</v>
      </c>
      <c r="F14" s="37">
        <v>225267</v>
      </c>
      <c r="G14" s="37">
        <v>81519</v>
      </c>
      <c r="H14" s="37">
        <v>41475</v>
      </c>
      <c r="I14" s="37">
        <v>1096</v>
      </c>
      <c r="J14" s="37">
        <v>122652</v>
      </c>
      <c r="K14" s="37">
        <v>11910</v>
      </c>
      <c r="L14" s="37">
        <v>33239</v>
      </c>
      <c r="M14" s="37">
        <v>21575</v>
      </c>
      <c r="N14" s="41">
        <f t="shared" si="0"/>
        <v>1088267</v>
      </c>
      <c r="O14" s="42">
        <v>0</v>
      </c>
      <c r="P14" s="42">
        <v>0</v>
      </c>
      <c r="Q14" s="42">
        <v>0</v>
      </c>
      <c r="R14" s="42">
        <v>0</v>
      </c>
      <c r="S14" s="43">
        <v>0</v>
      </c>
      <c r="T14" s="41">
        <f t="shared" si="1"/>
        <v>0</v>
      </c>
      <c r="U14" s="44">
        <f t="shared" si="2"/>
        <v>1088267</v>
      </c>
    </row>
    <row r="15" spans="1:24" s="18" customFormat="1" ht="14.25" customHeight="1" x14ac:dyDescent="0.25">
      <c r="A15" s="35" t="s">
        <v>39</v>
      </c>
      <c r="B15" s="36" t="s">
        <v>40</v>
      </c>
      <c r="C15" s="37">
        <v>352546</v>
      </c>
      <c r="D15" s="37">
        <v>273411</v>
      </c>
      <c r="E15" s="37">
        <v>170697</v>
      </c>
      <c r="F15" s="37">
        <v>284572</v>
      </c>
      <c r="G15" s="37">
        <v>92807</v>
      </c>
      <c r="H15" s="37">
        <v>165107</v>
      </c>
      <c r="I15" s="37">
        <v>3452</v>
      </c>
      <c r="J15" s="37">
        <v>157872</v>
      </c>
      <c r="K15" s="37">
        <v>37668</v>
      </c>
      <c r="L15" s="37">
        <v>64505</v>
      </c>
      <c r="M15" s="37">
        <v>66656</v>
      </c>
      <c r="N15" s="41">
        <f t="shared" si="0"/>
        <v>1669293</v>
      </c>
      <c r="O15" s="42">
        <v>0</v>
      </c>
      <c r="P15" s="42">
        <v>0</v>
      </c>
      <c r="Q15" s="42">
        <v>0</v>
      </c>
      <c r="R15" s="42">
        <v>0</v>
      </c>
      <c r="S15" s="43">
        <v>0</v>
      </c>
      <c r="T15" s="41">
        <f t="shared" si="1"/>
        <v>0</v>
      </c>
      <c r="U15" s="44">
        <f t="shared" si="2"/>
        <v>1669293</v>
      </c>
    </row>
    <row r="16" spans="1:24" s="18" customFormat="1" ht="14.25" customHeight="1" x14ac:dyDescent="0.25">
      <c r="A16" s="45" t="s">
        <v>41</v>
      </c>
      <c r="B16" s="46" t="s">
        <v>42</v>
      </c>
      <c r="C16" s="47">
        <v>25344</v>
      </c>
      <c r="D16" s="47">
        <v>70795</v>
      </c>
      <c r="E16" s="47">
        <v>83584</v>
      </c>
      <c r="F16" s="47">
        <v>240503</v>
      </c>
      <c r="G16" s="47">
        <v>6894</v>
      </c>
      <c r="H16" s="47">
        <v>27092</v>
      </c>
      <c r="I16" s="47">
        <v>1592</v>
      </c>
      <c r="J16" s="47">
        <v>7840</v>
      </c>
      <c r="K16" s="47">
        <v>9976</v>
      </c>
      <c r="L16" s="47">
        <v>4400</v>
      </c>
      <c r="M16" s="47">
        <v>26208</v>
      </c>
      <c r="N16" s="48">
        <f t="shared" si="0"/>
        <v>504228</v>
      </c>
      <c r="O16" s="49">
        <v>0</v>
      </c>
      <c r="P16" s="49">
        <v>0</v>
      </c>
      <c r="Q16" s="49">
        <v>0</v>
      </c>
      <c r="R16" s="49">
        <v>0</v>
      </c>
      <c r="S16" s="50">
        <v>0</v>
      </c>
      <c r="T16" s="48">
        <f t="shared" si="1"/>
        <v>0</v>
      </c>
      <c r="U16" s="51">
        <f t="shared" si="2"/>
        <v>504228</v>
      </c>
    </row>
    <row r="17" spans="1:24" s="19" customFormat="1" ht="14.25" customHeight="1" x14ac:dyDescent="0.25">
      <c r="A17" s="52" t="s">
        <v>43</v>
      </c>
      <c r="B17" s="53" t="s">
        <v>44</v>
      </c>
      <c r="C17" s="47">
        <v>327202</v>
      </c>
      <c r="D17" s="47">
        <v>202616</v>
      </c>
      <c r="E17" s="47">
        <v>87113</v>
      </c>
      <c r="F17" s="47">
        <v>44069</v>
      </c>
      <c r="G17" s="47">
        <v>85913</v>
      </c>
      <c r="H17" s="47">
        <v>138015</v>
      </c>
      <c r="I17" s="47">
        <v>1860</v>
      </c>
      <c r="J17" s="47">
        <v>150032</v>
      </c>
      <c r="K17" s="47">
        <v>27692</v>
      </c>
      <c r="L17" s="47">
        <v>60105</v>
      </c>
      <c r="M17" s="47">
        <v>40448</v>
      </c>
      <c r="N17" s="48">
        <f t="shared" si="0"/>
        <v>1165065</v>
      </c>
      <c r="O17" s="49">
        <v>0</v>
      </c>
      <c r="P17" s="49">
        <v>0</v>
      </c>
      <c r="Q17" s="49">
        <v>0</v>
      </c>
      <c r="R17" s="49">
        <v>0</v>
      </c>
      <c r="S17" s="50">
        <v>0</v>
      </c>
      <c r="T17" s="48">
        <f t="shared" si="1"/>
        <v>0</v>
      </c>
      <c r="U17" s="51">
        <f t="shared" si="2"/>
        <v>1165065</v>
      </c>
      <c r="X17" s="15"/>
    </row>
    <row r="18" spans="1:24" s="19" customFormat="1" ht="14.25" customHeight="1" x14ac:dyDescent="0.25">
      <c r="A18" s="54" t="s">
        <v>45</v>
      </c>
      <c r="B18" s="55" t="s">
        <v>46</v>
      </c>
      <c r="C18" s="37">
        <v>218507</v>
      </c>
      <c r="D18" s="37">
        <v>438885</v>
      </c>
      <c r="E18" s="37">
        <v>365287</v>
      </c>
      <c r="F18" s="37">
        <v>366566</v>
      </c>
      <c r="G18" s="37">
        <v>493838</v>
      </c>
      <c r="H18" s="37">
        <v>315372</v>
      </c>
      <c r="I18" s="37">
        <v>232365</v>
      </c>
      <c r="J18" s="37">
        <v>514435</v>
      </c>
      <c r="K18" s="37">
        <v>358230</v>
      </c>
      <c r="L18" s="37">
        <v>284471</v>
      </c>
      <c r="M18" s="37">
        <v>362710</v>
      </c>
      <c r="N18" s="41">
        <f t="shared" si="0"/>
        <v>3950666</v>
      </c>
      <c r="O18" s="42">
        <v>0</v>
      </c>
      <c r="P18" s="42">
        <v>0</v>
      </c>
      <c r="Q18" s="42">
        <v>0</v>
      </c>
      <c r="R18" s="42">
        <v>0</v>
      </c>
      <c r="S18" s="43">
        <v>0</v>
      </c>
      <c r="T18" s="41">
        <f t="shared" si="1"/>
        <v>0</v>
      </c>
      <c r="U18" s="44">
        <f t="shared" si="2"/>
        <v>3950666</v>
      </c>
      <c r="X18" s="15"/>
    </row>
    <row r="19" spans="1:24" s="19" customFormat="1" ht="14.25" customHeight="1" x14ac:dyDescent="0.25">
      <c r="A19" s="52" t="s">
        <v>47</v>
      </c>
      <c r="B19" s="53" t="s">
        <v>48</v>
      </c>
      <c r="C19" s="47">
        <v>155212</v>
      </c>
      <c r="D19" s="47">
        <v>309786</v>
      </c>
      <c r="E19" s="47">
        <v>256434</v>
      </c>
      <c r="F19" s="47">
        <v>218359</v>
      </c>
      <c r="G19" s="47">
        <v>380369</v>
      </c>
      <c r="H19" s="47">
        <v>230883</v>
      </c>
      <c r="I19" s="47">
        <v>182323</v>
      </c>
      <c r="J19" s="47">
        <v>387446</v>
      </c>
      <c r="K19" s="47">
        <v>264083</v>
      </c>
      <c r="L19" s="47">
        <v>203615</v>
      </c>
      <c r="M19" s="47">
        <v>274656</v>
      </c>
      <c r="N19" s="48">
        <f t="shared" si="0"/>
        <v>2863166</v>
      </c>
      <c r="O19" s="49">
        <v>0</v>
      </c>
      <c r="P19" s="49">
        <v>0</v>
      </c>
      <c r="Q19" s="49">
        <v>0</v>
      </c>
      <c r="R19" s="49">
        <v>0</v>
      </c>
      <c r="S19" s="50">
        <v>0</v>
      </c>
      <c r="T19" s="48">
        <f t="shared" si="1"/>
        <v>0</v>
      </c>
      <c r="U19" s="51">
        <f t="shared" si="2"/>
        <v>2863166</v>
      </c>
      <c r="X19" s="15"/>
    </row>
    <row r="20" spans="1:24" s="19" customFormat="1" ht="14.25" customHeight="1" x14ac:dyDescent="0.25">
      <c r="A20" s="52" t="s">
        <v>49</v>
      </c>
      <c r="B20" s="53" t="s">
        <v>50</v>
      </c>
      <c r="C20" s="47">
        <v>45067</v>
      </c>
      <c r="D20" s="47">
        <v>112540</v>
      </c>
      <c r="E20" s="47">
        <v>90019</v>
      </c>
      <c r="F20" s="47">
        <v>63683</v>
      </c>
      <c r="G20" s="47">
        <v>107630</v>
      </c>
      <c r="H20" s="47">
        <v>77426</v>
      </c>
      <c r="I20" s="47">
        <v>50010</v>
      </c>
      <c r="J20" s="47">
        <v>119233</v>
      </c>
      <c r="K20" s="47">
        <v>85454</v>
      </c>
      <c r="L20" s="47">
        <v>69763</v>
      </c>
      <c r="M20" s="47">
        <v>83273</v>
      </c>
      <c r="N20" s="48">
        <f t="shared" si="0"/>
        <v>904098</v>
      </c>
      <c r="O20" s="49">
        <v>0</v>
      </c>
      <c r="P20" s="49">
        <v>0</v>
      </c>
      <c r="Q20" s="49">
        <v>0</v>
      </c>
      <c r="R20" s="49">
        <v>0</v>
      </c>
      <c r="S20" s="50">
        <v>0</v>
      </c>
      <c r="T20" s="48">
        <f t="shared" si="1"/>
        <v>0</v>
      </c>
      <c r="U20" s="51">
        <f t="shared" si="2"/>
        <v>904098</v>
      </c>
      <c r="X20" s="15"/>
    </row>
    <row r="21" spans="1:24" s="19" customFormat="1" ht="14.25" customHeight="1" x14ac:dyDescent="0.25">
      <c r="A21" s="52" t="s">
        <v>51</v>
      </c>
      <c r="B21" s="53" t="s">
        <v>52</v>
      </c>
      <c r="C21" s="47">
        <v>8255</v>
      </c>
      <c r="D21" s="47">
        <v>1677</v>
      </c>
      <c r="E21" s="47">
        <v>7125</v>
      </c>
      <c r="F21" s="47">
        <v>79452</v>
      </c>
      <c r="G21" s="47">
        <v>1598</v>
      </c>
      <c r="H21" s="47">
        <v>1401</v>
      </c>
      <c r="I21" s="47">
        <v>33</v>
      </c>
      <c r="J21" s="47">
        <v>2704</v>
      </c>
      <c r="K21" s="47">
        <v>465</v>
      </c>
      <c r="L21" s="47">
        <v>2015</v>
      </c>
      <c r="M21" s="47">
        <v>388</v>
      </c>
      <c r="N21" s="48">
        <f t="shared" si="0"/>
        <v>105113</v>
      </c>
      <c r="O21" s="49">
        <v>0</v>
      </c>
      <c r="P21" s="49">
        <v>0</v>
      </c>
      <c r="Q21" s="49">
        <v>0</v>
      </c>
      <c r="R21" s="49">
        <v>0</v>
      </c>
      <c r="S21" s="50">
        <v>0</v>
      </c>
      <c r="T21" s="48">
        <f t="shared" si="1"/>
        <v>0</v>
      </c>
      <c r="U21" s="51">
        <f t="shared" si="2"/>
        <v>105113</v>
      </c>
      <c r="X21" s="15"/>
    </row>
    <row r="22" spans="1:24" s="19" customFormat="1" ht="14.25" customHeight="1" x14ac:dyDescent="0.25">
      <c r="A22" s="54" t="s">
        <v>53</v>
      </c>
      <c r="B22" s="55" t="s">
        <v>54</v>
      </c>
      <c r="C22" s="37">
        <v>0</v>
      </c>
      <c r="D22" s="37">
        <v>133</v>
      </c>
      <c r="E22" s="37">
        <v>0</v>
      </c>
      <c r="F22" s="37">
        <v>0</v>
      </c>
      <c r="G22" s="37">
        <v>565</v>
      </c>
      <c r="H22" s="37">
        <v>4994</v>
      </c>
      <c r="I22" s="37">
        <v>0</v>
      </c>
      <c r="J22" s="37">
        <v>0</v>
      </c>
      <c r="K22" s="37">
        <v>1130</v>
      </c>
      <c r="L22" s="37">
        <v>1075</v>
      </c>
      <c r="M22" s="37">
        <v>0</v>
      </c>
      <c r="N22" s="41">
        <f t="shared" si="0"/>
        <v>7897</v>
      </c>
      <c r="O22" s="42">
        <v>0</v>
      </c>
      <c r="P22" s="42">
        <v>0</v>
      </c>
      <c r="Q22" s="42">
        <v>0</v>
      </c>
      <c r="R22" s="42">
        <v>0</v>
      </c>
      <c r="S22" s="43">
        <v>0</v>
      </c>
      <c r="T22" s="41">
        <f t="shared" si="1"/>
        <v>0</v>
      </c>
      <c r="U22" s="44">
        <f t="shared" si="2"/>
        <v>7897</v>
      </c>
      <c r="X22" s="15"/>
    </row>
    <row r="23" spans="1:24" s="19" customFormat="1" ht="14.25" customHeight="1" x14ac:dyDescent="0.25">
      <c r="A23" s="54" t="s">
        <v>55</v>
      </c>
      <c r="B23" s="55" t="s">
        <v>56</v>
      </c>
      <c r="C23" s="37">
        <v>175</v>
      </c>
      <c r="D23" s="37">
        <v>587</v>
      </c>
      <c r="E23" s="37">
        <v>878</v>
      </c>
      <c r="F23" s="37">
        <v>63</v>
      </c>
      <c r="G23" s="37">
        <v>302</v>
      </c>
      <c r="H23" s="37">
        <v>494</v>
      </c>
      <c r="I23" s="37">
        <v>0</v>
      </c>
      <c r="J23" s="37">
        <v>357</v>
      </c>
      <c r="K23" s="37">
        <v>475</v>
      </c>
      <c r="L23" s="37">
        <v>209</v>
      </c>
      <c r="M23" s="37">
        <v>72</v>
      </c>
      <c r="N23" s="41">
        <f t="shared" si="0"/>
        <v>3612</v>
      </c>
      <c r="O23" s="42">
        <v>0</v>
      </c>
      <c r="P23" s="42">
        <v>0</v>
      </c>
      <c r="Q23" s="42">
        <v>0</v>
      </c>
      <c r="R23" s="42">
        <v>0</v>
      </c>
      <c r="S23" s="43">
        <v>0</v>
      </c>
      <c r="T23" s="41">
        <f t="shared" si="1"/>
        <v>0</v>
      </c>
      <c r="U23" s="44">
        <f t="shared" si="2"/>
        <v>3612</v>
      </c>
      <c r="X23" s="15"/>
    </row>
    <row r="24" spans="1:24" s="19" customFormat="1" ht="14.25" customHeight="1" x14ac:dyDescent="0.25">
      <c r="A24" s="54" t="s">
        <v>57</v>
      </c>
      <c r="B24" s="55" t="s">
        <v>58</v>
      </c>
      <c r="C24" s="37">
        <v>35603</v>
      </c>
      <c r="D24" s="37">
        <v>35319</v>
      </c>
      <c r="E24" s="37">
        <v>9269</v>
      </c>
      <c r="F24" s="37">
        <v>5241</v>
      </c>
      <c r="G24" s="37">
        <v>12750</v>
      </c>
      <c r="H24" s="37">
        <v>56755</v>
      </c>
      <c r="I24" s="37">
        <v>373</v>
      </c>
      <c r="J24" s="37">
        <v>28407</v>
      </c>
      <c r="K24" s="37">
        <v>14404</v>
      </c>
      <c r="L24" s="37">
        <v>13851</v>
      </c>
      <c r="M24" s="37">
        <v>7160</v>
      </c>
      <c r="N24" s="41">
        <f t="shared" si="0"/>
        <v>219132</v>
      </c>
      <c r="O24" s="42">
        <v>0</v>
      </c>
      <c r="P24" s="42">
        <v>0</v>
      </c>
      <c r="Q24" s="42">
        <v>0</v>
      </c>
      <c r="R24" s="42">
        <v>0</v>
      </c>
      <c r="S24" s="43">
        <v>0</v>
      </c>
      <c r="T24" s="41">
        <f t="shared" si="1"/>
        <v>0</v>
      </c>
      <c r="U24" s="44">
        <f t="shared" si="2"/>
        <v>219132</v>
      </c>
      <c r="X24" s="15"/>
    </row>
    <row r="25" spans="1:24" s="19" customFormat="1" ht="14.25" customHeight="1" x14ac:dyDescent="0.25">
      <c r="A25" s="54" t="s">
        <v>59</v>
      </c>
      <c r="B25" s="55" t="s">
        <v>60</v>
      </c>
      <c r="C25" s="37">
        <v>1743</v>
      </c>
      <c r="D25" s="37">
        <v>23789</v>
      </c>
      <c r="E25" s="37">
        <v>4888</v>
      </c>
      <c r="F25" s="37">
        <v>60</v>
      </c>
      <c r="G25" s="37">
        <v>0</v>
      </c>
      <c r="H25" s="37">
        <v>0</v>
      </c>
      <c r="I25" s="37">
        <v>0</v>
      </c>
      <c r="J25" s="37">
        <v>0</v>
      </c>
      <c r="K25" s="37">
        <v>0</v>
      </c>
      <c r="L25" s="37">
        <v>2</v>
      </c>
      <c r="M25" s="37">
        <v>1906</v>
      </c>
      <c r="N25" s="41">
        <f t="shared" si="0"/>
        <v>32388</v>
      </c>
      <c r="O25" s="42">
        <v>0</v>
      </c>
      <c r="P25" s="42">
        <v>0</v>
      </c>
      <c r="Q25" s="42">
        <v>0</v>
      </c>
      <c r="R25" s="42">
        <v>0</v>
      </c>
      <c r="S25" s="43">
        <v>0</v>
      </c>
      <c r="T25" s="41">
        <f t="shared" si="1"/>
        <v>0</v>
      </c>
      <c r="U25" s="44">
        <f t="shared" si="2"/>
        <v>32388</v>
      </c>
      <c r="X25" s="15"/>
    </row>
    <row r="26" spans="1:24" s="19" customFormat="1" ht="14.25" customHeight="1" x14ac:dyDescent="0.25">
      <c r="A26" s="54" t="s">
        <v>61</v>
      </c>
      <c r="B26" s="55" t="s">
        <v>62</v>
      </c>
      <c r="C26" s="37">
        <v>3</v>
      </c>
      <c r="D26" s="37">
        <v>68</v>
      </c>
      <c r="E26" s="37">
        <v>8</v>
      </c>
      <c r="F26" s="37">
        <v>0</v>
      </c>
      <c r="G26" s="37">
        <v>0</v>
      </c>
      <c r="H26" s="37">
        <v>15</v>
      </c>
      <c r="I26" s="37">
        <v>0</v>
      </c>
      <c r="J26" s="37">
        <v>0</v>
      </c>
      <c r="K26" s="37">
        <v>15</v>
      </c>
      <c r="L26" s="37">
        <v>104</v>
      </c>
      <c r="M26" s="37">
        <v>0</v>
      </c>
      <c r="N26" s="41">
        <f t="shared" si="0"/>
        <v>213</v>
      </c>
      <c r="O26" s="42">
        <v>0</v>
      </c>
      <c r="P26" s="42">
        <v>0</v>
      </c>
      <c r="Q26" s="42">
        <v>0</v>
      </c>
      <c r="R26" s="42">
        <v>0</v>
      </c>
      <c r="S26" s="43">
        <v>0</v>
      </c>
      <c r="T26" s="41">
        <f t="shared" si="1"/>
        <v>0</v>
      </c>
      <c r="U26" s="44">
        <f t="shared" si="2"/>
        <v>213</v>
      </c>
      <c r="X26" s="15"/>
    </row>
    <row r="27" spans="1:24" s="19" customFormat="1" ht="14.25" customHeight="1" x14ac:dyDescent="0.25">
      <c r="A27" s="54" t="s">
        <v>63</v>
      </c>
      <c r="B27" s="55" t="s">
        <v>64</v>
      </c>
      <c r="C27" s="37">
        <v>2546</v>
      </c>
      <c r="D27" s="37">
        <v>56746</v>
      </c>
      <c r="E27" s="37">
        <v>3664</v>
      </c>
      <c r="F27" s="37">
        <v>45</v>
      </c>
      <c r="G27" s="37">
        <v>0</v>
      </c>
      <c r="H27" s="37">
        <v>225</v>
      </c>
      <c r="I27" s="37">
        <v>0</v>
      </c>
      <c r="J27" s="37">
        <v>4943</v>
      </c>
      <c r="K27" s="37">
        <v>0</v>
      </c>
      <c r="L27" s="37">
        <v>196</v>
      </c>
      <c r="M27" s="37">
        <v>128</v>
      </c>
      <c r="N27" s="41">
        <f t="shared" si="0"/>
        <v>68493</v>
      </c>
      <c r="O27" s="42">
        <v>0</v>
      </c>
      <c r="P27" s="42">
        <v>0</v>
      </c>
      <c r="Q27" s="42">
        <v>0</v>
      </c>
      <c r="R27" s="42">
        <v>0</v>
      </c>
      <c r="S27" s="43">
        <v>0</v>
      </c>
      <c r="T27" s="41">
        <f t="shared" si="1"/>
        <v>0</v>
      </c>
      <c r="U27" s="44">
        <f t="shared" si="2"/>
        <v>68493</v>
      </c>
      <c r="X27" s="15"/>
    </row>
    <row r="28" spans="1:24" s="19" customFormat="1" ht="14.25" customHeight="1" x14ac:dyDescent="0.25">
      <c r="A28" s="54" t="s">
        <v>65</v>
      </c>
      <c r="B28" s="55" t="s">
        <v>66</v>
      </c>
      <c r="C28" s="37">
        <v>0</v>
      </c>
      <c r="D28" s="37">
        <v>0</v>
      </c>
      <c r="E28" s="37">
        <v>0</v>
      </c>
      <c r="F28" s="37">
        <v>0</v>
      </c>
      <c r="G28" s="37">
        <v>0</v>
      </c>
      <c r="H28" s="37">
        <v>0</v>
      </c>
      <c r="I28" s="37">
        <v>0</v>
      </c>
      <c r="J28" s="37">
        <v>0</v>
      </c>
      <c r="K28" s="37">
        <v>0</v>
      </c>
      <c r="L28" s="37">
        <v>0</v>
      </c>
      <c r="M28" s="37">
        <v>4</v>
      </c>
      <c r="N28" s="41">
        <f t="shared" si="0"/>
        <v>4</v>
      </c>
      <c r="O28" s="42">
        <v>0</v>
      </c>
      <c r="P28" s="42">
        <v>0</v>
      </c>
      <c r="Q28" s="42">
        <v>0</v>
      </c>
      <c r="R28" s="42">
        <v>0</v>
      </c>
      <c r="S28" s="43">
        <v>0</v>
      </c>
      <c r="T28" s="41">
        <f t="shared" si="1"/>
        <v>0</v>
      </c>
      <c r="U28" s="44">
        <f t="shared" si="2"/>
        <v>4</v>
      </c>
      <c r="X28" s="15"/>
    </row>
    <row r="29" spans="1:24" s="19" customFormat="1" ht="14.25" customHeight="1" x14ac:dyDescent="0.25">
      <c r="A29" s="56" t="s">
        <v>67</v>
      </c>
      <c r="B29" s="57" t="s">
        <v>68</v>
      </c>
      <c r="C29" s="37">
        <v>8159</v>
      </c>
      <c r="D29" s="37">
        <v>46369</v>
      </c>
      <c r="E29" s="37">
        <v>29439</v>
      </c>
      <c r="F29" s="37">
        <v>6423</v>
      </c>
      <c r="G29" s="37">
        <v>8115</v>
      </c>
      <c r="H29" s="37">
        <v>32327</v>
      </c>
      <c r="I29" s="37">
        <v>1983</v>
      </c>
      <c r="J29" s="37">
        <v>10607</v>
      </c>
      <c r="K29" s="37">
        <v>13748</v>
      </c>
      <c r="L29" s="37">
        <v>9226</v>
      </c>
      <c r="M29" s="37">
        <v>15917</v>
      </c>
      <c r="N29" s="58">
        <f t="shared" si="0"/>
        <v>182313</v>
      </c>
      <c r="O29" s="59">
        <v>0</v>
      </c>
      <c r="P29" s="59">
        <v>0</v>
      </c>
      <c r="Q29" s="59">
        <v>0</v>
      </c>
      <c r="R29" s="59">
        <v>0</v>
      </c>
      <c r="S29" s="60">
        <v>0</v>
      </c>
      <c r="T29" s="58">
        <f t="shared" si="1"/>
        <v>0</v>
      </c>
      <c r="U29" s="61">
        <f t="shared" si="2"/>
        <v>182313</v>
      </c>
      <c r="X29" s="15"/>
    </row>
    <row r="30" spans="1:24" s="19" customFormat="1" ht="14.25" customHeight="1" x14ac:dyDescent="0.25">
      <c r="A30" s="62" t="s">
        <v>13</v>
      </c>
      <c r="B30" s="63" t="s">
        <v>69</v>
      </c>
      <c r="C30" s="64">
        <f t="shared" ref="C30:M30" si="3">SUM(C6:C14)+C18+SUM(C22:C29)</f>
        <v>779963</v>
      </c>
      <c r="D30" s="64">
        <f t="shared" si="3"/>
        <v>1223988</v>
      </c>
      <c r="E30" s="64">
        <f t="shared" si="3"/>
        <v>815238</v>
      </c>
      <c r="F30" s="64">
        <f t="shared" si="3"/>
        <v>765520</v>
      </c>
      <c r="G30" s="64">
        <f t="shared" si="3"/>
        <v>699636</v>
      </c>
      <c r="H30" s="64">
        <f t="shared" si="3"/>
        <v>876727</v>
      </c>
      <c r="I30" s="64">
        <f t="shared" si="3"/>
        <v>256091</v>
      </c>
      <c r="J30" s="64">
        <f t="shared" si="3"/>
        <v>845587</v>
      </c>
      <c r="K30" s="64">
        <f t="shared" si="3"/>
        <v>531109</v>
      </c>
      <c r="L30" s="64">
        <f t="shared" si="3"/>
        <v>523271</v>
      </c>
      <c r="M30" s="64">
        <f t="shared" si="3"/>
        <v>718765</v>
      </c>
      <c r="N30" s="65">
        <f t="shared" si="0"/>
        <v>8035895</v>
      </c>
      <c r="O30" s="64">
        <f>SUM(O6:O14)+O18+SUM(O22:O29)</f>
        <v>0</v>
      </c>
      <c r="P30" s="64">
        <f>SUM(P6:P14)+P18+SUM(P22:P29)</f>
        <v>0</v>
      </c>
      <c r="Q30" s="64">
        <f>SUM(Q6:Q14)+Q18+SUM(Q22:Q29)</f>
        <v>0</v>
      </c>
      <c r="R30" s="64">
        <f>SUM(R6:R14)+R18+SUM(R22:R29)</f>
        <v>0</v>
      </c>
      <c r="S30" s="64">
        <f>SUM(S6:S14)+S18+SUM(S22:S29)</f>
        <v>0</v>
      </c>
      <c r="T30" s="65">
        <f t="shared" si="1"/>
        <v>0</v>
      </c>
      <c r="U30" s="66">
        <f t="shared" si="2"/>
        <v>8035895</v>
      </c>
      <c r="X30" s="15"/>
    </row>
    <row r="31" spans="1:24" s="19" customFormat="1" ht="14.25" customHeight="1" x14ac:dyDescent="0.25">
      <c r="A31" s="67" t="s">
        <v>70</v>
      </c>
      <c r="B31" s="68" t="s">
        <v>71</v>
      </c>
      <c r="C31" s="37">
        <v>0</v>
      </c>
      <c r="D31" s="37">
        <v>0</v>
      </c>
      <c r="E31" s="37">
        <v>0</v>
      </c>
      <c r="F31" s="37">
        <v>0</v>
      </c>
      <c r="G31" s="37">
        <v>0</v>
      </c>
      <c r="H31" s="37">
        <v>0</v>
      </c>
      <c r="I31" s="37">
        <v>0</v>
      </c>
      <c r="J31" s="37">
        <v>0</v>
      </c>
      <c r="K31" s="37">
        <v>0</v>
      </c>
      <c r="L31" s="37">
        <v>0</v>
      </c>
      <c r="M31" s="39">
        <v>0</v>
      </c>
      <c r="N31" s="38">
        <f t="shared" si="0"/>
        <v>0</v>
      </c>
      <c r="O31" s="37">
        <v>425970</v>
      </c>
      <c r="P31" s="37">
        <v>308685</v>
      </c>
      <c r="Q31" s="37">
        <v>131217</v>
      </c>
      <c r="R31" s="37">
        <v>130488</v>
      </c>
      <c r="S31" s="39">
        <v>241616</v>
      </c>
      <c r="T31" s="38">
        <f t="shared" si="1"/>
        <v>1237976</v>
      </c>
      <c r="U31" s="40">
        <f t="shared" si="2"/>
        <v>1237976</v>
      </c>
      <c r="X31" s="15"/>
    </row>
    <row r="32" spans="1:24" s="19" customFormat="1" ht="14.25" customHeight="1" x14ac:dyDescent="0.25">
      <c r="A32" s="52" t="s">
        <v>72</v>
      </c>
      <c r="B32" s="69" t="s">
        <v>73</v>
      </c>
      <c r="C32" s="47">
        <v>0</v>
      </c>
      <c r="D32" s="47">
        <v>0</v>
      </c>
      <c r="E32" s="47">
        <v>0</v>
      </c>
      <c r="F32" s="47">
        <v>0</v>
      </c>
      <c r="G32" s="47">
        <v>0</v>
      </c>
      <c r="H32" s="47">
        <v>0</v>
      </c>
      <c r="I32" s="47">
        <v>0</v>
      </c>
      <c r="J32" s="47">
        <v>0</v>
      </c>
      <c r="K32" s="47">
        <v>0</v>
      </c>
      <c r="L32" s="47">
        <v>0</v>
      </c>
      <c r="M32" s="50">
        <v>0</v>
      </c>
      <c r="N32" s="48">
        <f t="shared" si="0"/>
        <v>0</v>
      </c>
      <c r="O32" s="49">
        <v>394788</v>
      </c>
      <c r="P32" s="49">
        <v>274764</v>
      </c>
      <c r="Q32" s="49">
        <v>125258</v>
      </c>
      <c r="R32" s="49">
        <v>119574</v>
      </c>
      <c r="S32" s="50">
        <v>238549</v>
      </c>
      <c r="T32" s="48">
        <f t="shared" si="1"/>
        <v>1152933</v>
      </c>
      <c r="U32" s="51">
        <f t="shared" si="2"/>
        <v>1152933</v>
      </c>
      <c r="X32" s="15"/>
    </row>
    <row r="33" spans="1:24" s="19" customFormat="1" ht="14.25" customHeight="1" x14ac:dyDescent="0.25">
      <c r="A33" s="52" t="s">
        <v>74</v>
      </c>
      <c r="B33" s="53" t="s">
        <v>75</v>
      </c>
      <c r="C33" s="47">
        <v>0</v>
      </c>
      <c r="D33" s="47">
        <v>0</v>
      </c>
      <c r="E33" s="47">
        <v>0</v>
      </c>
      <c r="F33" s="47">
        <v>0</v>
      </c>
      <c r="G33" s="47">
        <v>0</v>
      </c>
      <c r="H33" s="47">
        <v>0</v>
      </c>
      <c r="I33" s="47">
        <v>0</v>
      </c>
      <c r="J33" s="47">
        <v>0</v>
      </c>
      <c r="K33" s="47">
        <v>0</v>
      </c>
      <c r="L33" s="47">
        <v>0</v>
      </c>
      <c r="M33" s="50">
        <v>0</v>
      </c>
      <c r="N33" s="48">
        <f t="shared" si="0"/>
        <v>0</v>
      </c>
      <c r="O33" s="49">
        <v>30686</v>
      </c>
      <c r="P33" s="49">
        <v>33921</v>
      </c>
      <c r="Q33" s="49">
        <v>5959</v>
      </c>
      <c r="R33" s="49">
        <v>10914</v>
      </c>
      <c r="S33" s="50">
        <v>3067</v>
      </c>
      <c r="T33" s="48">
        <f t="shared" si="1"/>
        <v>84547</v>
      </c>
      <c r="U33" s="51">
        <f t="shared" si="2"/>
        <v>84547</v>
      </c>
      <c r="X33" s="15"/>
    </row>
    <row r="34" spans="1:24" s="19" customFormat="1" ht="14.25" customHeight="1" x14ac:dyDescent="0.25">
      <c r="A34" s="52" t="s">
        <v>76</v>
      </c>
      <c r="B34" s="53" t="s">
        <v>77</v>
      </c>
      <c r="C34" s="47">
        <v>0</v>
      </c>
      <c r="D34" s="47">
        <v>0</v>
      </c>
      <c r="E34" s="47">
        <v>0</v>
      </c>
      <c r="F34" s="47">
        <v>0</v>
      </c>
      <c r="G34" s="47">
        <v>0</v>
      </c>
      <c r="H34" s="47">
        <v>0</v>
      </c>
      <c r="I34" s="47">
        <v>0</v>
      </c>
      <c r="J34" s="47">
        <v>0</v>
      </c>
      <c r="K34" s="47">
        <v>0</v>
      </c>
      <c r="L34" s="47">
        <v>0</v>
      </c>
      <c r="M34" s="50">
        <v>0</v>
      </c>
      <c r="N34" s="48">
        <f t="shared" si="0"/>
        <v>0</v>
      </c>
      <c r="O34" s="49">
        <v>496</v>
      </c>
      <c r="P34" s="49">
        <v>0</v>
      </c>
      <c r="Q34" s="49">
        <v>0</v>
      </c>
      <c r="R34" s="49">
        <v>0</v>
      </c>
      <c r="S34" s="50">
        <v>0</v>
      </c>
      <c r="T34" s="48">
        <f t="shared" si="1"/>
        <v>496</v>
      </c>
      <c r="U34" s="51">
        <f t="shared" si="2"/>
        <v>496</v>
      </c>
      <c r="X34" s="15"/>
    </row>
    <row r="35" spans="1:24" s="19" customFormat="1" ht="14.25" customHeight="1" x14ac:dyDescent="0.25">
      <c r="A35" s="54" t="s">
        <v>78</v>
      </c>
      <c r="B35" s="70" t="s">
        <v>79</v>
      </c>
      <c r="C35" s="37">
        <v>0</v>
      </c>
      <c r="D35" s="37">
        <v>0</v>
      </c>
      <c r="E35" s="37">
        <v>0</v>
      </c>
      <c r="F35" s="37">
        <v>0</v>
      </c>
      <c r="G35" s="37">
        <v>0</v>
      </c>
      <c r="H35" s="37">
        <v>0</v>
      </c>
      <c r="I35" s="37">
        <v>0</v>
      </c>
      <c r="J35" s="37">
        <v>0</v>
      </c>
      <c r="K35" s="37">
        <v>0</v>
      </c>
      <c r="L35" s="37">
        <v>0</v>
      </c>
      <c r="M35" s="43">
        <v>0</v>
      </c>
      <c r="N35" s="41">
        <f t="shared" si="0"/>
        <v>0</v>
      </c>
      <c r="O35" s="42">
        <v>0</v>
      </c>
      <c r="P35" s="42">
        <v>0</v>
      </c>
      <c r="Q35" s="42">
        <v>0</v>
      </c>
      <c r="R35" s="42">
        <v>0</v>
      </c>
      <c r="S35" s="43">
        <v>0</v>
      </c>
      <c r="T35" s="41">
        <f t="shared" si="1"/>
        <v>0</v>
      </c>
      <c r="U35" s="44">
        <f t="shared" si="2"/>
        <v>0</v>
      </c>
      <c r="X35" s="15"/>
    </row>
    <row r="36" spans="1:24" s="19" customFormat="1" ht="14.25" customHeight="1" x14ac:dyDescent="0.25">
      <c r="A36" s="54" t="s">
        <v>80</v>
      </c>
      <c r="B36" s="70" t="s">
        <v>81</v>
      </c>
      <c r="C36" s="37">
        <v>0</v>
      </c>
      <c r="D36" s="37">
        <v>0</v>
      </c>
      <c r="E36" s="37">
        <v>0</v>
      </c>
      <c r="F36" s="37">
        <v>0</v>
      </c>
      <c r="G36" s="37">
        <v>0</v>
      </c>
      <c r="H36" s="37">
        <v>0</v>
      </c>
      <c r="I36" s="37">
        <v>0</v>
      </c>
      <c r="J36" s="37">
        <v>0</v>
      </c>
      <c r="K36" s="37">
        <v>0</v>
      </c>
      <c r="L36" s="37">
        <v>0</v>
      </c>
      <c r="M36" s="43">
        <v>0</v>
      </c>
      <c r="N36" s="41">
        <f t="shared" si="0"/>
        <v>0</v>
      </c>
      <c r="O36" s="42">
        <v>62625</v>
      </c>
      <c r="P36" s="42">
        <v>28123</v>
      </c>
      <c r="Q36" s="42">
        <v>144988</v>
      </c>
      <c r="R36" s="42">
        <v>55012</v>
      </c>
      <c r="S36" s="43">
        <v>28107</v>
      </c>
      <c r="T36" s="41">
        <f t="shared" si="1"/>
        <v>318855</v>
      </c>
      <c r="U36" s="44">
        <f t="shared" si="2"/>
        <v>318855</v>
      </c>
      <c r="X36" s="15"/>
    </row>
    <row r="37" spans="1:24" s="19" customFormat="1" ht="14.25" customHeight="1" x14ac:dyDescent="0.25">
      <c r="A37" s="54" t="s">
        <v>82</v>
      </c>
      <c r="B37" s="70" t="s">
        <v>83</v>
      </c>
      <c r="C37" s="37">
        <v>0</v>
      </c>
      <c r="D37" s="37">
        <v>0</v>
      </c>
      <c r="E37" s="37">
        <v>0</v>
      </c>
      <c r="F37" s="37">
        <v>0</v>
      </c>
      <c r="G37" s="37">
        <v>0</v>
      </c>
      <c r="H37" s="37">
        <v>0</v>
      </c>
      <c r="I37" s="37">
        <v>0</v>
      </c>
      <c r="J37" s="37">
        <v>0</v>
      </c>
      <c r="K37" s="37">
        <v>0</v>
      </c>
      <c r="L37" s="37">
        <v>0</v>
      </c>
      <c r="M37" s="43">
        <v>0</v>
      </c>
      <c r="N37" s="41">
        <f t="shared" si="0"/>
        <v>0</v>
      </c>
      <c r="O37" s="42">
        <v>0</v>
      </c>
      <c r="P37" s="42">
        <v>0</v>
      </c>
      <c r="Q37" s="42">
        <v>0</v>
      </c>
      <c r="R37" s="42">
        <v>0</v>
      </c>
      <c r="S37" s="43">
        <v>0</v>
      </c>
      <c r="T37" s="41">
        <f t="shared" si="1"/>
        <v>0</v>
      </c>
      <c r="U37" s="44">
        <f t="shared" si="2"/>
        <v>0</v>
      </c>
      <c r="X37" s="15"/>
    </row>
    <row r="38" spans="1:24" s="19" customFormat="1" ht="14.25" customHeight="1" x14ac:dyDescent="0.25">
      <c r="A38" s="54" t="s">
        <v>84</v>
      </c>
      <c r="B38" s="70" t="s">
        <v>85</v>
      </c>
      <c r="C38" s="37">
        <v>0</v>
      </c>
      <c r="D38" s="37">
        <v>0</v>
      </c>
      <c r="E38" s="37">
        <v>0</v>
      </c>
      <c r="F38" s="37">
        <v>0</v>
      </c>
      <c r="G38" s="37">
        <v>0</v>
      </c>
      <c r="H38" s="37">
        <v>0</v>
      </c>
      <c r="I38" s="37">
        <v>0</v>
      </c>
      <c r="J38" s="37">
        <v>0</v>
      </c>
      <c r="K38" s="37">
        <v>0</v>
      </c>
      <c r="L38" s="37">
        <v>0</v>
      </c>
      <c r="M38" s="43">
        <v>0</v>
      </c>
      <c r="N38" s="41">
        <f t="shared" si="0"/>
        <v>0</v>
      </c>
      <c r="O38" s="42">
        <v>0</v>
      </c>
      <c r="P38" s="42">
        <v>0</v>
      </c>
      <c r="Q38" s="42">
        <v>0</v>
      </c>
      <c r="R38" s="42">
        <v>0</v>
      </c>
      <c r="S38" s="43">
        <v>0</v>
      </c>
      <c r="T38" s="41">
        <f t="shared" si="1"/>
        <v>0</v>
      </c>
      <c r="U38" s="44">
        <f t="shared" si="2"/>
        <v>0</v>
      </c>
      <c r="X38" s="15"/>
    </row>
    <row r="39" spans="1:24" s="19" customFormat="1" ht="14.25" customHeight="1" x14ac:dyDescent="0.25">
      <c r="A39" s="54" t="s">
        <v>86</v>
      </c>
      <c r="B39" s="55" t="s">
        <v>87</v>
      </c>
      <c r="C39" s="37">
        <v>0</v>
      </c>
      <c r="D39" s="37">
        <v>0</v>
      </c>
      <c r="E39" s="37">
        <v>0</v>
      </c>
      <c r="F39" s="37">
        <v>0</v>
      </c>
      <c r="G39" s="37">
        <v>0</v>
      </c>
      <c r="H39" s="37">
        <v>0</v>
      </c>
      <c r="I39" s="37">
        <v>0</v>
      </c>
      <c r="J39" s="37">
        <v>0</v>
      </c>
      <c r="K39" s="37">
        <v>0</v>
      </c>
      <c r="L39" s="37">
        <v>0</v>
      </c>
      <c r="M39" s="43">
        <v>0</v>
      </c>
      <c r="N39" s="41">
        <f t="shared" si="0"/>
        <v>0</v>
      </c>
      <c r="O39" s="42">
        <v>0</v>
      </c>
      <c r="P39" s="42">
        <v>0</v>
      </c>
      <c r="Q39" s="42">
        <v>0</v>
      </c>
      <c r="R39" s="42">
        <v>0</v>
      </c>
      <c r="S39" s="43">
        <v>0</v>
      </c>
      <c r="T39" s="41">
        <f t="shared" si="1"/>
        <v>0</v>
      </c>
      <c r="U39" s="44">
        <f t="shared" si="2"/>
        <v>0</v>
      </c>
      <c r="X39" s="15"/>
    </row>
    <row r="40" spans="1:24" s="19" customFormat="1" ht="14.25" customHeight="1" x14ac:dyDescent="0.25">
      <c r="A40" s="54" t="s">
        <v>88</v>
      </c>
      <c r="B40" s="70" t="s">
        <v>89</v>
      </c>
      <c r="C40" s="37">
        <v>0</v>
      </c>
      <c r="D40" s="37">
        <v>0</v>
      </c>
      <c r="E40" s="37">
        <v>0</v>
      </c>
      <c r="F40" s="37">
        <v>0</v>
      </c>
      <c r="G40" s="37">
        <v>0</v>
      </c>
      <c r="H40" s="37">
        <v>0</v>
      </c>
      <c r="I40" s="37">
        <v>0</v>
      </c>
      <c r="J40" s="37">
        <v>0</v>
      </c>
      <c r="K40" s="37">
        <v>0</v>
      </c>
      <c r="L40" s="37">
        <v>0</v>
      </c>
      <c r="M40" s="60">
        <v>0</v>
      </c>
      <c r="N40" s="41">
        <f t="shared" si="0"/>
        <v>0</v>
      </c>
      <c r="O40" s="59">
        <v>0</v>
      </c>
      <c r="P40" s="59">
        <v>0</v>
      </c>
      <c r="Q40" s="59">
        <v>0</v>
      </c>
      <c r="R40" s="59">
        <v>0</v>
      </c>
      <c r="S40" s="60">
        <v>0</v>
      </c>
      <c r="T40" s="58">
        <f t="shared" si="1"/>
        <v>0</v>
      </c>
      <c r="U40" s="61">
        <f t="shared" si="2"/>
        <v>0</v>
      </c>
      <c r="X40" s="15"/>
    </row>
    <row r="41" spans="1:24" s="19" customFormat="1" ht="14.25" customHeight="1" x14ac:dyDescent="0.25">
      <c r="A41" s="71" t="s">
        <v>19</v>
      </c>
      <c r="B41" s="72" t="s">
        <v>90</v>
      </c>
      <c r="C41" s="64">
        <f t="shared" ref="C41:M41" si="4">C31+SUM(C35:C40)</f>
        <v>0</v>
      </c>
      <c r="D41" s="64">
        <f t="shared" si="4"/>
        <v>0</v>
      </c>
      <c r="E41" s="64">
        <f t="shared" si="4"/>
        <v>0</v>
      </c>
      <c r="F41" s="64">
        <f t="shared" si="4"/>
        <v>0</v>
      </c>
      <c r="G41" s="64">
        <f t="shared" si="4"/>
        <v>0</v>
      </c>
      <c r="H41" s="64">
        <f t="shared" si="4"/>
        <v>0</v>
      </c>
      <c r="I41" s="64">
        <f t="shared" si="4"/>
        <v>0</v>
      </c>
      <c r="J41" s="64">
        <f t="shared" si="4"/>
        <v>0</v>
      </c>
      <c r="K41" s="64">
        <f t="shared" si="4"/>
        <v>0</v>
      </c>
      <c r="L41" s="64">
        <f t="shared" si="4"/>
        <v>0</v>
      </c>
      <c r="M41" s="64">
        <f t="shared" si="4"/>
        <v>0</v>
      </c>
      <c r="N41" s="65">
        <f t="shared" si="0"/>
        <v>0</v>
      </c>
      <c r="O41" s="64">
        <f>O31+SUM(O35:O40)</f>
        <v>488595</v>
      </c>
      <c r="P41" s="64">
        <f>P31+SUM(P35:P40)</f>
        <v>336808</v>
      </c>
      <c r="Q41" s="64">
        <f>Q31+SUM(Q35:Q40)</f>
        <v>276205</v>
      </c>
      <c r="R41" s="64">
        <f>R31+SUM(R35:R40)</f>
        <v>185500</v>
      </c>
      <c r="S41" s="64">
        <f>S31+SUM(S35:S40)</f>
        <v>269723</v>
      </c>
      <c r="T41" s="65">
        <f t="shared" si="1"/>
        <v>1556831</v>
      </c>
      <c r="U41" s="66">
        <f t="shared" si="2"/>
        <v>1556831</v>
      </c>
      <c r="X41" s="15"/>
    </row>
    <row r="42" spans="1:24" s="19" customFormat="1" ht="14.25" customHeight="1" thickBot="1" x14ac:dyDescent="0.3">
      <c r="A42" s="73" t="s">
        <v>20</v>
      </c>
      <c r="B42" s="74" t="s">
        <v>91</v>
      </c>
      <c r="C42" s="75">
        <f t="shared" ref="C42:U42" si="5">C30+C41</f>
        <v>779963</v>
      </c>
      <c r="D42" s="75">
        <f t="shared" si="5"/>
        <v>1223988</v>
      </c>
      <c r="E42" s="75">
        <f t="shared" si="5"/>
        <v>815238</v>
      </c>
      <c r="F42" s="75">
        <f t="shared" si="5"/>
        <v>765520</v>
      </c>
      <c r="G42" s="75">
        <f t="shared" si="5"/>
        <v>699636</v>
      </c>
      <c r="H42" s="75">
        <f t="shared" si="5"/>
        <v>876727</v>
      </c>
      <c r="I42" s="75">
        <f t="shared" si="5"/>
        <v>256091</v>
      </c>
      <c r="J42" s="75">
        <f t="shared" si="5"/>
        <v>845587</v>
      </c>
      <c r="K42" s="75">
        <f t="shared" si="5"/>
        <v>531109</v>
      </c>
      <c r="L42" s="75">
        <f t="shared" si="5"/>
        <v>523271</v>
      </c>
      <c r="M42" s="75">
        <f t="shared" si="5"/>
        <v>718765</v>
      </c>
      <c r="N42" s="75">
        <f t="shared" si="5"/>
        <v>8035895</v>
      </c>
      <c r="O42" s="75">
        <f t="shared" si="5"/>
        <v>488595</v>
      </c>
      <c r="P42" s="75">
        <f t="shared" si="5"/>
        <v>336808</v>
      </c>
      <c r="Q42" s="75">
        <f t="shared" si="5"/>
        <v>276205</v>
      </c>
      <c r="R42" s="75">
        <f t="shared" si="5"/>
        <v>185500</v>
      </c>
      <c r="S42" s="75">
        <f t="shared" si="5"/>
        <v>269723</v>
      </c>
      <c r="T42" s="75">
        <f t="shared" si="5"/>
        <v>1556831</v>
      </c>
      <c r="U42" s="76">
        <f t="shared" si="5"/>
        <v>9592726</v>
      </c>
      <c r="X42" s="15"/>
    </row>
    <row r="43" spans="1:24" s="19" customFormat="1" ht="14.25" customHeight="1" x14ac:dyDescent="0.25">
      <c r="A43" s="15"/>
      <c r="B43" s="15"/>
      <c r="C43" s="15"/>
      <c r="D43" s="15"/>
      <c r="E43" s="15"/>
      <c r="F43" s="15"/>
      <c r="G43" s="15"/>
      <c r="H43" s="15"/>
      <c r="I43" s="15"/>
      <c r="J43" s="15"/>
      <c r="K43" s="15"/>
      <c r="L43" s="15"/>
      <c r="M43" s="15"/>
      <c r="N43" s="15"/>
      <c r="O43" s="15"/>
      <c r="P43" s="15"/>
      <c r="Q43" s="15"/>
      <c r="R43" s="15"/>
      <c r="S43" s="15"/>
      <c r="T43" s="15"/>
      <c r="U43" s="15"/>
      <c r="X43" s="15"/>
    </row>
    <row r="44" spans="1:24" s="19" customFormat="1" ht="14.25" customHeight="1" thickBot="1" x14ac:dyDescent="0.3">
      <c r="A44" s="15"/>
      <c r="B44" s="15"/>
      <c r="C44" s="15"/>
      <c r="D44" s="15"/>
      <c r="E44" s="15"/>
      <c r="F44" s="15"/>
      <c r="G44" s="15"/>
      <c r="H44" s="15"/>
      <c r="I44" s="15"/>
      <c r="J44" s="15"/>
      <c r="K44" s="15"/>
      <c r="L44" s="15"/>
      <c r="M44" s="15"/>
      <c r="N44" s="15"/>
      <c r="O44" s="15"/>
      <c r="P44" s="15"/>
      <c r="Q44" s="15"/>
      <c r="R44" s="15"/>
      <c r="S44" s="15"/>
      <c r="T44" s="15"/>
      <c r="U44" s="15"/>
      <c r="X44" s="15"/>
    </row>
    <row r="45" spans="1:24" s="19" customFormat="1" ht="44.1" customHeight="1" x14ac:dyDescent="0.25">
      <c r="A45" s="13"/>
      <c r="B45" s="12"/>
      <c r="C45" s="77" t="str">
        <f t="shared" ref="C45:M45" si="6">C4</f>
        <v>Македонија</v>
      </c>
      <c r="D45" s="77" t="str">
        <f t="shared" si="6"/>
        <v>Триглав</v>
      </c>
      <c r="E45" s="77" t="str">
        <f t="shared" si="6"/>
        <v>Сава</v>
      </c>
      <c r="F45" s="77" t="str">
        <f t="shared" si="6"/>
        <v>Евроинс</v>
      </c>
      <c r="G45" s="77" t="str">
        <f t="shared" si="6"/>
        <v>Винер</v>
      </c>
      <c r="H45" s="77" t="str">
        <f t="shared" si="6"/>
        <v>Еуролинк</v>
      </c>
      <c r="I45" s="77" t="str">
        <f t="shared" si="6"/>
        <v>Граве</v>
      </c>
      <c r="J45" s="77" t="str">
        <f t="shared" si="6"/>
        <v>Уника</v>
      </c>
      <c r="K45" s="77" t="str">
        <f t="shared" si="6"/>
        <v>Осигурителна полиса</v>
      </c>
      <c r="L45" s="77" t="str">
        <f t="shared" si="6"/>
        <v>Халк</v>
      </c>
      <c r="M45" s="77" t="str">
        <f t="shared" si="6"/>
        <v>Кроациа неживот</v>
      </c>
      <c r="N45" s="78"/>
      <c r="O45" s="77" t="str">
        <f>O4</f>
        <v>Кроациа живот</v>
      </c>
      <c r="P45" s="77" t="str">
        <f>P4</f>
        <v>Граве живот</v>
      </c>
      <c r="Q45" s="77" t="str">
        <f>Q4</f>
        <v>Винер живот</v>
      </c>
      <c r="R45" s="77" t="str">
        <f>R4</f>
        <v>Уника живот</v>
      </c>
      <c r="S45" s="77" t="str">
        <f>S4</f>
        <v>Триглав живот</v>
      </c>
      <c r="T45" s="79"/>
      <c r="U45" s="15"/>
      <c r="X45" s="15"/>
    </row>
    <row r="46" spans="1:24" s="19" customFormat="1" ht="17.45" customHeight="1" thickBot="1" x14ac:dyDescent="0.3">
      <c r="A46" s="11" t="s">
        <v>92</v>
      </c>
      <c r="B46" s="10"/>
      <c r="C46" s="80">
        <f t="shared" ref="C46:S46" si="7">IF(($U$30+$U$41)=0,0,(C30+C41)/($U$30+$U$41))</f>
        <v>8.1307753395645832E-2</v>
      </c>
      <c r="D46" s="80">
        <f t="shared" si="7"/>
        <v>0.12759543012069771</v>
      </c>
      <c r="E46" s="80">
        <f t="shared" si="7"/>
        <v>8.4985018856996442E-2</v>
      </c>
      <c r="F46" s="80">
        <f t="shared" si="7"/>
        <v>7.9802133408167816E-2</v>
      </c>
      <c r="G46" s="80">
        <f t="shared" si="7"/>
        <v>7.2934012709213208E-2</v>
      </c>
      <c r="H46" s="80">
        <f t="shared" si="7"/>
        <v>9.1394979904565188E-2</v>
      </c>
      <c r="I46" s="80">
        <f t="shared" si="7"/>
        <v>2.6696373898305863E-2</v>
      </c>
      <c r="J46" s="80">
        <f t="shared" si="7"/>
        <v>8.8148770224438816E-2</v>
      </c>
      <c r="K46" s="80">
        <f t="shared" si="7"/>
        <v>5.5365805298723217E-2</v>
      </c>
      <c r="L46" s="80">
        <f t="shared" si="7"/>
        <v>5.4548727859004831E-2</v>
      </c>
      <c r="M46" s="80">
        <f t="shared" si="7"/>
        <v>7.4928127833527189E-2</v>
      </c>
      <c r="N46" s="81"/>
      <c r="O46" s="80">
        <f t="shared" si="7"/>
        <v>5.093390554468042E-2</v>
      </c>
      <c r="P46" s="80">
        <f t="shared" si="7"/>
        <v>3.5110770389980908E-2</v>
      </c>
      <c r="Q46" s="80">
        <f t="shared" si="7"/>
        <v>2.8793170992270602E-2</v>
      </c>
      <c r="R46" s="80">
        <f t="shared" si="7"/>
        <v>1.9337568903771463E-2</v>
      </c>
      <c r="S46" s="80">
        <f t="shared" si="7"/>
        <v>2.8117450660010514E-2</v>
      </c>
      <c r="T46" s="79"/>
      <c r="U46" s="15"/>
      <c r="X46" s="15"/>
    </row>
    <row r="47" spans="1:24" s="19" customFormat="1" ht="14.25" customHeight="1" x14ac:dyDescent="0.25">
      <c r="A47" s="15"/>
      <c r="B47" s="15"/>
      <c r="C47" s="15"/>
      <c r="D47" s="15"/>
      <c r="E47" s="15"/>
      <c r="F47" s="15"/>
      <c r="G47" s="15"/>
      <c r="H47" s="15"/>
      <c r="I47" s="15"/>
      <c r="J47" s="15"/>
      <c r="K47" s="15"/>
      <c r="L47" s="15"/>
      <c r="M47" s="15"/>
      <c r="N47" s="15"/>
      <c r="O47" s="15"/>
      <c r="P47" s="15"/>
      <c r="Q47" s="15"/>
      <c r="R47" s="15"/>
      <c r="S47" s="15"/>
      <c r="T47" s="15"/>
      <c r="U47" s="15"/>
      <c r="X47" s="15"/>
    </row>
    <row r="48" spans="1:24" s="19" customFormat="1" ht="14.25" customHeight="1" x14ac:dyDescent="0.25">
      <c r="A48" s="15"/>
      <c r="B48" s="15"/>
      <c r="C48" s="15"/>
      <c r="D48" s="15"/>
      <c r="E48" s="15"/>
      <c r="F48" s="15"/>
      <c r="G48" s="15"/>
      <c r="H48" s="15"/>
      <c r="I48" s="15"/>
      <c r="J48" s="15"/>
      <c r="K48" s="15"/>
      <c r="L48" s="15"/>
      <c r="M48" s="15"/>
      <c r="N48" s="15"/>
      <c r="O48" s="15"/>
      <c r="P48" s="15"/>
      <c r="Q48" s="15"/>
      <c r="R48" s="15"/>
      <c r="S48" s="15"/>
      <c r="T48" s="15"/>
      <c r="U48" s="15"/>
      <c r="X48" s="15"/>
    </row>
    <row r="49" spans="2:12" s="18" customFormat="1" ht="14.25" customHeight="1" x14ac:dyDescent="0.25">
      <c r="B49" s="15"/>
      <c r="C49" s="15"/>
      <c r="D49" s="15"/>
      <c r="E49" s="15"/>
      <c r="F49" s="15"/>
      <c r="G49" s="15"/>
      <c r="H49" s="15"/>
      <c r="I49" s="15"/>
      <c r="J49" s="15"/>
      <c r="K49" s="15"/>
      <c r="L49" s="15"/>
    </row>
    <row r="50" spans="2:12" s="18" customFormat="1" ht="14.25" customHeight="1" x14ac:dyDescent="0.25">
      <c r="B50" s="15"/>
      <c r="C50" s="15"/>
      <c r="D50" s="15"/>
      <c r="E50" s="15"/>
      <c r="F50" s="15"/>
      <c r="G50" s="15"/>
      <c r="H50" s="15"/>
      <c r="I50" s="15"/>
      <c r="J50" s="15"/>
      <c r="K50" s="15"/>
      <c r="L50" s="15"/>
    </row>
    <row r="51" spans="2:12" s="18" customFormat="1" ht="14.25" customHeight="1" x14ac:dyDescent="0.25">
      <c r="B51" s="15"/>
      <c r="C51" s="15"/>
      <c r="D51" s="15"/>
      <c r="E51" s="15"/>
      <c r="F51" s="15"/>
      <c r="G51" s="15"/>
      <c r="H51" s="15"/>
      <c r="I51" s="15"/>
      <c r="J51" s="15"/>
      <c r="K51" s="15"/>
      <c r="L51" s="15"/>
    </row>
    <row r="52" spans="2:12" s="18" customFormat="1" ht="14.25" customHeight="1" x14ac:dyDescent="0.25">
      <c r="B52" s="15"/>
      <c r="C52" s="15"/>
      <c r="D52" s="15"/>
      <c r="E52" s="15"/>
      <c r="F52" s="15"/>
      <c r="G52" s="15"/>
      <c r="H52" s="15"/>
      <c r="I52" s="15"/>
      <c r="J52" s="15"/>
      <c r="K52" s="15"/>
      <c r="L52" s="15"/>
    </row>
    <row r="53" spans="2:12" s="18" customFormat="1" ht="14.25" customHeight="1" x14ac:dyDescent="0.25">
      <c r="B53" s="15"/>
      <c r="C53" s="15"/>
      <c r="D53" s="15"/>
      <c r="E53" s="15"/>
      <c r="F53" s="15"/>
      <c r="G53" s="15"/>
      <c r="H53" s="15"/>
      <c r="I53" s="15"/>
      <c r="J53" s="15"/>
      <c r="K53" s="15"/>
      <c r="L53" s="15"/>
    </row>
    <row r="54" spans="2:12" s="18" customFormat="1" ht="14.25" customHeight="1" x14ac:dyDescent="0.25">
      <c r="B54" s="15"/>
      <c r="C54" s="15"/>
      <c r="D54" s="15"/>
      <c r="E54" s="15"/>
      <c r="F54" s="15"/>
      <c r="G54" s="15"/>
      <c r="H54" s="15"/>
      <c r="I54" s="15"/>
      <c r="J54" s="15"/>
      <c r="K54" s="15"/>
      <c r="L54" s="15"/>
    </row>
    <row r="55" spans="2:12" s="18" customFormat="1" ht="14.25" customHeight="1" x14ac:dyDescent="0.25">
      <c r="B55" s="15"/>
      <c r="C55" s="15"/>
      <c r="D55" s="15"/>
      <c r="E55" s="15"/>
      <c r="F55" s="15"/>
      <c r="G55" s="15"/>
      <c r="H55" s="15"/>
      <c r="I55" s="15"/>
      <c r="J55" s="15"/>
      <c r="K55" s="15"/>
      <c r="L55" s="15"/>
    </row>
    <row r="56" spans="2:12" s="18" customFormat="1" ht="14.25" customHeight="1" x14ac:dyDescent="0.25">
      <c r="B56" s="15"/>
      <c r="C56" s="15"/>
      <c r="D56" s="15"/>
      <c r="E56" s="15"/>
      <c r="F56" s="15"/>
      <c r="G56" s="15"/>
      <c r="H56" s="15"/>
      <c r="I56" s="15"/>
      <c r="J56" s="15"/>
      <c r="K56" s="15"/>
      <c r="L56" s="15"/>
    </row>
    <row r="57" spans="2:12" x14ac:dyDescent="0.25">
      <c r="B57" s="15"/>
      <c r="C57" s="15"/>
      <c r="D57" s="15"/>
      <c r="E57" s="15"/>
      <c r="F57" s="15"/>
      <c r="G57" s="15"/>
      <c r="H57" s="15"/>
      <c r="I57" s="15"/>
      <c r="J57" s="15"/>
      <c r="K57" s="15"/>
      <c r="L57" s="15"/>
    </row>
    <row r="58" spans="2:12" x14ac:dyDescent="0.25">
      <c r="B58" s="15"/>
      <c r="C58" s="15"/>
      <c r="D58" s="15"/>
      <c r="E58" s="15"/>
      <c r="F58" s="15"/>
      <c r="G58" s="15"/>
      <c r="H58" s="15"/>
      <c r="I58" s="15"/>
      <c r="J58" s="15"/>
      <c r="K58" s="15"/>
      <c r="L58" s="15"/>
    </row>
    <row r="59" spans="2:12" x14ac:dyDescent="0.25">
      <c r="B59" s="15"/>
      <c r="C59" s="15"/>
      <c r="D59" s="15"/>
      <c r="E59" s="15"/>
      <c r="F59" s="15"/>
      <c r="G59" s="15"/>
      <c r="H59" s="15"/>
      <c r="I59" s="15"/>
      <c r="J59" s="15"/>
      <c r="K59" s="15"/>
      <c r="L59" s="15"/>
    </row>
  </sheetData>
  <mergeCells count="2">
    <mergeCell ref="A45:B45"/>
    <mergeCell ref="A46:B46"/>
  </mergeCells>
  <pageMargins left="0" right="0" top="0.74803149606299213" bottom="0.74803149606299213" header="0.31496062992125984" footer="0.31496062992125984"/>
  <pageSetup paperSize="9" scale="44"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694A5F-5048-4591-A6F1-5101ECFDFD1E}">
  <dimension ref="A1:R53"/>
  <sheetViews>
    <sheetView showGridLines="0" zoomScaleNormal="100" workbookViewId="0">
      <selection activeCell="D7" sqref="D7"/>
    </sheetView>
  </sheetViews>
  <sheetFormatPr defaultColWidth="9.140625" defaultRowHeight="15" x14ac:dyDescent="0.25"/>
  <cols>
    <col min="1" max="1" width="30.85546875" style="82" customWidth="1"/>
    <col min="2" max="2" width="5.5703125" style="82" customWidth="1"/>
    <col min="3" max="4" width="21.42578125" style="83" customWidth="1"/>
    <col min="5" max="6" width="21.42578125" style="82" customWidth="1"/>
    <col min="7" max="7" width="15" style="82" customWidth="1"/>
    <col min="8" max="8" width="16.5703125" style="82" customWidth="1"/>
    <col min="9" max="9" width="20.140625" style="82" customWidth="1"/>
    <col min="10" max="10" width="13.140625" style="82" customWidth="1"/>
    <col min="11" max="12" width="22.140625" style="20" customWidth="1"/>
    <col min="13" max="13" width="14.85546875" style="20" customWidth="1"/>
    <col min="14" max="14" width="16.5703125" style="20" customWidth="1"/>
    <col min="15" max="15" width="24.42578125" style="82" customWidth="1"/>
    <col min="16" max="16" width="25.85546875" style="82" customWidth="1"/>
    <col min="17" max="17" width="19.140625" style="82" customWidth="1"/>
    <col min="18" max="18" width="18.42578125" style="82" customWidth="1"/>
    <col min="19" max="19" width="9.140625" style="82" customWidth="1"/>
    <col min="20" max="20" width="17.42578125" style="82" customWidth="1"/>
    <col min="21" max="21" width="19.42578125" style="82" customWidth="1"/>
    <col min="22" max="22" width="19" style="82" customWidth="1"/>
    <col min="23" max="23" width="15" style="82" customWidth="1"/>
    <col min="24" max="24" width="14.85546875" style="82" customWidth="1"/>
    <col min="25" max="25" width="20.42578125" style="82" customWidth="1"/>
    <col min="26" max="34" width="9.140625" style="82" customWidth="1"/>
    <col min="35" max="35" width="16.42578125" style="82" customWidth="1"/>
    <col min="36" max="42" width="9.140625" style="82" customWidth="1"/>
    <col min="43" max="43" width="12.85546875" style="82" customWidth="1"/>
    <col min="44" max="44" width="10.140625" style="82" customWidth="1"/>
    <col min="45" max="45" width="9.140625" style="82" customWidth="1"/>
    <col min="46" max="16384" width="9.140625" style="82"/>
  </cols>
  <sheetData>
    <row r="1" spans="1:6" s="18" customFormat="1" ht="14.25" customHeight="1" x14ac:dyDescent="0.25">
      <c r="B1" s="84"/>
      <c r="C1" s="84"/>
      <c r="D1" s="84"/>
      <c r="E1" s="84"/>
      <c r="F1" s="84"/>
    </row>
    <row r="2" spans="1:6" s="18" customFormat="1" ht="14.25" customHeight="1" x14ac:dyDescent="0.25">
      <c r="A2" s="85" t="s">
        <v>93</v>
      </c>
    </row>
    <row r="3" spans="1:6" s="18" customFormat="1" ht="14.25" customHeight="1" thickBot="1" x14ac:dyDescent="0.3">
      <c r="A3" s="86"/>
      <c r="B3" s="87"/>
      <c r="C3" s="88"/>
      <c r="D3" s="88"/>
      <c r="E3" s="88"/>
      <c r="F3" s="89" t="s">
        <v>94</v>
      </c>
    </row>
    <row r="4" spans="1:6" s="18" customFormat="1" ht="66.75" customHeight="1" x14ac:dyDescent="0.25">
      <c r="A4" s="90" t="s">
        <v>95</v>
      </c>
      <c r="B4" s="91" t="s">
        <v>96</v>
      </c>
      <c r="C4" s="91" t="s">
        <v>97</v>
      </c>
      <c r="D4" s="91" t="s">
        <v>98</v>
      </c>
      <c r="E4" s="91" t="s">
        <v>99</v>
      </c>
      <c r="F4" s="92" t="s">
        <v>100</v>
      </c>
    </row>
    <row r="5" spans="1:6" s="18" customFormat="1" ht="14.25" customHeight="1" x14ac:dyDescent="0.25">
      <c r="A5" s="93"/>
      <c r="B5" s="94"/>
      <c r="C5" s="95">
        <v>1</v>
      </c>
      <c r="D5" s="95">
        <v>2</v>
      </c>
      <c r="E5" s="95">
        <v>3</v>
      </c>
      <c r="F5" s="96">
        <v>4</v>
      </c>
    </row>
    <row r="6" spans="1:6" s="18" customFormat="1" ht="15.6" customHeight="1" x14ac:dyDescent="0.25">
      <c r="A6" s="97" t="s">
        <v>101</v>
      </c>
      <c r="B6" s="98">
        <f t="shared" ref="B6:B24" si="0">ROW()-ROW($A$5)</f>
        <v>1</v>
      </c>
      <c r="C6" s="99">
        <f>SUM(C7:C17)</f>
        <v>8035895</v>
      </c>
      <c r="D6" s="99">
        <f>SUM(D7:D17)</f>
        <v>1777942</v>
      </c>
      <c r="E6" s="99">
        <f>SUM(E7:E17)</f>
        <v>5807811</v>
      </c>
      <c r="F6" s="100">
        <f>SUM(F7:F17)</f>
        <v>2228084</v>
      </c>
    </row>
    <row r="7" spans="1:6" x14ac:dyDescent="0.25">
      <c r="A7" s="101" t="s">
        <v>2</v>
      </c>
      <c r="B7" s="98">
        <f t="shared" si="0"/>
        <v>2</v>
      </c>
      <c r="C7" s="102">
        <v>779964</v>
      </c>
      <c r="D7" s="102">
        <v>261056</v>
      </c>
      <c r="E7" s="102">
        <v>536760</v>
      </c>
      <c r="F7" s="103">
        <f t="shared" ref="F7:F17" si="1">C7-E7</f>
        <v>243204</v>
      </c>
    </row>
    <row r="8" spans="1:6" s="18" customFormat="1" ht="15" customHeight="1" x14ac:dyDescent="0.25">
      <c r="A8" s="101" t="s">
        <v>3</v>
      </c>
      <c r="B8" s="98">
        <f t="shared" si="0"/>
        <v>3</v>
      </c>
      <c r="C8" s="102">
        <v>1223987</v>
      </c>
      <c r="D8" s="102">
        <v>395418</v>
      </c>
      <c r="E8" s="102">
        <v>878599</v>
      </c>
      <c r="F8" s="103">
        <f t="shared" si="1"/>
        <v>345388</v>
      </c>
    </row>
    <row r="9" spans="1:6" s="18" customFormat="1" ht="15" customHeight="1" x14ac:dyDescent="0.25">
      <c r="A9" s="101" t="s">
        <v>4</v>
      </c>
      <c r="B9" s="98">
        <f t="shared" si="0"/>
        <v>4</v>
      </c>
      <c r="C9" s="102">
        <v>815238</v>
      </c>
      <c r="D9" s="102">
        <v>80728</v>
      </c>
      <c r="E9" s="102">
        <v>635551</v>
      </c>
      <c r="F9" s="103">
        <f t="shared" si="1"/>
        <v>179687</v>
      </c>
    </row>
    <row r="10" spans="1:6" s="18" customFormat="1" ht="15" customHeight="1" x14ac:dyDescent="0.25">
      <c r="A10" s="101" t="s">
        <v>5</v>
      </c>
      <c r="B10" s="98">
        <f t="shared" si="0"/>
        <v>5</v>
      </c>
      <c r="C10" s="102">
        <v>765520</v>
      </c>
      <c r="D10" s="102">
        <v>87367</v>
      </c>
      <c r="E10" s="102">
        <v>530579</v>
      </c>
      <c r="F10" s="103">
        <f t="shared" si="1"/>
        <v>234941</v>
      </c>
    </row>
    <row r="11" spans="1:6" s="18" customFormat="1" ht="15" customHeight="1" x14ac:dyDescent="0.25">
      <c r="A11" s="101" t="s">
        <v>6</v>
      </c>
      <c r="B11" s="98">
        <f t="shared" si="0"/>
        <v>6</v>
      </c>
      <c r="C11" s="102">
        <v>699636</v>
      </c>
      <c r="D11" s="102">
        <v>361662</v>
      </c>
      <c r="E11" s="102">
        <v>500035</v>
      </c>
      <c r="F11" s="103">
        <f t="shared" si="1"/>
        <v>199601</v>
      </c>
    </row>
    <row r="12" spans="1:6" s="18" customFormat="1" ht="15" customHeight="1" x14ac:dyDescent="0.25">
      <c r="A12" s="101" t="s">
        <v>7</v>
      </c>
      <c r="B12" s="98">
        <f t="shared" si="0"/>
        <v>7</v>
      </c>
      <c r="C12" s="102">
        <v>876727</v>
      </c>
      <c r="D12" s="102">
        <v>236647</v>
      </c>
      <c r="E12" s="102">
        <v>695130</v>
      </c>
      <c r="F12" s="103">
        <f t="shared" si="1"/>
        <v>181597</v>
      </c>
    </row>
    <row r="13" spans="1:6" s="18" customFormat="1" ht="15" customHeight="1" x14ac:dyDescent="0.25">
      <c r="A13" s="101" t="s">
        <v>8</v>
      </c>
      <c r="B13" s="98">
        <f t="shared" si="0"/>
        <v>8</v>
      </c>
      <c r="C13" s="102">
        <v>256091</v>
      </c>
      <c r="D13" s="102">
        <v>16418</v>
      </c>
      <c r="E13" s="102">
        <v>103269</v>
      </c>
      <c r="F13" s="103">
        <f t="shared" si="1"/>
        <v>152822</v>
      </c>
    </row>
    <row r="14" spans="1:6" s="18" customFormat="1" ht="15" customHeight="1" x14ac:dyDescent="0.25">
      <c r="A14" s="101" t="s">
        <v>9</v>
      </c>
      <c r="B14" s="98">
        <f t="shared" si="0"/>
        <v>9</v>
      </c>
      <c r="C14" s="102">
        <v>845587</v>
      </c>
      <c r="D14" s="102">
        <v>135669</v>
      </c>
      <c r="E14" s="102">
        <v>627922</v>
      </c>
      <c r="F14" s="103">
        <f t="shared" si="1"/>
        <v>217665</v>
      </c>
    </row>
    <row r="15" spans="1:6" s="18" customFormat="1" ht="15" customHeight="1" x14ac:dyDescent="0.25">
      <c r="A15" s="101" t="s">
        <v>10</v>
      </c>
      <c r="B15" s="98">
        <f t="shared" si="0"/>
        <v>10</v>
      </c>
      <c r="C15" s="102">
        <v>531109</v>
      </c>
      <c r="D15" s="102">
        <v>68287</v>
      </c>
      <c r="E15" s="102">
        <v>381748</v>
      </c>
      <c r="F15" s="103">
        <f t="shared" si="1"/>
        <v>149361</v>
      </c>
    </row>
    <row r="16" spans="1:6" s="18" customFormat="1" ht="15" customHeight="1" x14ac:dyDescent="0.25">
      <c r="A16" s="101" t="s">
        <v>11</v>
      </c>
      <c r="B16" s="98">
        <f t="shared" si="0"/>
        <v>11</v>
      </c>
      <c r="C16" s="102">
        <v>523271</v>
      </c>
      <c r="D16" s="102">
        <v>102779</v>
      </c>
      <c r="E16" s="102">
        <v>392448</v>
      </c>
      <c r="F16" s="103">
        <f t="shared" si="1"/>
        <v>130823</v>
      </c>
    </row>
    <row r="17" spans="1:6" x14ac:dyDescent="0.25">
      <c r="A17" s="101" t="s">
        <v>12</v>
      </c>
      <c r="B17" s="98">
        <f t="shared" si="0"/>
        <v>12</v>
      </c>
      <c r="C17" s="102">
        <v>718765</v>
      </c>
      <c r="D17" s="102">
        <v>31911</v>
      </c>
      <c r="E17" s="102">
        <v>525770</v>
      </c>
      <c r="F17" s="103">
        <f t="shared" si="1"/>
        <v>192995</v>
      </c>
    </row>
    <row r="18" spans="1:6" s="18" customFormat="1" ht="15.6" customHeight="1" x14ac:dyDescent="0.25">
      <c r="A18" s="97" t="s">
        <v>102</v>
      </c>
      <c r="B18" s="98">
        <f t="shared" si="0"/>
        <v>13</v>
      </c>
      <c r="C18" s="99">
        <f>SUM(C19:C23)</f>
        <v>1556831</v>
      </c>
      <c r="D18" s="99">
        <f>SUM(D19:D23)</f>
        <v>44019</v>
      </c>
      <c r="E18" s="99">
        <f>SUM(E19:E23)</f>
        <v>1096215</v>
      </c>
      <c r="F18" s="100">
        <f>SUM(F19:F23)</f>
        <v>460616</v>
      </c>
    </row>
    <row r="19" spans="1:6" x14ac:dyDescent="0.25">
      <c r="A19" s="101" t="s">
        <v>14</v>
      </c>
      <c r="B19" s="98">
        <f t="shared" si="0"/>
        <v>14</v>
      </c>
      <c r="C19" s="102">
        <v>488595</v>
      </c>
      <c r="D19" s="102">
        <v>2976</v>
      </c>
      <c r="E19" s="102">
        <v>290400</v>
      </c>
      <c r="F19" s="103">
        <f>C19-E19</f>
        <v>198195</v>
      </c>
    </row>
    <row r="20" spans="1:6" s="18" customFormat="1" ht="15" customHeight="1" x14ac:dyDescent="0.25">
      <c r="A20" s="101" t="s">
        <v>15</v>
      </c>
      <c r="B20" s="98">
        <f t="shared" si="0"/>
        <v>15</v>
      </c>
      <c r="C20" s="102">
        <v>336808</v>
      </c>
      <c r="D20" s="102">
        <v>25964</v>
      </c>
      <c r="E20" s="102">
        <v>266774</v>
      </c>
      <c r="F20" s="103">
        <f>C20-E20</f>
        <v>70034</v>
      </c>
    </row>
    <row r="21" spans="1:6" s="18" customFormat="1" ht="15" customHeight="1" x14ac:dyDescent="0.25">
      <c r="A21" s="101" t="s">
        <v>16</v>
      </c>
      <c r="B21" s="98">
        <f t="shared" si="0"/>
        <v>16</v>
      </c>
      <c r="C21" s="102">
        <v>276205</v>
      </c>
      <c r="D21" s="102">
        <v>13725</v>
      </c>
      <c r="E21" s="102">
        <v>224703</v>
      </c>
      <c r="F21" s="103">
        <f>C21-E21</f>
        <v>51502</v>
      </c>
    </row>
    <row r="22" spans="1:6" s="18" customFormat="1" ht="15" customHeight="1" x14ac:dyDescent="0.25">
      <c r="A22" s="101" t="s">
        <v>17</v>
      </c>
      <c r="B22" s="98">
        <f t="shared" si="0"/>
        <v>17</v>
      </c>
      <c r="C22" s="102">
        <v>185500</v>
      </c>
      <c r="D22" s="102">
        <v>642</v>
      </c>
      <c r="E22" s="102">
        <v>135211</v>
      </c>
      <c r="F22" s="103">
        <f>C22-E22</f>
        <v>50289</v>
      </c>
    </row>
    <row r="23" spans="1:6" x14ac:dyDescent="0.25">
      <c r="A23" s="101" t="s">
        <v>18</v>
      </c>
      <c r="B23" s="98">
        <f t="shared" si="0"/>
        <v>18</v>
      </c>
      <c r="C23" s="102">
        <v>269723</v>
      </c>
      <c r="D23" s="102">
        <v>712</v>
      </c>
      <c r="E23" s="102">
        <v>179127</v>
      </c>
      <c r="F23" s="103">
        <f>C23-E23</f>
        <v>90596</v>
      </c>
    </row>
    <row r="24" spans="1:6" s="18" customFormat="1" ht="16.149999999999999" customHeight="1" thickBot="1" x14ac:dyDescent="0.3">
      <c r="A24" s="97" t="s">
        <v>103</v>
      </c>
      <c r="B24" s="98">
        <f t="shared" si="0"/>
        <v>19</v>
      </c>
      <c r="C24" s="104">
        <f>C6+C18</f>
        <v>9592726</v>
      </c>
      <c r="D24" s="104">
        <f>D6+D18</f>
        <v>1821961</v>
      </c>
      <c r="E24" s="104">
        <f>E6+E18</f>
        <v>6904026</v>
      </c>
      <c r="F24" s="105">
        <f>F6+F18</f>
        <v>2688700</v>
      </c>
    </row>
    <row r="25" spans="1:6" s="18" customFormat="1" ht="96" customHeight="1" x14ac:dyDescent="0.25"/>
    <row r="26" spans="1:6" s="18" customFormat="1" ht="24" customHeight="1" x14ac:dyDescent="0.25"/>
    <row r="38" spans="9:18" s="83" customFormat="1" ht="15" customHeight="1" x14ac:dyDescent="0.25">
      <c r="I38" s="82"/>
      <c r="J38" s="82"/>
      <c r="K38" s="20"/>
      <c r="L38" s="20"/>
      <c r="M38" s="20"/>
      <c r="N38" s="20"/>
      <c r="O38" s="82"/>
      <c r="P38" s="82"/>
      <c r="Q38" s="82"/>
      <c r="R38" s="82"/>
    </row>
    <row r="39" spans="9:18" s="83" customFormat="1" ht="15" customHeight="1" x14ac:dyDescent="0.25">
      <c r="I39" s="82"/>
      <c r="J39" s="82"/>
      <c r="K39" s="20"/>
      <c r="L39" s="20"/>
      <c r="M39" s="20"/>
      <c r="N39" s="20"/>
      <c r="O39" s="82"/>
      <c r="P39" s="82"/>
      <c r="Q39" s="82"/>
      <c r="R39" s="82"/>
    </row>
    <row r="40" spans="9:18" s="83" customFormat="1" ht="15" customHeight="1" x14ac:dyDescent="0.25">
      <c r="I40" s="82"/>
      <c r="J40" s="82"/>
      <c r="K40" s="20"/>
      <c r="L40" s="20"/>
      <c r="M40" s="20"/>
      <c r="N40" s="20"/>
      <c r="O40" s="82"/>
      <c r="P40" s="82"/>
      <c r="Q40" s="82"/>
      <c r="R40" s="82"/>
    </row>
    <row r="41" spans="9:18" s="83" customFormat="1" ht="15" customHeight="1" x14ac:dyDescent="0.25">
      <c r="I41" s="82"/>
      <c r="J41" s="82"/>
      <c r="K41" s="20"/>
      <c r="L41" s="20"/>
      <c r="M41" s="20"/>
      <c r="N41" s="20"/>
      <c r="O41" s="82"/>
      <c r="P41" s="82"/>
      <c r="Q41" s="82"/>
      <c r="R41" s="82"/>
    </row>
    <row r="42" spans="9:18" s="83" customFormat="1" ht="15" customHeight="1" x14ac:dyDescent="0.25">
      <c r="I42" s="82"/>
      <c r="J42" s="82"/>
      <c r="K42" s="20"/>
      <c r="L42" s="20"/>
      <c r="M42" s="20"/>
      <c r="N42" s="20"/>
      <c r="O42" s="82"/>
      <c r="P42" s="82"/>
      <c r="Q42" s="82"/>
      <c r="R42" s="82"/>
    </row>
    <row r="43" spans="9:18" s="83" customFormat="1" ht="15" customHeight="1" x14ac:dyDescent="0.25">
      <c r="I43" s="82"/>
      <c r="J43" s="82"/>
      <c r="K43" s="20"/>
      <c r="L43" s="20"/>
      <c r="M43" s="20"/>
      <c r="N43" s="20"/>
      <c r="O43" s="82"/>
      <c r="P43" s="82"/>
      <c r="Q43" s="82"/>
      <c r="R43" s="82"/>
    </row>
    <row r="44" spans="9:18" s="83" customFormat="1" ht="15" customHeight="1" x14ac:dyDescent="0.25">
      <c r="I44" s="82"/>
      <c r="J44" s="82"/>
      <c r="K44" s="20"/>
      <c r="L44" s="20"/>
      <c r="M44" s="20"/>
      <c r="N44" s="20"/>
      <c r="O44" s="82"/>
      <c r="P44" s="82"/>
      <c r="Q44" s="82"/>
      <c r="R44" s="82"/>
    </row>
    <row r="45" spans="9:18" s="83" customFormat="1" ht="15" customHeight="1" x14ac:dyDescent="0.25">
      <c r="I45" s="82"/>
      <c r="J45" s="82"/>
      <c r="K45" s="20"/>
      <c r="L45" s="20"/>
      <c r="M45" s="20"/>
      <c r="N45" s="20"/>
      <c r="O45" s="82"/>
      <c r="P45" s="82"/>
      <c r="Q45" s="82"/>
      <c r="R45" s="82"/>
    </row>
    <row r="46" spans="9:18" s="83" customFormat="1" ht="15" customHeight="1" x14ac:dyDescent="0.25">
      <c r="I46" s="82"/>
      <c r="J46" s="82"/>
      <c r="K46" s="20"/>
      <c r="L46" s="20"/>
      <c r="M46" s="20"/>
      <c r="N46" s="20"/>
      <c r="O46" s="82"/>
      <c r="P46" s="82"/>
      <c r="Q46" s="82"/>
      <c r="R46" s="82"/>
    </row>
    <row r="47" spans="9:18" s="83" customFormat="1" ht="15" customHeight="1" x14ac:dyDescent="0.25">
      <c r="I47" s="82"/>
      <c r="J47" s="82"/>
      <c r="K47" s="20"/>
      <c r="L47" s="20"/>
      <c r="M47" s="20"/>
      <c r="N47" s="20"/>
      <c r="O47" s="82"/>
      <c r="P47" s="82"/>
      <c r="Q47" s="82"/>
      <c r="R47" s="82"/>
    </row>
    <row r="48" spans="9:18" s="83" customFormat="1" ht="15" customHeight="1" x14ac:dyDescent="0.25">
      <c r="I48" s="82"/>
      <c r="J48" s="82"/>
      <c r="K48" s="20"/>
      <c r="L48" s="20"/>
      <c r="M48" s="20"/>
      <c r="N48" s="20"/>
      <c r="O48" s="82"/>
      <c r="P48" s="82"/>
      <c r="Q48" s="82"/>
      <c r="R48" s="82"/>
    </row>
    <row r="49" spans="9:18" s="83" customFormat="1" ht="15" customHeight="1" x14ac:dyDescent="0.25">
      <c r="I49" s="82"/>
      <c r="J49" s="82"/>
      <c r="K49" s="20"/>
      <c r="L49" s="20"/>
      <c r="M49" s="20"/>
      <c r="N49" s="20"/>
      <c r="O49" s="82"/>
      <c r="P49" s="82"/>
      <c r="Q49" s="82"/>
      <c r="R49" s="82"/>
    </row>
    <row r="50" spans="9:18" s="83" customFormat="1" ht="15" customHeight="1" x14ac:dyDescent="0.25">
      <c r="I50" s="82"/>
      <c r="J50" s="82"/>
      <c r="K50" s="20"/>
      <c r="L50" s="20"/>
      <c r="M50" s="20"/>
      <c r="N50" s="20"/>
      <c r="O50" s="82"/>
      <c r="P50" s="82"/>
      <c r="Q50" s="82"/>
      <c r="R50" s="82"/>
    </row>
    <row r="51" spans="9:18" s="83" customFormat="1" ht="15" customHeight="1" x14ac:dyDescent="0.25">
      <c r="I51" s="82"/>
      <c r="J51" s="82"/>
      <c r="K51" s="20"/>
      <c r="L51" s="20"/>
      <c r="M51" s="20"/>
      <c r="N51" s="20"/>
      <c r="O51" s="82"/>
      <c r="P51" s="82"/>
      <c r="Q51" s="82"/>
      <c r="R51" s="82"/>
    </row>
    <row r="52" spans="9:18" s="83" customFormat="1" ht="15" customHeight="1" x14ac:dyDescent="0.25">
      <c r="I52" s="82"/>
      <c r="J52" s="82"/>
      <c r="K52" s="20"/>
      <c r="L52" s="20"/>
      <c r="M52" s="20"/>
      <c r="N52" s="20"/>
      <c r="O52" s="82"/>
      <c r="P52" s="82"/>
      <c r="Q52" s="82"/>
      <c r="R52" s="82"/>
    </row>
    <row r="53" spans="9:18" s="83" customFormat="1" ht="15" customHeight="1" x14ac:dyDescent="0.25">
      <c r="I53" s="82"/>
      <c r="J53" s="82"/>
      <c r="K53" s="20"/>
      <c r="L53" s="20"/>
      <c r="M53" s="20"/>
      <c r="N53" s="20"/>
      <c r="O53" s="82"/>
      <c r="P53" s="82"/>
      <c r="Q53" s="82"/>
      <c r="R53" s="82"/>
    </row>
  </sheetData>
  <printOptions horizontalCentered="1"/>
  <pageMargins left="0" right="0" top="1.9685039370078741" bottom="0" header="0.31496062992125984" footer="0.31496062992125984"/>
  <pageSetup paperSize="9" orientation="landscape" r:id="rId1"/>
  <headerFooter>
    <oddHeader>&amp;L&amp;G</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FC1D5A-50E4-4A9F-9873-ABD811374F7B}">
  <dimension ref="A1:F35"/>
  <sheetViews>
    <sheetView showGridLines="0" zoomScaleNormal="100" workbookViewId="0">
      <selection activeCell="C20" sqref="C20"/>
    </sheetView>
  </sheetViews>
  <sheetFormatPr defaultColWidth="9.140625" defaultRowHeight="15" x14ac:dyDescent="0.25"/>
  <cols>
    <col min="1" max="1" width="29.42578125" style="82" customWidth="1"/>
    <col min="2" max="2" width="6.140625" style="82" customWidth="1"/>
    <col min="3" max="3" width="17.85546875" style="83" customWidth="1"/>
    <col min="4" max="6" width="17.85546875" style="82" customWidth="1"/>
    <col min="7" max="7" width="9.140625" style="82" customWidth="1"/>
    <col min="8" max="16384" width="9.140625" style="82"/>
  </cols>
  <sheetData>
    <row r="1" spans="1:6" s="18" customFormat="1" ht="15" customHeight="1" x14ac:dyDescent="0.25">
      <c r="A1" s="106"/>
      <c r="B1" s="106"/>
      <c r="C1" s="106"/>
      <c r="D1" s="106"/>
      <c r="E1" s="106"/>
      <c r="F1" s="106"/>
    </row>
    <row r="2" spans="1:6" s="18" customFormat="1" ht="15" customHeight="1" x14ac:dyDescent="0.25">
      <c r="A2" s="107" t="s">
        <v>104</v>
      </c>
      <c r="B2" s="107"/>
      <c r="C2" s="107"/>
      <c r="D2" s="107"/>
      <c r="E2" s="107"/>
      <c r="F2" s="107"/>
    </row>
    <row r="3" spans="1:6" s="18" customFormat="1" ht="15" customHeight="1" thickBot="1" x14ac:dyDescent="0.3">
      <c r="A3" s="108"/>
      <c r="B3" s="87"/>
      <c r="C3" s="88"/>
      <c r="D3" s="88"/>
      <c r="E3" s="88"/>
      <c r="F3" s="89" t="s">
        <v>94</v>
      </c>
    </row>
    <row r="4" spans="1:6" s="18" customFormat="1" ht="78.75" customHeight="1" x14ac:dyDescent="0.25">
      <c r="A4" s="90" t="s">
        <v>95</v>
      </c>
      <c r="B4" s="91" t="s">
        <v>96</v>
      </c>
      <c r="C4" s="91" t="s">
        <v>97</v>
      </c>
      <c r="D4" s="91" t="s">
        <v>98</v>
      </c>
      <c r="E4" s="91" t="s">
        <v>99</v>
      </c>
      <c r="F4" s="92" t="s">
        <v>100</v>
      </c>
    </row>
    <row r="5" spans="1:6" s="18" customFormat="1" ht="14.25" customHeight="1" x14ac:dyDescent="0.25">
      <c r="A5" s="93"/>
      <c r="B5" s="94"/>
      <c r="C5" s="95">
        <v>1</v>
      </c>
      <c r="D5" s="95">
        <v>2</v>
      </c>
      <c r="E5" s="95">
        <v>3</v>
      </c>
      <c r="F5" s="96">
        <v>4</v>
      </c>
    </row>
    <row r="6" spans="1:6" x14ac:dyDescent="0.25">
      <c r="A6" s="109" t="s">
        <v>21</v>
      </c>
      <c r="B6" s="98">
        <v>1</v>
      </c>
      <c r="C6" s="110">
        <v>495104</v>
      </c>
      <c r="D6" s="110">
        <v>25981</v>
      </c>
      <c r="E6" s="110">
        <v>359920</v>
      </c>
      <c r="F6" s="111">
        <f t="shared" ref="F6:F30" si="0">C6-E6</f>
        <v>135184</v>
      </c>
    </row>
    <row r="7" spans="1:6" x14ac:dyDescent="0.25">
      <c r="A7" s="109" t="s">
        <v>23</v>
      </c>
      <c r="B7" s="98">
        <v>2</v>
      </c>
      <c r="C7" s="110">
        <v>527964</v>
      </c>
      <c r="D7" s="110">
        <v>37472</v>
      </c>
      <c r="E7" s="110">
        <v>392796</v>
      </c>
      <c r="F7" s="111">
        <f t="shared" si="0"/>
        <v>135168</v>
      </c>
    </row>
    <row r="8" spans="1:6" x14ac:dyDescent="0.25">
      <c r="A8" s="109" t="s">
        <v>25</v>
      </c>
      <c r="B8" s="98">
        <v>3</v>
      </c>
      <c r="C8" s="110">
        <v>725865</v>
      </c>
      <c r="D8" s="110">
        <v>91081</v>
      </c>
      <c r="E8" s="110">
        <v>530418</v>
      </c>
      <c r="F8" s="111">
        <f t="shared" si="0"/>
        <v>195447</v>
      </c>
    </row>
    <row r="9" spans="1:6" x14ac:dyDescent="0.25">
      <c r="A9" s="109" t="s">
        <v>27</v>
      </c>
      <c r="B9" s="98">
        <v>4</v>
      </c>
      <c r="C9" s="110">
        <v>0</v>
      </c>
      <c r="D9" s="110">
        <v>0</v>
      </c>
      <c r="E9" s="110">
        <v>0</v>
      </c>
      <c r="F9" s="111">
        <f t="shared" si="0"/>
        <v>0</v>
      </c>
    </row>
    <row r="10" spans="1:6" x14ac:dyDescent="0.25">
      <c r="A10" s="109" t="s">
        <v>29</v>
      </c>
      <c r="B10" s="98">
        <v>5</v>
      </c>
      <c r="C10" s="110">
        <v>65041</v>
      </c>
      <c r="D10" s="110">
        <v>64402</v>
      </c>
      <c r="E10" s="110">
        <v>48736</v>
      </c>
      <c r="F10" s="111">
        <f t="shared" si="0"/>
        <v>16305</v>
      </c>
    </row>
    <row r="11" spans="1:6" x14ac:dyDescent="0.25">
      <c r="A11" s="109" t="s">
        <v>31</v>
      </c>
      <c r="B11" s="98">
        <v>6</v>
      </c>
      <c r="C11" s="110">
        <v>1439</v>
      </c>
      <c r="D11" s="110">
        <v>310</v>
      </c>
      <c r="E11" s="110">
        <v>1124</v>
      </c>
      <c r="F11" s="111">
        <f t="shared" si="0"/>
        <v>315</v>
      </c>
    </row>
    <row r="12" spans="1:6" x14ac:dyDescent="0.25">
      <c r="A12" s="109" t="s">
        <v>33</v>
      </c>
      <c r="B12" s="98">
        <v>7</v>
      </c>
      <c r="C12" s="110">
        <v>86472</v>
      </c>
      <c r="D12" s="110">
        <v>49879</v>
      </c>
      <c r="E12" s="110">
        <v>63317</v>
      </c>
      <c r="F12" s="111">
        <f t="shared" si="0"/>
        <v>23155</v>
      </c>
    </row>
    <row r="13" spans="1:6" x14ac:dyDescent="0.25">
      <c r="A13" s="109" t="s">
        <v>35</v>
      </c>
      <c r="B13" s="98">
        <v>8</v>
      </c>
      <c r="C13" s="110">
        <v>581025</v>
      </c>
      <c r="D13" s="110">
        <v>323493</v>
      </c>
      <c r="E13" s="110">
        <v>409241</v>
      </c>
      <c r="F13" s="111">
        <f t="shared" si="0"/>
        <v>171784</v>
      </c>
    </row>
    <row r="14" spans="1:6" x14ac:dyDescent="0.25">
      <c r="A14" s="109" t="s">
        <v>37</v>
      </c>
      <c r="B14" s="98">
        <v>9</v>
      </c>
      <c r="C14" s="110">
        <v>1088268</v>
      </c>
      <c r="D14" s="110">
        <v>443759</v>
      </c>
      <c r="E14" s="110">
        <v>740495</v>
      </c>
      <c r="F14" s="111">
        <f t="shared" si="0"/>
        <v>347773</v>
      </c>
    </row>
    <row r="15" spans="1:6" x14ac:dyDescent="0.25">
      <c r="A15" s="109" t="s">
        <v>45</v>
      </c>
      <c r="B15" s="98">
        <v>10</v>
      </c>
      <c r="C15" s="110">
        <v>3950666</v>
      </c>
      <c r="D15" s="110">
        <v>523717</v>
      </c>
      <c r="E15" s="110">
        <v>2904057</v>
      </c>
      <c r="F15" s="111">
        <f t="shared" si="0"/>
        <v>1046609</v>
      </c>
    </row>
    <row r="16" spans="1:6" x14ac:dyDescent="0.25">
      <c r="A16" s="109" t="s">
        <v>53</v>
      </c>
      <c r="B16" s="98">
        <v>11</v>
      </c>
      <c r="C16" s="110">
        <v>7897</v>
      </c>
      <c r="D16" s="110">
        <v>7577</v>
      </c>
      <c r="E16" s="110">
        <v>5934</v>
      </c>
      <c r="F16" s="111">
        <f t="shared" si="0"/>
        <v>1963</v>
      </c>
    </row>
    <row r="17" spans="1:6" x14ac:dyDescent="0.25">
      <c r="A17" s="109" t="s">
        <v>55</v>
      </c>
      <c r="B17" s="98">
        <v>12</v>
      </c>
      <c r="C17" s="110">
        <v>3613</v>
      </c>
      <c r="D17" s="110">
        <v>719</v>
      </c>
      <c r="E17" s="110">
        <v>2754</v>
      </c>
      <c r="F17" s="111">
        <f t="shared" si="0"/>
        <v>859</v>
      </c>
    </row>
    <row r="18" spans="1:6" x14ac:dyDescent="0.25">
      <c r="A18" s="109" t="s">
        <v>57</v>
      </c>
      <c r="B18" s="98">
        <v>13</v>
      </c>
      <c r="C18" s="110">
        <v>219132</v>
      </c>
      <c r="D18" s="110">
        <v>131531</v>
      </c>
      <c r="E18" s="110">
        <v>164943</v>
      </c>
      <c r="F18" s="111">
        <f t="shared" si="0"/>
        <v>54189</v>
      </c>
    </row>
    <row r="19" spans="1:6" x14ac:dyDescent="0.25">
      <c r="A19" s="109" t="s">
        <v>59</v>
      </c>
      <c r="B19" s="98">
        <v>14</v>
      </c>
      <c r="C19" s="110">
        <v>32388</v>
      </c>
      <c r="D19" s="110">
        <v>9801</v>
      </c>
      <c r="E19" s="110">
        <v>19843</v>
      </c>
      <c r="F19" s="111">
        <f t="shared" si="0"/>
        <v>12545</v>
      </c>
    </row>
    <row r="20" spans="1:6" x14ac:dyDescent="0.25">
      <c r="A20" s="109" t="s">
        <v>61</v>
      </c>
      <c r="B20" s="98">
        <v>15</v>
      </c>
      <c r="C20" s="110">
        <v>213</v>
      </c>
      <c r="D20" s="110">
        <v>259</v>
      </c>
      <c r="E20" s="110">
        <v>163</v>
      </c>
      <c r="F20" s="111">
        <f t="shared" si="0"/>
        <v>50</v>
      </c>
    </row>
    <row r="21" spans="1:6" x14ac:dyDescent="0.25">
      <c r="A21" s="109" t="s">
        <v>63</v>
      </c>
      <c r="B21" s="98">
        <v>16</v>
      </c>
      <c r="C21" s="110">
        <v>68493</v>
      </c>
      <c r="D21" s="110">
        <v>64336</v>
      </c>
      <c r="E21" s="110">
        <v>53377</v>
      </c>
      <c r="F21" s="111">
        <f t="shared" si="0"/>
        <v>15116</v>
      </c>
    </row>
    <row r="22" spans="1:6" x14ac:dyDescent="0.25">
      <c r="A22" s="109" t="s">
        <v>65</v>
      </c>
      <c r="B22" s="98">
        <v>17</v>
      </c>
      <c r="C22" s="110">
        <v>4</v>
      </c>
      <c r="D22" s="110">
        <v>0</v>
      </c>
      <c r="E22" s="110">
        <v>3</v>
      </c>
      <c r="F22" s="111">
        <f t="shared" si="0"/>
        <v>1</v>
      </c>
    </row>
    <row r="23" spans="1:6" x14ac:dyDescent="0.25">
      <c r="A23" s="109" t="s">
        <v>67</v>
      </c>
      <c r="B23" s="98">
        <v>18</v>
      </c>
      <c r="C23" s="110">
        <v>182313</v>
      </c>
      <c r="D23" s="110">
        <v>3624</v>
      </c>
      <c r="E23" s="110">
        <v>110692</v>
      </c>
      <c r="F23" s="111">
        <f t="shared" si="0"/>
        <v>71621</v>
      </c>
    </row>
    <row r="24" spans="1:6" x14ac:dyDescent="0.25">
      <c r="A24" s="109" t="s">
        <v>70</v>
      </c>
      <c r="B24" s="98">
        <v>19</v>
      </c>
      <c r="C24" s="110">
        <v>1237976</v>
      </c>
      <c r="D24" s="110">
        <v>43777</v>
      </c>
      <c r="E24" s="110">
        <v>851087</v>
      </c>
      <c r="F24" s="111">
        <f t="shared" si="0"/>
        <v>386889</v>
      </c>
    </row>
    <row r="25" spans="1:6" x14ac:dyDescent="0.25">
      <c r="A25" s="109" t="s">
        <v>78</v>
      </c>
      <c r="B25" s="98">
        <v>20</v>
      </c>
      <c r="C25" s="110">
        <v>0</v>
      </c>
      <c r="D25" s="110">
        <v>0</v>
      </c>
      <c r="E25" s="110">
        <v>1576</v>
      </c>
      <c r="F25" s="111">
        <f t="shared" si="0"/>
        <v>-1576</v>
      </c>
    </row>
    <row r="26" spans="1:6" x14ac:dyDescent="0.25">
      <c r="A26" s="109" t="s">
        <v>80</v>
      </c>
      <c r="B26" s="98">
        <v>21</v>
      </c>
      <c r="C26" s="110">
        <v>318855</v>
      </c>
      <c r="D26" s="110">
        <v>242</v>
      </c>
      <c r="E26" s="110">
        <v>243552</v>
      </c>
      <c r="F26" s="111">
        <f t="shared" si="0"/>
        <v>75303</v>
      </c>
    </row>
    <row r="27" spans="1:6" x14ac:dyDescent="0.25">
      <c r="A27" s="109" t="s">
        <v>82</v>
      </c>
      <c r="B27" s="98">
        <v>22</v>
      </c>
      <c r="C27" s="110">
        <v>0</v>
      </c>
      <c r="D27" s="110">
        <v>0</v>
      </c>
      <c r="E27" s="110">
        <v>0</v>
      </c>
      <c r="F27" s="111">
        <f t="shared" si="0"/>
        <v>0</v>
      </c>
    </row>
    <row r="28" spans="1:6" x14ac:dyDescent="0.25">
      <c r="A28" s="109" t="s">
        <v>84</v>
      </c>
      <c r="B28" s="98">
        <v>23</v>
      </c>
      <c r="C28" s="110">
        <v>0</v>
      </c>
      <c r="D28" s="110">
        <v>0</v>
      </c>
      <c r="E28" s="110">
        <v>0</v>
      </c>
      <c r="F28" s="111">
        <f t="shared" si="0"/>
        <v>0</v>
      </c>
    </row>
    <row r="29" spans="1:6" x14ac:dyDescent="0.25">
      <c r="A29" s="109" t="s">
        <v>86</v>
      </c>
      <c r="B29" s="98">
        <v>24</v>
      </c>
      <c r="C29" s="110">
        <v>0</v>
      </c>
      <c r="D29" s="110">
        <v>0</v>
      </c>
      <c r="E29" s="110">
        <v>0</v>
      </c>
      <c r="F29" s="111">
        <f t="shared" si="0"/>
        <v>0</v>
      </c>
    </row>
    <row r="30" spans="1:6" x14ac:dyDescent="0.25">
      <c r="A30" s="109" t="s">
        <v>88</v>
      </c>
      <c r="B30" s="98">
        <v>25</v>
      </c>
      <c r="C30" s="110">
        <v>0</v>
      </c>
      <c r="D30" s="110">
        <v>0</v>
      </c>
      <c r="E30" s="110">
        <v>0</v>
      </c>
      <c r="F30" s="111">
        <f t="shared" si="0"/>
        <v>0</v>
      </c>
    </row>
    <row r="31" spans="1:6" s="18" customFormat="1" ht="16.149999999999999" customHeight="1" thickBot="1" x14ac:dyDescent="0.3">
      <c r="A31" s="112" t="s">
        <v>20</v>
      </c>
      <c r="B31" s="113" t="s">
        <v>91</v>
      </c>
      <c r="C31" s="104">
        <f>SUM(C6:C30)</f>
        <v>9592728</v>
      </c>
      <c r="D31" s="104">
        <f>SUM(D6:D30)</f>
        <v>1821960</v>
      </c>
      <c r="E31" s="104">
        <f>SUM(E6:E30)</f>
        <v>6904028</v>
      </c>
      <c r="F31" s="105">
        <f>SUM(F6:F30)</f>
        <v>2688700</v>
      </c>
    </row>
    <row r="32" spans="1:6" s="83" customFormat="1" ht="15" customHeight="1" x14ac:dyDescent="0.2">
      <c r="A32" s="82"/>
      <c r="B32" s="114"/>
      <c r="D32" s="82"/>
      <c r="E32" s="82"/>
      <c r="F32" s="82"/>
    </row>
    <row r="33" spans="1:6" s="83" customFormat="1" ht="15" customHeight="1" x14ac:dyDescent="0.25">
      <c r="A33" s="82"/>
      <c r="B33" s="82"/>
      <c r="D33" s="82"/>
      <c r="E33" s="82"/>
      <c r="F33" s="82"/>
    </row>
    <row r="34" spans="1:6" s="83" customFormat="1" ht="15" customHeight="1" x14ac:dyDescent="0.25">
      <c r="A34" s="82"/>
      <c r="B34" s="82"/>
      <c r="D34" s="82"/>
      <c r="E34" s="82"/>
      <c r="F34" s="82"/>
    </row>
    <row r="35" spans="1:6" s="83" customFormat="1" ht="15" customHeight="1" x14ac:dyDescent="0.25">
      <c r="A35" s="82"/>
      <c r="B35" s="82"/>
      <c r="D35" s="82"/>
      <c r="E35" s="82"/>
      <c r="F35" s="82"/>
    </row>
  </sheetData>
  <printOptions horizontalCentered="1"/>
  <pageMargins left="0" right="0" top="1.9685039370078741" bottom="0" header="0.31496062992125984" footer="0.31496062992125984"/>
  <pageSetup paperSize="9" scale="94" orientation="portrait" r:id="rId1"/>
  <headerFooter>
    <oddHeader>&amp;L&amp;G</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2B4863-A150-4253-83DF-F44E2971D85C}">
  <dimension ref="A1:X59"/>
  <sheetViews>
    <sheetView showGridLines="0" zoomScale="90" zoomScaleNormal="90" workbookViewId="0">
      <selection activeCell="A2" sqref="A2"/>
    </sheetView>
  </sheetViews>
  <sheetFormatPr defaultColWidth="9.140625" defaultRowHeight="15" x14ac:dyDescent="0.25"/>
  <cols>
    <col min="1" max="1" width="49.42578125" style="15" customWidth="1"/>
    <col min="2" max="2" width="7.42578125" style="16" customWidth="1"/>
    <col min="3" max="3" width="14.28515625" style="17" customWidth="1"/>
    <col min="4" max="12" width="14.28515625" style="18" customWidth="1"/>
    <col min="13" max="15" width="14.28515625" style="15" customWidth="1"/>
    <col min="16" max="18" width="14.28515625" style="18" customWidth="1"/>
    <col min="19" max="21" width="14.28515625" style="15" customWidth="1"/>
    <col min="22" max="23" width="9.140625" style="19" customWidth="1"/>
    <col min="24" max="24" width="9.140625" style="15" customWidth="1"/>
    <col min="25" max="16384" width="9.140625" style="15"/>
  </cols>
  <sheetData>
    <row r="1" spans="1:24" s="20" customFormat="1" ht="14.25" customHeight="1" x14ac:dyDescent="0.25">
      <c r="A1" s="21"/>
      <c r="B1" s="22"/>
      <c r="C1" s="23"/>
      <c r="D1" s="23"/>
      <c r="E1" s="23"/>
      <c r="F1" s="23"/>
      <c r="G1" s="23"/>
      <c r="H1" s="23"/>
      <c r="I1" s="23"/>
      <c r="J1" s="23"/>
      <c r="K1" s="23"/>
      <c r="L1" s="23"/>
    </row>
    <row r="2" spans="1:24" s="23" customFormat="1" ht="14.25" customHeight="1" x14ac:dyDescent="0.25">
      <c r="A2" s="24" t="s">
        <v>105</v>
      </c>
      <c r="B2" s="22"/>
      <c r="M2" s="20"/>
      <c r="N2" s="20"/>
      <c r="O2" s="20"/>
      <c r="P2" s="20"/>
      <c r="Q2" s="20"/>
      <c r="R2" s="20"/>
      <c r="S2" s="20"/>
      <c r="T2" s="20"/>
      <c r="U2" s="20"/>
      <c r="V2" s="20"/>
    </row>
    <row r="3" spans="1:24" s="23" customFormat="1" ht="14.25" customHeight="1" thickBot="1" x14ac:dyDescent="0.3">
      <c r="A3" s="20"/>
      <c r="B3" s="22"/>
      <c r="M3" s="20"/>
      <c r="N3" s="20"/>
      <c r="O3" s="20"/>
      <c r="P3" s="20"/>
      <c r="Q3" s="20"/>
      <c r="R3" s="20"/>
      <c r="S3" s="20"/>
      <c r="T3" s="20"/>
      <c r="U3" s="20"/>
      <c r="V3" s="20"/>
    </row>
    <row r="4" spans="1:24" s="17" customFormat="1" ht="41.1" customHeight="1" x14ac:dyDescent="0.25">
      <c r="A4" s="25" t="s">
        <v>1</v>
      </c>
      <c r="B4" s="26"/>
      <c r="C4" s="26" t="s">
        <v>2</v>
      </c>
      <c r="D4" s="26" t="s">
        <v>3</v>
      </c>
      <c r="E4" s="26" t="s">
        <v>4</v>
      </c>
      <c r="F4" s="26" t="s">
        <v>5</v>
      </c>
      <c r="G4" s="26" t="s">
        <v>6</v>
      </c>
      <c r="H4" s="26" t="s">
        <v>7</v>
      </c>
      <c r="I4" s="26" t="s">
        <v>8</v>
      </c>
      <c r="J4" s="26" t="s">
        <v>9</v>
      </c>
      <c r="K4" s="26" t="s">
        <v>10</v>
      </c>
      <c r="L4" s="26" t="s">
        <v>11</v>
      </c>
      <c r="M4" s="26" t="s">
        <v>12</v>
      </c>
      <c r="N4" s="27" t="s">
        <v>13</v>
      </c>
      <c r="O4" s="26" t="s">
        <v>14</v>
      </c>
      <c r="P4" s="26" t="s">
        <v>15</v>
      </c>
      <c r="Q4" s="26" t="s">
        <v>16</v>
      </c>
      <c r="R4" s="26" t="s">
        <v>17</v>
      </c>
      <c r="S4" s="26" t="s">
        <v>18</v>
      </c>
      <c r="T4" s="27" t="s">
        <v>19</v>
      </c>
      <c r="U4" s="28" t="s">
        <v>20</v>
      </c>
      <c r="V4" s="19"/>
      <c r="W4" s="29"/>
      <c r="X4" s="15"/>
    </row>
    <row r="5" spans="1:24" s="17" customFormat="1" ht="15.75" customHeight="1" x14ac:dyDescent="0.25">
      <c r="A5" s="30"/>
      <c r="B5" s="31"/>
      <c r="C5" s="32">
        <v>1</v>
      </c>
      <c r="D5" s="32">
        <v>2</v>
      </c>
      <c r="E5" s="32">
        <v>3</v>
      </c>
      <c r="F5" s="32">
        <v>4</v>
      </c>
      <c r="G5" s="32">
        <v>5</v>
      </c>
      <c r="H5" s="32">
        <v>6</v>
      </c>
      <c r="I5" s="32">
        <v>7</v>
      </c>
      <c r="J5" s="32">
        <v>8</v>
      </c>
      <c r="K5" s="32">
        <v>9</v>
      </c>
      <c r="L5" s="32">
        <v>10</v>
      </c>
      <c r="M5" s="32">
        <v>11</v>
      </c>
      <c r="N5" s="33">
        <v>100</v>
      </c>
      <c r="O5" s="32">
        <v>101</v>
      </c>
      <c r="P5" s="32">
        <v>102</v>
      </c>
      <c r="Q5" s="32">
        <v>103</v>
      </c>
      <c r="R5" s="32">
        <v>104</v>
      </c>
      <c r="S5" s="32">
        <v>105</v>
      </c>
      <c r="T5" s="33">
        <v>200</v>
      </c>
      <c r="U5" s="34">
        <v>300</v>
      </c>
      <c r="V5" s="19"/>
      <c r="W5" s="29"/>
      <c r="X5" s="15"/>
    </row>
    <row r="6" spans="1:24" s="17" customFormat="1" ht="14.25" customHeight="1" x14ac:dyDescent="0.25">
      <c r="A6" s="35" t="s">
        <v>21</v>
      </c>
      <c r="B6" s="36" t="s">
        <v>22</v>
      </c>
      <c r="C6" s="37">
        <v>28008</v>
      </c>
      <c r="D6" s="37">
        <v>45344</v>
      </c>
      <c r="E6" s="37">
        <v>97737</v>
      </c>
      <c r="F6" s="37">
        <v>29517</v>
      </c>
      <c r="G6" s="37">
        <v>56472</v>
      </c>
      <c r="H6" s="37">
        <v>39284</v>
      </c>
      <c r="I6" s="37">
        <v>25165</v>
      </c>
      <c r="J6" s="37">
        <v>49014</v>
      </c>
      <c r="K6" s="37">
        <v>42459</v>
      </c>
      <c r="L6" s="37">
        <v>46348</v>
      </c>
      <c r="M6" s="37">
        <v>84923</v>
      </c>
      <c r="N6" s="38">
        <f t="shared" ref="N6:N41" si="0">SUM(C6:M6)</f>
        <v>544271</v>
      </c>
      <c r="O6" s="37">
        <v>0</v>
      </c>
      <c r="P6" s="37">
        <v>0</v>
      </c>
      <c r="Q6" s="37">
        <v>0</v>
      </c>
      <c r="R6" s="37">
        <v>0</v>
      </c>
      <c r="S6" s="39">
        <v>0</v>
      </c>
      <c r="T6" s="38">
        <f t="shared" ref="T6:T41" si="1">SUM(O6:S6)</f>
        <v>0</v>
      </c>
      <c r="U6" s="40">
        <f t="shared" ref="U6:U41" si="2">N6+T6</f>
        <v>544271</v>
      </c>
      <c r="V6" s="19"/>
      <c r="W6" s="29"/>
      <c r="X6" s="15"/>
    </row>
    <row r="7" spans="1:24" s="18" customFormat="1" ht="14.25" customHeight="1" x14ac:dyDescent="0.25">
      <c r="A7" s="35" t="s">
        <v>23</v>
      </c>
      <c r="B7" s="36" t="s">
        <v>24</v>
      </c>
      <c r="C7" s="37">
        <v>76</v>
      </c>
      <c r="D7" s="37">
        <v>8942</v>
      </c>
      <c r="E7" s="37">
        <v>4943</v>
      </c>
      <c r="F7" s="37">
        <v>1667</v>
      </c>
      <c r="G7" s="37">
        <v>28</v>
      </c>
      <c r="H7" s="37">
        <v>885</v>
      </c>
      <c r="I7" s="37">
        <v>0</v>
      </c>
      <c r="J7" s="37">
        <v>170</v>
      </c>
      <c r="K7" s="37">
        <v>2</v>
      </c>
      <c r="L7" s="37">
        <v>777</v>
      </c>
      <c r="M7" s="37">
        <v>1344</v>
      </c>
      <c r="N7" s="41">
        <f t="shared" si="0"/>
        <v>18834</v>
      </c>
      <c r="O7" s="42">
        <v>0</v>
      </c>
      <c r="P7" s="42">
        <v>0</v>
      </c>
      <c r="Q7" s="42">
        <v>0</v>
      </c>
      <c r="R7" s="42">
        <v>0</v>
      </c>
      <c r="S7" s="43">
        <v>0</v>
      </c>
      <c r="T7" s="41">
        <f t="shared" si="1"/>
        <v>0</v>
      </c>
      <c r="U7" s="44">
        <f t="shared" si="2"/>
        <v>18834</v>
      </c>
    </row>
    <row r="8" spans="1:24" s="18" customFormat="1" ht="14.25" customHeight="1" x14ac:dyDescent="0.25">
      <c r="A8" s="35" t="s">
        <v>25</v>
      </c>
      <c r="B8" s="36" t="s">
        <v>26</v>
      </c>
      <c r="C8" s="37">
        <v>1996</v>
      </c>
      <c r="D8" s="37">
        <v>5471</v>
      </c>
      <c r="E8" s="37">
        <v>5867</v>
      </c>
      <c r="F8" s="37">
        <v>7251</v>
      </c>
      <c r="G8" s="37">
        <v>2512</v>
      </c>
      <c r="H8" s="37">
        <v>3369</v>
      </c>
      <c r="I8" s="37">
        <v>440</v>
      </c>
      <c r="J8" s="37">
        <v>2373</v>
      </c>
      <c r="K8" s="37">
        <v>4401</v>
      </c>
      <c r="L8" s="37">
        <v>2800</v>
      </c>
      <c r="M8" s="37">
        <v>2741</v>
      </c>
      <c r="N8" s="41">
        <f t="shared" si="0"/>
        <v>39221</v>
      </c>
      <c r="O8" s="42">
        <v>0</v>
      </c>
      <c r="P8" s="42">
        <v>0</v>
      </c>
      <c r="Q8" s="42">
        <v>0</v>
      </c>
      <c r="R8" s="42">
        <v>0</v>
      </c>
      <c r="S8" s="43">
        <v>0</v>
      </c>
      <c r="T8" s="41">
        <f t="shared" si="1"/>
        <v>0</v>
      </c>
      <c r="U8" s="44">
        <f t="shared" si="2"/>
        <v>39221</v>
      </c>
    </row>
    <row r="9" spans="1:24" s="18" customFormat="1" ht="14.25" customHeight="1" x14ac:dyDescent="0.25">
      <c r="A9" s="35" t="s">
        <v>27</v>
      </c>
      <c r="B9" s="36" t="s">
        <v>28</v>
      </c>
      <c r="C9" s="37">
        <v>0</v>
      </c>
      <c r="D9" s="37">
        <v>0</v>
      </c>
      <c r="E9" s="37">
        <v>0</v>
      </c>
      <c r="F9" s="37">
        <v>0</v>
      </c>
      <c r="G9" s="37">
        <v>0</v>
      </c>
      <c r="H9" s="37">
        <v>0</v>
      </c>
      <c r="I9" s="37">
        <v>0</v>
      </c>
      <c r="J9" s="37">
        <v>0</v>
      </c>
      <c r="K9" s="37">
        <v>0</v>
      </c>
      <c r="L9" s="37">
        <v>0</v>
      </c>
      <c r="M9" s="37">
        <v>0</v>
      </c>
      <c r="N9" s="41">
        <f t="shared" si="0"/>
        <v>0</v>
      </c>
      <c r="O9" s="42">
        <v>0</v>
      </c>
      <c r="P9" s="42">
        <v>0</v>
      </c>
      <c r="Q9" s="42">
        <v>0</v>
      </c>
      <c r="R9" s="42">
        <v>0</v>
      </c>
      <c r="S9" s="43">
        <v>0</v>
      </c>
      <c r="T9" s="41">
        <f t="shared" si="1"/>
        <v>0</v>
      </c>
      <c r="U9" s="44">
        <f t="shared" si="2"/>
        <v>0</v>
      </c>
    </row>
    <row r="10" spans="1:24" s="18" customFormat="1" ht="14.25" customHeight="1" x14ac:dyDescent="0.25">
      <c r="A10" s="35" t="s">
        <v>29</v>
      </c>
      <c r="B10" s="36" t="s">
        <v>30</v>
      </c>
      <c r="C10" s="37">
        <v>0</v>
      </c>
      <c r="D10" s="37">
        <v>0</v>
      </c>
      <c r="E10" s="37">
        <v>0</v>
      </c>
      <c r="F10" s="37">
        <v>0</v>
      </c>
      <c r="G10" s="37">
        <v>1</v>
      </c>
      <c r="H10" s="37">
        <v>2</v>
      </c>
      <c r="I10" s="37">
        <v>0</v>
      </c>
      <c r="J10" s="37">
        <v>0</v>
      </c>
      <c r="K10" s="37">
        <v>7</v>
      </c>
      <c r="L10" s="37">
        <v>1</v>
      </c>
      <c r="M10" s="37">
        <v>0</v>
      </c>
      <c r="N10" s="41">
        <f t="shared" si="0"/>
        <v>11</v>
      </c>
      <c r="O10" s="42">
        <v>0</v>
      </c>
      <c r="P10" s="42">
        <v>0</v>
      </c>
      <c r="Q10" s="42">
        <v>0</v>
      </c>
      <c r="R10" s="42">
        <v>0</v>
      </c>
      <c r="S10" s="43">
        <v>0</v>
      </c>
      <c r="T10" s="41">
        <f t="shared" si="1"/>
        <v>0</v>
      </c>
      <c r="U10" s="44">
        <f t="shared" si="2"/>
        <v>11</v>
      </c>
    </row>
    <row r="11" spans="1:24" s="18" customFormat="1" ht="14.25" customHeight="1" x14ac:dyDescent="0.25">
      <c r="A11" s="35" t="s">
        <v>31</v>
      </c>
      <c r="B11" s="36" t="s">
        <v>32</v>
      </c>
      <c r="C11" s="37">
        <v>1</v>
      </c>
      <c r="D11" s="37">
        <v>3</v>
      </c>
      <c r="E11" s="37">
        <v>22</v>
      </c>
      <c r="F11" s="37">
        <v>2</v>
      </c>
      <c r="G11" s="37">
        <v>1</v>
      </c>
      <c r="H11" s="37">
        <v>3</v>
      </c>
      <c r="I11" s="37">
        <v>0</v>
      </c>
      <c r="J11" s="37">
        <v>3</v>
      </c>
      <c r="K11" s="37">
        <v>10</v>
      </c>
      <c r="L11" s="37">
        <v>3</v>
      </c>
      <c r="M11" s="37">
        <v>0</v>
      </c>
      <c r="N11" s="41">
        <f t="shared" si="0"/>
        <v>48</v>
      </c>
      <c r="O11" s="42">
        <v>0</v>
      </c>
      <c r="P11" s="42">
        <v>0</v>
      </c>
      <c r="Q11" s="42">
        <v>0</v>
      </c>
      <c r="R11" s="42">
        <v>0</v>
      </c>
      <c r="S11" s="43">
        <v>0</v>
      </c>
      <c r="T11" s="41">
        <f t="shared" si="1"/>
        <v>0</v>
      </c>
      <c r="U11" s="44">
        <f t="shared" si="2"/>
        <v>48</v>
      </c>
    </row>
    <row r="12" spans="1:24" s="18" customFormat="1" ht="14.25" customHeight="1" x14ac:dyDescent="0.25">
      <c r="A12" s="35" t="s">
        <v>33</v>
      </c>
      <c r="B12" s="36" t="s">
        <v>34</v>
      </c>
      <c r="C12" s="37">
        <v>212</v>
      </c>
      <c r="D12" s="37">
        <v>605</v>
      </c>
      <c r="E12" s="37">
        <v>113</v>
      </c>
      <c r="F12" s="37">
        <v>182</v>
      </c>
      <c r="G12" s="37">
        <v>145</v>
      </c>
      <c r="H12" s="37">
        <v>240</v>
      </c>
      <c r="I12" s="37">
        <v>0</v>
      </c>
      <c r="J12" s="37">
        <v>174</v>
      </c>
      <c r="K12" s="37">
        <v>168</v>
      </c>
      <c r="L12" s="37">
        <v>53</v>
      </c>
      <c r="M12" s="37">
        <v>116</v>
      </c>
      <c r="N12" s="41">
        <f t="shared" si="0"/>
        <v>2008</v>
      </c>
      <c r="O12" s="42">
        <v>0</v>
      </c>
      <c r="P12" s="42">
        <v>0</v>
      </c>
      <c r="Q12" s="42">
        <v>0</v>
      </c>
      <c r="R12" s="42">
        <v>0</v>
      </c>
      <c r="S12" s="43">
        <v>0</v>
      </c>
      <c r="T12" s="41">
        <f t="shared" si="1"/>
        <v>0</v>
      </c>
      <c r="U12" s="44">
        <f t="shared" si="2"/>
        <v>2008</v>
      </c>
    </row>
    <row r="13" spans="1:24" s="18" customFormat="1" ht="14.25" customHeight="1" x14ac:dyDescent="0.25">
      <c r="A13" s="35" t="s">
        <v>35</v>
      </c>
      <c r="B13" s="36" t="s">
        <v>36</v>
      </c>
      <c r="C13" s="37">
        <v>8255</v>
      </c>
      <c r="D13" s="37">
        <v>12697</v>
      </c>
      <c r="E13" s="37">
        <v>17079</v>
      </c>
      <c r="F13" s="37">
        <v>5315</v>
      </c>
      <c r="G13" s="37">
        <v>3743</v>
      </c>
      <c r="H13" s="37">
        <v>11593</v>
      </c>
      <c r="I13" s="37">
        <v>725</v>
      </c>
      <c r="J13" s="37">
        <v>3224</v>
      </c>
      <c r="K13" s="37">
        <v>4931</v>
      </c>
      <c r="L13" s="37">
        <v>4921</v>
      </c>
      <c r="M13" s="37">
        <v>14864</v>
      </c>
      <c r="N13" s="41">
        <f t="shared" si="0"/>
        <v>87347</v>
      </c>
      <c r="O13" s="42">
        <v>0</v>
      </c>
      <c r="P13" s="42">
        <v>0</v>
      </c>
      <c r="Q13" s="42">
        <v>0</v>
      </c>
      <c r="R13" s="42">
        <v>0</v>
      </c>
      <c r="S13" s="43">
        <v>0</v>
      </c>
      <c r="T13" s="41">
        <f t="shared" si="1"/>
        <v>0</v>
      </c>
      <c r="U13" s="44">
        <f t="shared" si="2"/>
        <v>87347</v>
      </c>
    </row>
    <row r="14" spans="1:24" s="18" customFormat="1" ht="14.25" customHeight="1" x14ac:dyDescent="0.25">
      <c r="A14" s="35" t="s">
        <v>37</v>
      </c>
      <c r="B14" s="36" t="s">
        <v>38</v>
      </c>
      <c r="C14" s="37">
        <v>9010</v>
      </c>
      <c r="D14" s="37">
        <v>14054</v>
      </c>
      <c r="E14" s="37">
        <v>27869</v>
      </c>
      <c r="F14" s="37">
        <v>2695</v>
      </c>
      <c r="G14" s="37">
        <v>4090</v>
      </c>
      <c r="H14" s="37">
        <v>10092</v>
      </c>
      <c r="I14" s="37">
        <v>112</v>
      </c>
      <c r="J14" s="37">
        <v>1691</v>
      </c>
      <c r="K14" s="37">
        <v>2410</v>
      </c>
      <c r="L14" s="37">
        <v>1722</v>
      </c>
      <c r="M14" s="37">
        <v>7824</v>
      </c>
      <c r="N14" s="41">
        <f t="shared" si="0"/>
        <v>81569</v>
      </c>
      <c r="O14" s="42">
        <v>0</v>
      </c>
      <c r="P14" s="42">
        <v>0</v>
      </c>
      <c r="Q14" s="42">
        <v>0</v>
      </c>
      <c r="R14" s="42">
        <v>0</v>
      </c>
      <c r="S14" s="43">
        <v>0</v>
      </c>
      <c r="T14" s="41">
        <f t="shared" si="1"/>
        <v>0</v>
      </c>
      <c r="U14" s="44">
        <f t="shared" si="2"/>
        <v>81569</v>
      </c>
    </row>
    <row r="15" spans="1:24" s="18" customFormat="1" ht="14.25" customHeight="1" x14ac:dyDescent="0.25">
      <c r="A15" s="35" t="s">
        <v>39</v>
      </c>
      <c r="B15" s="36" t="s">
        <v>40</v>
      </c>
      <c r="C15" s="37">
        <v>9013</v>
      </c>
      <c r="D15" s="37">
        <v>14054</v>
      </c>
      <c r="E15" s="37">
        <v>28080</v>
      </c>
      <c r="F15" s="37">
        <v>5672</v>
      </c>
      <c r="G15" s="37">
        <v>4090</v>
      </c>
      <c r="H15" s="37">
        <v>11806</v>
      </c>
      <c r="I15" s="37">
        <v>837</v>
      </c>
      <c r="J15" s="37">
        <v>3862</v>
      </c>
      <c r="K15" s="37">
        <v>5385</v>
      </c>
      <c r="L15" s="37">
        <v>6643</v>
      </c>
      <c r="M15" s="37">
        <v>22656</v>
      </c>
      <c r="N15" s="41">
        <f t="shared" si="0"/>
        <v>112098</v>
      </c>
      <c r="O15" s="42">
        <v>0</v>
      </c>
      <c r="P15" s="42">
        <v>0</v>
      </c>
      <c r="Q15" s="42">
        <v>0</v>
      </c>
      <c r="R15" s="42">
        <v>0</v>
      </c>
      <c r="S15" s="43">
        <v>0</v>
      </c>
      <c r="T15" s="41">
        <f t="shared" si="1"/>
        <v>0</v>
      </c>
      <c r="U15" s="44">
        <f t="shared" si="2"/>
        <v>112098</v>
      </c>
    </row>
    <row r="16" spans="1:24" s="18" customFormat="1" ht="14.25" customHeight="1" x14ac:dyDescent="0.25">
      <c r="A16" s="45" t="s">
        <v>41</v>
      </c>
      <c r="B16" s="46" t="s">
        <v>42</v>
      </c>
      <c r="C16" s="47">
        <v>6355</v>
      </c>
      <c r="D16" s="47">
        <v>10435</v>
      </c>
      <c r="E16" s="47">
        <v>23834</v>
      </c>
      <c r="F16" s="47">
        <v>4531</v>
      </c>
      <c r="G16" s="47">
        <v>2626</v>
      </c>
      <c r="H16" s="47">
        <v>9677</v>
      </c>
      <c r="I16" s="47">
        <v>682</v>
      </c>
      <c r="J16" s="47">
        <v>2194</v>
      </c>
      <c r="K16" s="47">
        <v>3903</v>
      </c>
      <c r="L16" s="47">
        <v>2964</v>
      </c>
      <c r="M16" s="47">
        <v>21197</v>
      </c>
      <c r="N16" s="48">
        <f t="shared" si="0"/>
        <v>88398</v>
      </c>
      <c r="O16" s="49">
        <v>0</v>
      </c>
      <c r="P16" s="49">
        <v>0</v>
      </c>
      <c r="Q16" s="49">
        <v>0</v>
      </c>
      <c r="R16" s="49">
        <v>0</v>
      </c>
      <c r="S16" s="50">
        <v>0</v>
      </c>
      <c r="T16" s="48">
        <f t="shared" si="1"/>
        <v>0</v>
      </c>
      <c r="U16" s="51">
        <f t="shared" si="2"/>
        <v>88398</v>
      </c>
    </row>
    <row r="17" spans="1:24" s="19" customFormat="1" ht="14.25" customHeight="1" x14ac:dyDescent="0.25">
      <c r="A17" s="52" t="s">
        <v>43</v>
      </c>
      <c r="B17" s="53" t="s">
        <v>44</v>
      </c>
      <c r="C17" s="47">
        <v>2658</v>
      </c>
      <c r="D17" s="47">
        <v>3619</v>
      </c>
      <c r="E17" s="47">
        <v>4246</v>
      </c>
      <c r="F17" s="47">
        <v>1141</v>
      </c>
      <c r="G17" s="47">
        <v>1464</v>
      </c>
      <c r="H17" s="47">
        <v>2129</v>
      </c>
      <c r="I17" s="47">
        <v>155</v>
      </c>
      <c r="J17" s="47">
        <v>1668</v>
      </c>
      <c r="K17" s="47">
        <v>1482</v>
      </c>
      <c r="L17" s="47">
        <v>3679</v>
      </c>
      <c r="M17" s="47">
        <v>1459</v>
      </c>
      <c r="N17" s="48">
        <f t="shared" si="0"/>
        <v>23700</v>
      </c>
      <c r="O17" s="49">
        <v>0</v>
      </c>
      <c r="P17" s="49">
        <v>0</v>
      </c>
      <c r="Q17" s="49">
        <v>0</v>
      </c>
      <c r="R17" s="49">
        <v>0</v>
      </c>
      <c r="S17" s="50">
        <v>0</v>
      </c>
      <c r="T17" s="48">
        <f t="shared" si="1"/>
        <v>0</v>
      </c>
      <c r="U17" s="51">
        <f t="shared" si="2"/>
        <v>23700</v>
      </c>
      <c r="X17" s="15"/>
    </row>
    <row r="18" spans="1:24" s="19" customFormat="1" ht="14.25" customHeight="1" x14ac:dyDescent="0.25">
      <c r="A18" s="54" t="s">
        <v>45</v>
      </c>
      <c r="B18" s="55" t="s">
        <v>46</v>
      </c>
      <c r="C18" s="37">
        <v>41128</v>
      </c>
      <c r="D18" s="37">
        <v>75699</v>
      </c>
      <c r="E18" s="37">
        <v>63429</v>
      </c>
      <c r="F18" s="37">
        <v>74859</v>
      </c>
      <c r="G18" s="37">
        <v>90016</v>
      </c>
      <c r="H18" s="37">
        <v>59842</v>
      </c>
      <c r="I18" s="37">
        <v>42205</v>
      </c>
      <c r="J18" s="37">
        <v>92722</v>
      </c>
      <c r="K18" s="37">
        <v>65978</v>
      </c>
      <c r="L18" s="37">
        <v>48443</v>
      </c>
      <c r="M18" s="37">
        <v>69185</v>
      </c>
      <c r="N18" s="41">
        <f t="shared" si="0"/>
        <v>723506</v>
      </c>
      <c r="O18" s="42">
        <v>0</v>
      </c>
      <c r="P18" s="42">
        <v>0</v>
      </c>
      <c r="Q18" s="42">
        <v>0</v>
      </c>
      <c r="R18" s="42">
        <v>0</v>
      </c>
      <c r="S18" s="43">
        <v>0</v>
      </c>
      <c r="T18" s="41">
        <f t="shared" si="1"/>
        <v>0</v>
      </c>
      <c r="U18" s="44">
        <f t="shared" si="2"/>
        <v>723506</v>
      </c>
      <c r="X18" s="15"/>
    </row>
    <row r="19" spans="1:24" s="19" customFormat="1" ht="14.25" customHeight="1" x14ac:dyDescent="0.25">
      <c r="A19" s="52" t="s">
        <v>47</v>
      </c>
      <c r="B19" s="53" t="s">
        <v>48</v>
      </c>
      <c r="C19" s="47">
        <v>29499</v>
      </c>
      <c r="D19" s="47">
        <v>52927</v>
      </c>
      <c r="E19" s="47">
        <v>42808</v>
      </c>
      <c r="F19" s="47">
        <v>37541</v>
      </c>
      <c r="G19" s="47">
        <v>65843</v>
      </c>
      <c r="H19" s="47">
        <v>42764</v>
      </c>
      <c r="I19" s="47">
        <v>31579</v>
      </c>
      <c r="J19" s="47">
        <v>66504</v>
      </c>
      <c r="K19" s="47">
        <v>48220</v>
      </c>
      <c r="L19" s="47">
        <v>33284</v>
      </c>
      <c r="M19" s="47">
        <v>50748</v>
      </c>
      <c r="N19" s="48">
        <f t="shared" si="0"/>
        <v>501717</v>
      </c>
      <c r="O19" s="49">
        <v>0</v>
      </c>
      <c r="P19" s="49">
        <v>0</v>
      </c>
      <c r="Q19" s="49">
        <v>0</v>
      </c>
      <c r="R19" s="49">
        <v>0</v>
      </c>
      <c r="S19" s="50">
        <v>0</v>
      </c>
      <c r="T19" s="48">
        <f t="shared" si="1"/>
        <v>0</v>
      </c>
      <c r="U19" s="51">
        <f t="shared" si="2"/>
        <v>501717</v>
      </c>
      <c r="X19" s="15"/>
    </row>
    <row r="20" spans="1:24" s="19" customFormat="1" ht="14.25" customHeight="1" x14ac:dyDescent="0.25">
      <c r="A20" s="52" t="s">
        <v>49</v>
      </c>
      <c r="B20" s="53" t="s">
        <v>50</v>
      </c>
      <c r="C20" s="47">
        <v>8938</v>
      </c>
      <c r="D20" s="47">
        <v>21885</v>
      </c>
      <c r="E20" s="47">
        <v>18007</v>
      </c>
      <c r="F20" s="47">
        <v>12942</v>
      </c>
      <c r="G20" s="47">
        <v>23696</v>
      </c>
      <c r="H20" s="47">
        <v>16585</v>
      </c>
      <c r="I20" s="47">
        <v>10463</v>
      </c>
      <c r="J20" s="47">
        <v>25477</v>
      </c>
      <c r="K20" s="47">
        <v>17338</v>
      </c>
      <c r="L20" s="47">
        <v>14264</v>
      </c>
      <c r="M20" s="47">
        <v>18162</v>
      </c>
      <c r="N20" s="48">
        <f t="shared" si="0"/>
        <v>187757</v>
      </c>
      <c r="O20" s="49">
        <v>0</v>
      </c>
      <c r="P20" s="49">
        <v>0</v>
      </c>
      <c r="Q20" s="49">
        <v>0</v>
      </c>
      <c r="R20" s="49">
        <v>0</v>
      </c>
      <c r="S20" s="50">
        <v>0</v>
      </c>
      <c r="T20" s="48">
        <f t="shared" si="1"/>
        <v>0</v>
      </c>
      <c r="U20" s="51">
        <f t="shared" si="2"/>
        <v>187757</v>
      </c>
      <c r="X20" s="15"/>
    </row>
    <row r="21" spans="1:24" s="19" customFormat="1" ht="14.25" customHeight="1" x14ac:dyDescent="0.25">
      <c r="A21" s="52" t="s">
        <v>51</v>
      </c>
      <c r="B21" s="53" t="s">
        <v>52</v>
      </c>
      <c r="C21" s="47">
        <v>2415</v>
      </c>
      <c r="D21" s="47">
        <v>285</v>
      </c>
      <c r="E21" s="47">
        <v>2103</v>
      </c>
      <c r="F21" s="47">
        <v>24170</v>
      </c>
      <c r="G21" s="47">
        <v>273</v>
      </c>
      <c r="H21" s="47">
        <v>251</v>
      </c>
      <c r="I21" s="47">
        <v>163</v>
      </c>
      <c r="J21" s="47">
        <v>568</v>
      </c>
      <c r="K21" s="47">
        <v>81</v>
      </c>
      <c r="L21" s="47">
        <v>388</v>
      </c>
      <c r="M21" s="47">
        <v>63</v>
      </c>
      <c r="N21" s="48">
        <f t="shared" si="0"/>
        <v>30760</v>
      </c>
      <c r="O21" s="49">
        <v>0</v>
      </c>
      <c r="P21" s="49">
        <v>0</v>
      </c>
      <c r="Q21" s="49">
        <v>0</v>
      </c>
      <c r="R21" s="49">
        <v>0</v>
      </c>
      <c r="S21" s="50">
        <v>0</v>
      </c>
      <c r="T21" s="48">
        <f t="shared" si="1"/>
        <v>0</v>
      </c>
      <c r="U21" s="51">
        <f t="shared" si="2"/>
        <v>30760</v>
      </c>
      <c r="X21" s="15"/>
    </row>
    <row r="22" spans="1:24" s="19" customFormat="1" ht="14.25" customHeight="1" x14ac:dyDescent="0.25">
      <c r="A22" s="54" t="s">
        <v>53</v>
      </c>
      <c r="B22" s="55" t="s">
        <v>54</v>
      </c>
      <c r="C22" s="37">
        <v>0</v>
      </c>
      <c r="D22" s="37">
        <v>9</v>
      </c>
      <c r="E22" s="37">
        <v>0</v>
      </c>
      <c r="F22" s="37">
        <v>0</v>
      </c>
      <c r="G22" s="37">
        <v>26</v>
      </c>
      <c r="H22" s="37">
        <v>1</v>
      </c>
      <c r="I22" s="37">
        <v>0</v>
      </c>
      <c r="J22" s="37">
        <v>0</v>
      </c>
      <c r="K22" s="37">
        <v>29</v>
      </c>
      <c r="L22" s="37">
        <v>1</v>
      </c>
      <c r="M22" s="37">
        <v>0</v>
      </c>
      <c r="N22" s="41">
        <f t="shared" si="0"/>
        <v>66</v>
      </c>
      <c r="O22" s="42">
        <v>0</v>
      </c>
      <c r="P22" s="42">
        <v>0</v>
      </c>
      <c r="Q22" s="42">
        <v>0</v>
      </c>
      <c r="R22" s="42">
        <v>0</v>
      </c>
      <c r="S22" s="43">
        <v>0</v>
      </c>
      <c r="T22" s="41">
        <f t="shared" si="1"/>
        <v>0</v>
      </c>
      <c r="U22" s="44">
        <f t="shared" si="2"/>
        <v>66</v>
      </c>
      <c r="X22" s="15"/>
    </row>
    <row r="23" spans="1:24" s="19" customFormat="1" ht="14.25" customHeight="1" x14ac:dyDescent="0.25">
      <c r="A23" s="54" t="s">
        <v>55</v>
      </c>
      <c r="B23" s="55" t="s">
        <v>56</v>
      </c>
      <c r="C23" s="37">
        <v>48</v>
      </c>
      <c r="D23" s="37">
        <v>102</v>
      </c>
      <c r="E23" s="37">
        <v>265</v>
      </c>
      <c r="F23" s="37">
        <v>29</v>
      </c>
      <c r="G23" s="37">
        <v>94</v>
      </c>
      <c r="H23" s="37">
        <v>135</v>
      </c>
      <c r="I23" s="37">
        <v>0</v>
      </c>
      <c r="J23" s="37">
        <v>75</v>
      </c>
      <c r="K23" s="37">
        <v>166</v>
      </c>
      <c r="L23" s="37">
        <v>46</v>
      </c>
      <c r="M23" s="37">
        <v>16</v>
      </c>
      <c r="N23" s="41">
        <f t="shared" si="0"/>
        <v>976</v>
      </c>
      <c r="O23" s="42">
        <v>0</v>
      </c>
      <c r="P23" s="42">
        <v>0</v>
      </c>
      <c r="Q23" s="42">
        <v>0</v>
      </c>
      <c r="R23" s="42">
        <v>0</v>
      </c>
      <c r="S23" s="43">
        <v>0</v>
      </c>
      <c r="T23" s="41">
        <f t="shared" si="1"/>
        <v>0</v>
      </c>
      <c r="U23" s="44">
        <f t="shared" si="2"/>
        <v>976</v>
      </c>
      <c r="X23" s="15"/>
    </row>
    <row r="24" spans="1:24" s="19" customFormat="1" ht="14.25" customHeight="1" x14ac:dyDescent="0.25">
      <c r="A24" s="54" t="s">
        <v>57</v>
      </c>
      <c r="B24" s="55" t="s">
        <v>58</v>
      </c>
      <c r="C24" s="37">
        <v>2754</v>
      </c>
      <c r="D24" s="37">
        <v>4353</v>
      </c>
      <c r="E24" s="37">
        <v>10616</v>
      </c>
      <c r="F24" s="37">
        <v>1020</v>
      </c>
      <c r="G24" s="37">
        <v>3607</v>
      </c>
      <c r="H24" s="37">
        <v>10741</v>
      </c>
      <c r="I24" s="37">
        <v>150</v>
      </c>
      <c r="J24" s="37">
        <v>1391</v>
      </c>
      <c r="K24" s="37">
        <v>2832</v>
      </c>
      <c r="L24" s="37">
        <v>312</v>
      </c>
      <c r="M24" s="37">
        <v>7130</v>
      </c>
      <c r="N24" s="41">
        <f t="shared" si="0"/>
        <v>44906</v>
      </c>
      <c r="O24" s="42">
        <v>0</v>
      </c>
      <c r="P24" s="42">
        <v>0</v>
      </c>
      <c r="Q24" s="42">
        <v>0</v>
      </c>
      <c r="R24" s="42">
        <v>0</v>
      </c>
      <c r="S24" s="43">
        <v>0</v>
      </c>
      <c r="T24" s="41">
        <f t="shared" si="1"/>
        <v>0</v>
      </c>
      <c r="U24" s="44">
        <f t="shared" si="2"/>
        <v>44906</v>
      </c>
      <c r="X24" s="15"/>
    </row>
    <row r="25" spans="1:24" s="19" customFormat="1" ht="14.25" customHeight="1" x14ac:dyDescent="0.25">
      <c r="A25" s="54" t="s">
        <v>59</v>
      </c>
      <c r="B25" s="55" t="s">
        <v>60</v>
      </c>
      <c r="C25" s="37">
        <v>1</v>
      </c>
      <c r="D25" s="37">
        <v>5217</v>
      </c>
      <c r="E25" s="37">
        <v>21</v>
      </c>
      <c r="F25" s="37">
        <v>9</v>
      </c>
      <c r="G25" s="37">
        <v>0</v>
      </c>
      <c r="H25" s="37">
        <v>0</v>
      </c>
      <c r="I25" s="37">
        <v>0</v>
      </c>
      <c r="J25" s="37">
        <v>0</v>
      </c>
      <c r="K25" s="37">
        <v>0</v>
      </c>
      <c r="L25" s="37">
        <v>1</v>
      </c>
      <c r="M25" s="37">
        <v>120</v>
      </c>
      <c r="N25" s="41">
        <f t="shared" si="0"/>
        <v>5369</v>
      </c>
      <c r="O25" s="42">
        <v>0</v>
      </c>
      <c r="P25" s="42">
        <v>0</v>
      </c>
      <c r="Q25" s="42">
        <v>0</v>
      </c>
      <c r="R25" s="42">
        <v>0</v>
      </c>
      <c r="S25" s="43">
        <v>0</v>
      </c>
      <c r="T25" s="41">
        <f t="shared" si="1"/>
        <v>0</v>
      </c>
      <c r="U25" s="44">
        <f t="shared" si="2"/>
        <v>5369</v>
      </c>
      <c r="X25" s="15"/>
    </row>
    <row r="26" spans="1:24" s="19" customFormat="1" ht="14.25" customHeight="1" x14ac:dyDescent="0.25">
      <c r="A26" s="54" t="s">
        <v>61</v>
      </c>
      <c r="B26" s="55" t="s">
        <v>62</v>
      </c>
      <c r="C26" s="37">
        <v>1</v>
      </c>
      <c r="D26" s="37">
        <v>2</v>
      </c>
      <c r="E26" s="37">
        <v>2</v>
      </c>
      <c r="F26" s="37">
        <v>0</v>
      </c>
      <c r="G26" s="37">
        <v>0</v>
      </c>
      <c r="H26" s="37">
        <v>7</v>
      </c>
      <c r="I26" s="37">
        <v>0</v>
      </c>
      <c r="J26" s="37">
        <v>0</v>
      </c>
      <c r="K26" s="37">
        <v>9</v>
      </c>
      <c r="L26" s="37">
        <v>19</v>
      </c>
      <c r="M26" s="37">
        <v>0</v>
      </c>
      <c r="N26" s="41">
        <f t="shared" si="0"/>
        <v>40</v>
      </c>
      <c r="O26" s="42">
        <v>0</v>
      </c>
      <c r="P26" s="42">
        <v>0</v>
      </c>
      <c r="Q26" s="42">
        <v>0</v>
      </c>
      <c r="R26" s="42">
        <v>0</v>
      </c>
      <c r="S26" s="43">
        <v>0</v>
      </c>
      <c r="T26" s="41">
        <f t="shared" si="1"/>
        <v>0</v>
      </c>
      <c r="U26" s="44">
        <f t="shared" si="2"/>
        <v>40</v>
      </c>
      <c r="X26" s="15"/>
    </row>
    <row r="27" spans="1:24" s="19" customFormat="1" ht="14.25" customHeight="1" x14ac:dyDescent="0.25">
      <c r="A27" s="54" t="s">
        <v>63</v>
      </c>
      <c r="B27" s="55" t="s">
        <v>64</v>
      </c>
      <c r="C27" s="37">
        <v>20</v>
      </c>
      <c r="D27" s="37">
        <v>40</v>
      </c>
      <c r="E27" s="37">
        <v>87</v>
      </c>
      <c r="F27" s="37">
        <v>2</v>
      </c>
      <c r="G27" s="37">
        <v>0</v>
      </c>
      <c r="H27" s="37">
        <v>807</v>
      </c>
      <c r="I27" s="37">
        <v>0</v>
      </c>
      <c r="J27" s="37">
        <v>21</v>
      </c>
      <c r="K27" s="37">
        <v>0</v>
      </c>
      <c r="L27" s="37">
        <v>2</v>
      </c>
      <c r="M27" s="37">
        <v>7</v>
      </c>
      <c r="N27" s="41">
        <f t="shared" si="0"/>
        <v>986</v>
      </c>
      <c r="O27" s="42">
        <v>0</v>
      </c>
      <c r="P27" s="42">
        <v>0</v>
      </c>
      <c r="Q27" s="42">
        <v>0</v>
      </c>
      <c r="R27" s="42">
        <v>0</v>
      </c>
      <c r="S27" s="43">
        <v>0</v>
      </c>
      <c r="T27" s="41">
        <f t="shared" si="1"/>
        <v>0</v>
      </c>
      <c r="U27" s="44">
        <f t="shared" si="2"/>
        <v>986</v>
      </c>
      <c r="X27" s="15"/>
    </row>
    <row r="28" spans="1:24" s="19" customFormat="1" ht="14.25" customHeight="1" x14ac:dyDescent="0.25">
      <c r="A28" s="54" t="s">
        <v>65</v>
      </c>
      <c r="B28" s="55" t="s">
        <v>66</v>
      </c>
      <c r="C28" s="37">
        <v>0</v>
      </c>
      <c r="D28" s="37">
        <v>0</v>
      </c>
      <c r="E28" s="37">
        <v>0</v>
      </c>
      <c r="F28" s="37">
        <v>0</v>
      </c>
      <c r="G28" s="37">
        <v>0</v>
      </c>
      <c r="H28" s="37">
        <v>0</v>
      </c>
      <c r="I28" s="37">
        <v>0</v>
      </c>
      <c r="J28" s="37">
        <v>0</v>
      </c>
      <c r="K28" s="37">
        <v>0</v>
      </c>
      <c r="L28" s="37">
        <v>0</v>
      </c>
      <c r="M28" s="37">
        <v>4</v>
      </c>
      <c r="N28" s="41">
        <f t="shared" si="0"/>
        <v>4</v>
      </c>
      <c r="O28" s="42">
        <v>0</v>
      </c>
      <c r="P28" s="42">
        <v>0</v>
      </c>
      <c r="Q28" s="42">
        <v>0</v>
      </c>
      <c r="R28" s="42">
        <v>0</v>
      </c>
      <c r="S28" s="43">
        <v>0</v>
      </c>
      <c r="T28" s="41">
        <f t="shared" si="1"/>
        <v>0</v>
      </c>
      <c r="U28" s="44">
        <f t="shared" si="2"/>
        <v>4</v>
      </c>
      <c r="X28" s="15"/>
    </row>
    <row r="29" spans="1:24" s="19" customFormat="1" ht="14.25" customHeight="1" x14ac:dyDescent="0.25">
      <c r="A29" s="56" t="s">
        <v>67</v>
      </c>
      <c r="B29" s="57" t="s">
        <v>68</v>
      </c>
      <c r="C29" s="37">
        <v>9331</v>
      </c>
      <c r="D29" s="37">
        <v>80076</v>
      </c>
      <c r="E29" s="37">
        <v>48016</v>
      </c>
      <c r="F29" s="37">
        <v>10474</v>
      </c>
      <c r="G29" s="37">
        <v>15498</v>
      </c>
      <c r="H29" s="37">
        <v>72749</v>
      </c>
      <c r="I29" s="37">
        <v>4464</v>
      </c>
      <c r="J29" s="37">
        <v>27889</v>
      </c>
      <c r="K29" s="37">
        <v>23415</v>
      </c>
      <c r="L29" s="37">
        <v>14142</v>
      </c>
      <c r="M29" s="37">
        <v>36626</v>
      </c>
      <c r="N29" s="58">
        <f t="shared" si="0"/>
        <v>342680</v>
      </c>
      <c r="O29" s="59">
        <v>0</v>
      </c>
      <c r="P29" s="59">
        <v>0</v>
      </c>
      <c r="Q29" s="59">
        <v>0</v>
      </c>
      <c r="R29" s="59">
        <v>0</v>
      </c>
      <c r="S29" s="60">
        <v>0</v>
      </c>
      <c r="T29" s="58">
        <f t="shared" si="1"/>
        <v>0</v>
      </c>
      <c r="U29" s="61">
        <f t="shared" si="2"/>
        <v>342680</v>
      </c>
      <c r="X29" s="15"/>
    </row>
    <row r="30" spans="1:24" s="19" customFormat="1" ht="14.25" customHeight="1" x14ac:dyDescent="0.25">
      <c r="A30" s="62" t="s">
        <v>13</v>
      </c>
      <c r="B30" s="63" t="s">
        <v>69</v>
      </c>
      <c r="C30" s="64">
        <v>62710</v>
      </c>
      <c r="D30" s="64">
        <v>191818</v>
      </c>
      <c r="E30" s="64">
        <v>171687</v>
      </c>
      <c r="F30" s="64">
        <v>100600</v>
      </c>
      <c r="G30" s="64">
        <v>115162</v>
      </c>
      <c r="H30" s="64">
        <v>157194</v>
      </c>
      <c r="I30" s="64">
        <v>47626</v>
      </c>
      <c r="J30" s="64">
        <v>128194</v>
      </c>
      <c r="K30" s="64">
        <v>100599</v>
      </c>
      <c r="L30" s="64">
        <v>88670</v>
      </c>
      <c r="M30" s="64">
        <v>171626</v>
      </c>
      <c r="N30" s="65">
        <f t="shared" si="0"/>
        <v>1335886</v>
      </c>
      <c r="O30" s="64">
        <v>0</v>
      </c>
      <c r="P30" s="64">
        <v>0</v>
      </c>
      <c r="Q30" s="64">
        <v>0</v>
      </c>
      <c r="R30" s="64">
        <v>0</v>
      </c>
      <c r="S30" s="64">
        <v>0</v>
      </c>
      <c r="T30" s="65">
        <f t="shared" si="1"/>
        <v>0</v>
      </c>
      <c r="U30" s="66">
        <f t="shared" si="2"/>
        <v>1335886</v>
      </c>
      <c r="X30" s="15"/>
    </row>
    <row r="31" spans="1:24" s="19" customFormat="1" ht="14.25" customHeight="1" x14ac:dyDescent="0.25">
      <c r="A31" s="67" t="s">
        <v>70</v>
      </c>
      <c r="B31" s="68" t="s">
        <v>71</v>
      </c>
      <c r="C31" s="37">
        <v>0</v>
      </c>
      <c r="D31" s="37">
        <v>0</v>
      </c>
      <c r="E31" s="37">
        <v>0</v>
      </c>
      <c r="F31" s="37">
        <v>0</v>
      </c>
      <c r="G31" s="37">
        <v>0</v>
      </c>
      <c r="H31" s="37">
        <v>0</v>
      </c>
      <c r="I31" s="37">
        <v>0</v>
      </c>
      <c r="J31" s="37">
        <v>0</v>
      </c>
      <c r="K31" s="37">
        <v>0</v>
      </c>
      <c r="L31" s="37">
        <v>0</v>
      </c>
      <c r="M31" s="39">
        <v>0</v>
      </c>
      <c r="N31" s="38">
        <f t="shared" si="0"/>
        <v>0</v>
      </c>
      <c r="O31" s="37">
        <v>2930</v>
      </c>
      <c r="P31" s="37">
        <v>540</v>
      </c>
      <c r="Q31" s="37">
        <v>1651</v>
      </c>
      <c r="R31" s="37">
        <v>7983</v>
      </c>
      <c r="S31" s="39">
        <v>37372</v>
      </c>
      <c r="T31" s="38">
        <f t="shared" si="1"/>
        <v>50476</v>
      </c>
      <c r="U31" s="40">
        <f t="shared" si="2"/>
        <v>50476</v>
      </c>
      <c r="X31" s="15"/>
    </row>
    <row r="32" spans="1:24" s="19" customFormat="1" ht="14.25" customHeight="1" x14ac:dyDescent="0.25">
      <c r="A32" s="52" t="s">
        <v>72</v>
      </c>
      <c r="B32" s="69" t="s">
        <v>73</v>
      </c>
      <c r="C32" s="47">
        <v>0</v>
      </c>
      <c r="D32" s="47">
        <v>0</v>
      </c>
      <c r="E32" s="47">
        <v>0</v>
      </c>
      <c r="F32" s="47">
        <v>0</v>
      </c>
      <c r="G32" s="47">
        <v>0</v>
      </c>
      <c r="H32" s="47">
        <v>0</v>
      </c>
      <c r="I32" s="47">
        <v>0</v>
      </c>
      <c r="J32" s="47">
        <v>0</v>
      </c>
      <c r="K32" s="47">
        <v>0</v>
      </c>
      <c r="L32" s="47">
        <v>0</v>
      </c>
      <c r="M32" s="50">
        <v>0</v>
      </c>
      <c r="N32" s="48">
        <f t="shared" si="0"/>
        <v>0</v>
      </c>
      <c r="O32" s="49">
        <v>2926</v>
      </c>
      <c r="P32" s="49">
        <v>540</v>
      </c>
      <c r="Q32" s="49">
        <v>1651</v>
      </c>
      <c r="R32" s="49">
        <v>7983</v>
      </c>
      <c r="S32" s="50">
        <v>37372</v>
      </c>
      <c r="T32" s="48">
        <f t="shared" si="1"/>
        <v>50472</v>
      </c>
      <c r="U32" s="51">
        <f t="shared" si="2"/>
        <v>50472</v>
      </c>
      <c r="X32" s="15"/>
    </row>
    <row r="33" spans="1:24" s="19" customFormat="1" ht="14.25" customHeight="1" x14ac:dyDescent="0.25">
      <c r="A33" s="52" t="s">
        <v>74</v>
      </c>
      <c r="B33" s="53" t="s">
        <v>75</v>
      </c>
      <c r="C33" s="47">
        <v>0</v>
      </c>
      <c r="D33" s="47">
        <v>0</v>
      </c>
      <c r="E33" s="47">
        <v>0</v>
      </c>
      <c r="F33" s="47">
        <v>0</v>
      </c>
      <c r="G33" s="47">
        <v>0</v>
      </c>
      <c r="H33" s="47">
        <v>0</v>
      </c>
      <c r="I33" s="47">
        <v>0</v>
      </c>
      <c r="J33" s="47">
        <v>0</v>
      </c>
      <c r="K33" s="47">
        <v>0</v>
      </c>
      <c r="L33" s="47">
        <v>0</v>
      </c>
      <c r="M33" s="50">
        <v>0</v>
      </c>
      <c r="N33" s="48">
        <f t="shared" si="0"/>
        <v>0</v>
      </c>
      <c r="O33" s="49">
        <v>674</v>
      </c>
      <c r="P33" s="49">
        <v>550</v>
      </c>
      <c r="Q33" s="49">
        <v>278</v>
      </c>
      <c r="R33" s="49">
        <v>5572</v>
      </c>
      <c r="S33" s="50">
        <v>251</v>
      </c>
      <c r="T33" s="48">
        <f t="shared" si="1"/>
        <v>7325</v>
      </c>
      <c r="U33" s="51">
        <f t="shared" si="2"/>
        <v>7325</v>
      </c>
      <c r="X33" s="15"/>
    </row>
    <row r="34" spans="1:24" s="19" customFormat="1" ht="14.25" customHeight="1" x14ac:dyDescent="0.25">
      <c r="A34" s="52" t="s">
        <v>76</v>
      </c>
      <c r="B34" s="53" t="s">
        <v>77</v>
      </c>
      <c r="C34" s="47">
        <v>0</v>
      </c>
      <c r="D34" s="47">
        <v>0</v>
      </c>
      <c r="E34" s="47">
        <v>0</v>
      </c>
      <c r="F34" s="47">
        <v>0</v>
      </c>
      <c r="G34" s="47">
        <v>0</v>
      </c>
      <c r="H34" s="47">
        <v>0</v>
      </c>
      <c r="I34" s="47">
        <v>0</v>
      </c>
      <c r="J34" s="47">
        <v>0</v>
      </c>
      <c r="K34" s="47">
        <v>0</v>
      </c>
      <c r="L34" s="47">
        <v>0</v>
      </c>
      <c r="M34" s="50">
        <v>0</v>
      </c>
      <c r="N34" s="48">
        <f t="shared" si="0"/>
        <v>0</v>
      </c>
      <c r="O34" s="49">
        <v>4</v>
      </c>
      <c r="P34" s="49">
        <v>0</v>
      </c>
      <c r="Q34" s="49">
        <v>0</v>
      </c>
      <c r="R34" s="49">
        <v>0</v>
      </c>
      <c r="S34" s="50">
        <v>0</v>
      </c>
      <c r="T34" s="48">
        <f t="shared" si="1"/>
        <v>4</v>
      </c>
      <c r="U34" s="51">
        <f t="shared" si="2"/>
        <v>4</v>
      </c>
      <c r="X34" s="15"/>
    </row>
    <row r="35" spans="1:24" s="19" customFormat="1" ht="14.25" customHeight="1" x14ac:dyDescent="0.25">
      <c r="A35" s="54" t="s">
        <v>78</v>
      </c>
      <c r="B35" s="70" t="s">
        <v>79</v>
      </c>
      <c r="C35" s="37">
        <v>0</v>
      </c>
      <c r="D35" s="37">
        <v>0</v>
      </c>
      <c r="E35" s="37">
        <v>0</v>
      </c>
      <c r="F35" s="37">
        <v>0</v>
      </c>
      <c r="G35" s="37">
        <v>0</v>
      </c>
      <c r="H35" s="37">
        <v>0</v>
      </c>
      <c r="I35" s="37">
        <v>0</v>
      </c>
      <c r="J35" s="37">
        <v>0</v>
      </c>
      <c r="K35" s="37">
        <v>0</v>
      </c>
      <c r="L35" s="37">
        <v>0</v>
      </c>
      <c r="M35" s="43">
        <v>0</v>
      </c>
      <c r="N35" s="41">
        <f t="shared" si="0"/>
        <v>0</v>
      </c>
      <c r="O35" s="42">
        <v>0</v>
      </c>
      <c r="P35" s="42">
        <v>0</v>
      </c>
      <c r="Q35" s="42">
        <v>0</v>
      </c>
      <c r="R35" s="42">
        <v>0</v>
      </c>
      <c r="S35" s="43">
        <v>0</v>
      </c>
      <c r="T35" s="41">
        <f t="shared" si="1"/>
        <v>0</v>
      </c>
      <c r="U35" s="44">
        <f t="shared" si="2"/>
        <v>0</v>
      </c>
      <c r="X35" s="15"/>
    </row>
    <row r="36" spans="1:24" s="19" customFormat="1" ht="14.25" customHeight="1" x14ac:dyDescent="0.25">
      <c r="A36" s="54" t="s">
        <v>80</v>
      </c>
      <c r="B36" s="70" t="s">
        <v>81</v>
      </c>
      <c r="C36" s="37">
        <v>0</v>
      </c>
      <c r="D36" s="37">
        <v>0</v>
      </c>
      <c r="E36" s="37">
        <v>0</v>
      </c>
      <c r="F36" s="37">
        <v>0</v>
      </c>
      <c r="G36" s="37">
        <v>0</v>
      </c>
      <c r="H36" s="37">
        <v>0</v>
      </c>
      <c r="I36" s="37">
        <v>0</v>
      </c>
      <c r="J36" s="37">
        <v>0</v>
      </c>
      <c r="K36" s="37">
        <v>0</v>
      </c>
      <c r="L36" s="37">
        <v>0</v>
      </c>
      <c r="M36" s="43">
        <v>0</v>
      </c>
      <c r="N36" s="41">
        <f t="shared" si="0"/>
        <v>0</v>
      </c>
      <c r="O36" s="42">
        <v>490</v>
      </c>
      <c r="P36" s="42">
        <v>297</v>
      </c>
      <c r="Q36" s="42">
        <v>788</v>
      </c>
      <c r="R36" s="42">
        <v>428</v>
      </c>
      <c r="S36" s="43">
        <v>61</v>
      </c>
      <c r="T36" s="41">
        <f t="shared" si="1"/>
        <v>2064</v>
      </c>
      <c r="U36" s="44">
        <f t="shared" si="2"/>
        <v>2064</v>
      </c>
      <c r="X36" s="15"/>
    </row>
    <row r="37" spans="1:24" s="19" customFormat="1" ht="14.25" customHeight="1" x14ac:dyDescent="0.25">
      <c r="A37" s="54" t="s">
        <v>82</v>
      </c>
      <c r="B37" s="70" t="s">
        <v>83</v>
      </c>
      <c r="C37" s="37">
        <v>0</v>
      </c>
      <c r="D37" s="37">
        <v>0</v>
      </c>
      <c r="E37" s="37">
        <v>0</v>
      </c>
      <c r="F37" s="37">
        <v>0</v>
      </c>
      <c r="G37" s="37">
        <v>0</v>
      </c>
      <c r="H37" s="37">
        <v>0</v>
      </c>
      <c r="I37" s="37">
        <v>0</v>
      </c>
      <c r="J37" s="37">
        <v>0</v>
      </c>
      <c r="K37" s="37">
        <v>0</v>
      </c>
      <c r="L37" s="37">
        <v>0</v>
      </c>
      <c r="M37" s="43">
        <v>0</v>
      </c>
      <c r="N37" s="41">
        <f t="shared" si="0"/>
        <v>0</v>
      </c>
      <c r="O37" s="42">
        <v>0</v>
      </c>
      <c r="P37" s="42">
        <v>0</v>
      </c>
      <c r="Q37" s="42">
        <v>0</v>
      </c>
      <c r="R37" s="42">
        <v>0</v>
      </c>
      <c r="S37" s="43">
        <v>0</v>
      </c>
      <c r="T37" s="41">
        <f t="shared" si="1"/>
        <v>0</v>
      </c>
      <c r="U37" s="44">
        <f t="shared" si="2"/>
        <v>0</v>
      </c>
      <c r="X37" s="15"/>
    </row>
    <row r="38" spans="1:24" s="19" customFormat="1" ht="14.25" customHeight="1" x14ac:dyDescent="0.25">
      <c r="A38" s="54" t="s">
        <v>84</v>
      </c>
      <c r="B38" s="70" t="s">
        <v>85</v>
      </c>
      <c r="C38" s="37">
        <v>0</v>
      </c>
      <c r="D38" s="37">
        <v>0</v>
      </c>
      <c r="E38" s="37">
        <v>0</v>
      </c>
      <c r="F38" s="37">
        <v>0</v>
      </c>
      <c r="G38" s="37">
        <v>0</v>
      </c>
      <c r="H38" s="37">
        <v>0</v>
      </c>
      <c r="I38" s="37">
        <v>0</v>
      </c>
      <c r="J38" s="37">
        <v>0</v>
      </c>
      <c r="K38" s="37">
        <v>0</v>
      </c>
      <c r="L38" s="37">
        <v>0</v>
      </c>
      <c r="M38" s="43">
        <v>0</v>
      </c>
      <c r="N38" s="41">
        <f t="shared" si="0"/>
        <v>0</v>
      </c>
      <c r="O38" s="42">
        <v>0</v>
      </c>
      <c r="P38" s="42">
        <v>0</v>
      </c>
      <c r="Q38" s="42">
        <v>0</v>
      </c>
      <c r="R38" s="42">
        <v>0</v>
      </c>
      <c r="S38" s="43">
        <v>0</v>
      </c>
      <c r="T38" s="41">
        <f t="shared" si="1"/>
        <v>0</v>
      </c>
      <c r="U38" s="44">
        <f t="shared" si="2"/>
        <v>0</v>
      </c>
      <c r="X38" s="15"/>
    </row>
    <row r="39" spans="1:24" s="19" customFormat="1" ht="14.25" customHeight="1" x14ac:dyDescent="0.25">
      <c r="A39" s="54" t="s">
        <v>86</v>
      </c>
      <c r="B39" s="55" t="s">
        <v>87</v>
      </c>
      <c r="C39" s="37">
        <v>0</v>
      </c>
      <c r="D39" s="37">
        <v>0</v>
      </c>
      <c r="E39" s="37">
        <v>0</v>
      </c>
      <c r="F39" s="37">
        <v>0</v>
      </c>
      <c r="G39" s="37">
        <v>0</v>
      </c>
      <c r="H39" s="37">
        <v>0</v>
      </c>
      <c r="I39" s="37">
        <v>0</v>
      </c>
      <c r="J39" s="37">
        <v>0</v>
      </c>
      <c r="K39" s="37">
        <v>0</v>
      </c>
      <c r="L39" s="37">
        <v>0</v>
      </c>
      <c r="M39" s="43">
        <v>0</v>
      </c>
      <c r="N39" s="41">
        <f t="shared" si="0"/>
        <v>0</v>
      </c>
      <c r="O39" s="42">
        <v>0</v>
      </c>
      <c r="P39" s="42">
        <v>0</v>
      </c>
      <c r="Q39" s="42">
        <v>0</v>
      </c>
      <c r="R39" s="42">
        <v>0</v>
      </c>
      <c r="S39" s="43">
        <v>0</v>
      </c>
      <c r="T39" s="41">
        <f t="shared" si="1"/>
        <v>0</v>
      </c>
      <c r="U39" s="44">
        <f t="shared" si="2"/>
        <v>0</v>
      </c>
      <c r="X39" s="15"/>
    </row>
    <row r="40" spans="1:24" s="19" customFormat="1" ht="14.25" customHeight="1" x14ac:dyDescent="0.25">
      <c r="A40" s="54" t="s">
        <v>88</v>
      </c>
      <c r="B40" s="70" t="s">
        <v>89</v>
      </c>
      <c r="C40" s="37">
        <v>0</v>
      </c>
      <c r="D40" s="37">
        <v>0</v>
      </c>
      <c r="E40" s="37">
        <v>0</v>
      </c>
      <c r="F40" s="37">
        <v>0</v>
      </c>
      <c r="G40" s="37">
        <v>0</v>
      </c>
      <c r="H40" s="37">
        <v>0</v>
      </c>
      <c r="I40" s="37">
        <v>0</v>
      </c>
      <c r="J40" s="37">
        <v>0</v>
      </c>
      <c r="K40" s="37">
        <v>0</v>
      </c>
      <c r="L40" s="37">
        <v>0</v>
      </c>
      <c r="M40" s="60">
        <v>0</v>
      </c>
      <c r="N40" s="41">
        <f t="shared" si="0"/>
        <v>0</v>
      </c>
      <c r="O40" s="59">
        <v>0</v>
      </c>
      <c r="P40" s="59">
        <v>0</v>
      </c>
      <c r="Q40" s="59">
        <v>0</v>
      </c>
      <c r="R40" s="59">
        <v>0</v>
      </c>
      <c r="S40" s="60">
        <v>0</v>
      </c>
      <c r="T40" s="58">
        <f t="shared" si="1"/>
        <v>0</v>
      </c>
      <c r="U40" s="61">
        <f t="shared" si="2"/>
        <v>0</v>
      </c>
      <c r="X40" s="15"/>
    </row>
    <row r="41" spans="1:24" s="19" customFormat="1" ht="14.25" customHeight="1" x14ac:dyDescent="0.25">
      <c r="A41" s="71" t="s">
        <v>19</v>
      </c>
      <c r="B41" s="72" t="s">
        <v>90</v>
      </c>
      <c r="C41" s="64">
        <v>0</v>
      </c>
      <c r="D41" s="64">
        <v>0</v>
      </c>
      <c r="E41" s="64">
        <v>0</v>
      </c>
      <c r="F41" s="64">
        <v>0</v>
      </c>
      <c r="G41" s="64">
        <v>0</v>
      </c>
      <c r="H41" s="64">
        <v>0</v>
      </c>
      <c r="I41" s="64">
        <v>0</v>
      </c>
      <c r="J41" s="64">
        <v>0</v>
      </c>
      <c r="K41" s="64">
        <v>0</v>
      </c>
      <c r="L41" s="64">
        <v>0</v>
      </c>
      <c r="M41" s="64">
        <v>0</v>
      </c>
      <c r="N41" s="65">
        <f t="shared" si="0"/>
        <v>0</v>
      </c>
      <c r="O41" s="64">
        <v>3420</v>
      </c>
      <c r="P41" s="64">
        <v>837</v>
      </c>
      <c r="Q41" s="64">
        <v>2439</v>
      </c>
      <c r="R41" s="64">
        <v>8411</v>
      </c>
      <c r="S41" s="64">
        <v>37433</v>
      </c>
      <c r="T41" s="65">
        <f t="shared" si="1"/>
        <v>52540</v>
      </c>
      <c r="U41" s="66">
        <f t="shared" si="2"/>
        <v>52540</v>
      </c>
      <c r="X41" s="15"/>
    </row>
    <row r="42" spans="1:24" s="19" customFormat="1" ht="14.25" customHeight="1" thickBot="1" x14ac:dyDescent="0.3">
      <c r="A42" s="73" t="s">
        <v>20</v>
      </c>
      <c r="B42" s="74" t="s">
        <v>91</v>
      </c>
      <c r="C42" s="75">
        <f t="shared" ref="C42:U42" si="3">C30+C41</f>
        <v>62710</v>
      </c>
      <c r="D42" s="75">
        <f t="shared" si="3"/>
        <v>191818</v>
      </c>
      <c r="E42" s="75">
        <f t="shared" si="3"/>
        <v>171687</v>
      </c>
      <c r="F42" s="75">
        <f t="shared" si="3"/>
        <v>100600</v>
      </c>
      <c r="G42" s="75">
        <f t="shared" si="3"/>
        <v>115162</v>
      </c>
      <c r="H42" s="75">
        <f t="shared" si="3"/>
        <v>157194</v>
      </c>
      <c r="I42" s="75">
        <f t="shared" si="3"/>
        <v>47626</v>
      </c>
      <c r="J42" s="75">
        <f t="shared" si="3"/>
        <v>128194</v>
      </c>
      <c r="K42" s="75">
        <f t="shared" si="3"/>
        <v>100599</v>
      </c>
      <c r="L42" s="75">
        <f t="shared" si="3"/>
        <v>88670</v>
      </c>
      <c r="M42" s="75">
        <f t="shared" si="3"/>
        <v>171626</v>
      </c>
      <c r="N42" s="75">
        <f t="shared" si="3"/>
        <v>1335886</v>
      </c>
      <c r="O42" s="75">
        <f t="shared" si="3"/>
        <v>3420</v>
      </c>
      <c r="P42" s="75">
        <f t="shared" si="3"/>
        <v>837</v>
      </c>
      <c r="Q42" s="75">
        <f t="shared" si="3"/>
        <v>2439</v>
      </c>
      <c r="R42" s="75">
        <f t="shared" si="3"/>
        <v>8411</v>
      </c>
      <c r="S42" s="75">
        <f t="shared" si="3"/>
        <v>37433</v>
      </c>
      <c r="T42" s="75">
        <f t="shared" si="3"/>
        <v>52540</v>
      </c>
      <c r="U42" s="76">
        <f t="shared" si="3"/>
        <v>1388426</v>
      </c>
      <c r="X42" s="15"/>
    </row>
    <row r="43" spans="1:24" s="19" customFormat="1" ht="14.25" customHeight="1" x14ac:dyDescent="0.25">
      <c r="A43" s="15"/>
      <c r="B43" s="15"/>
      <c r="C43" s="15"/>
      <c r="D43" s="15"/>
      <c r="E43" s="15"/>
      <c r="F43" s="15"/>
      <c r="G43" s="15"/>
      <c r="H43" s="15"/>
      <c r="I43" s="15"/>
      <c r="J43" s="15"/>
      <c r="K43" s="15"/>
      <c r="L43" s="15"/>
      <c r="M43" s="15"/>
      <c r="N43" s="15"/>
      <c r="O43" s="15"/>
      <c r="P43" s="15"/>
      <c r="Q43" s="15"/>
      <c r="R43" s="15"/>
      <c r="S43" s="15"/>
      <c r="T43" s="15"/>
      <c r="U43" s="15"/>
      <c r="X43" s="15"/>
    </row>
    <row r="44" spans="1:24" s="19" customFormat="1" ht="14.25" customHeight="1" thickBot="1" x14ac:dyDescent="0.3">
      <c r="A44" s="15"/>
      <c r="B44" s="15"/>
      <c r="C44" s="15"/>
      <c r="D44" s="15"/>
      <c r="E44" s="15"/>
      <c r="F44" s="15"/>
      <c r="G44" s="15"/>
      <c r="H44" s="15"/>
      <c r="I44" s="15"/>
      <c r="J44" s="15"/>
      <c r="K44" s="15"/>
      <c r="L44" s="15"/>
      <c r="M44" s="15"/>
      <c r="N44" s="15"/>
      <c r="O44" s="15"/>
      <c r="P44" s="15"/>
      <c r="Q44" s="15"/>
      <c r="R44" s="15"/>
      <c r="S44" s="15"/>
      <c r="T44" s="15"/>
      <c r="U44" s="15"/>
      <c r="X44" s="15"/>
    </row>
    <row r="45" spans="1:24" s="19" customFormat="1" ht="44.1" customHeight="1" x14ac:dyDescent="0.25">
      <c r="A45" s="13"/>
      <c r="B45" s="12"/>
      <c r="C45" s="77" t="str">
        <f t="shared" ref="C45:M45" si="4">C4</f>
        <v>Македонија</v>
      </c>
      <c r="D45" s="77" t="str">
        <f t="shared" si="4"/>
        <v>Триглав</v>
      </c>
      <c r="E45" s="77" t="str">
        <f t="shared" si="4"/>
        <v>Сава</v>
      </c>
      <c r="F45" s="77" t="str">
        <f t="shared" si="4"/>
        <v>Евроинс</v>
      </c>
      <c r="G45" s="77" t="str">
        <f t="shared" si="4"/>
        <v>Винер</v>
      </c>
      <c r="H45" s="77" t="str">
        <f t="shared" si="4"/>
        <v>Еуролинк</v>
      </c>
      <c r="I45" s="77" t="str">
        <f t="shared" si="4"/>
        <v>Граве</v>
      </c>
      <c r="J45" s="77" t="str">
        <f t="shared" si="4"/>
        <v>Уника</v>
      </c>
      <c r="K45" s="77" t="str">
        <f t="shared" si="4"/>
        <v>Осигурителна полиса</v>
      </c>
      <c r="L45" s="77" t="str">
        <f t="shared" si="4"/>
        <v>Халк</v>
      </c>
      <c r="M45" s="77" t="str">
        <f t="shared" si="4"/>
        <v>Кроациа неживот</v>
      </c>
      <c r="N45" s="78"/>
      <c r="O45" s="77" t="str">
        <f>O4</f>
        <v>Кроациа живот</v>
      </c>
      <c r="P45" s="77" t="str">
        <f>P4</f>
        <v>Граве живот</v>
      </c>
      <c r="Q45" s="77" t="str">
        <f>Q4</f>
        <v>Винер живот</v>
      </c>
      <c r="R45" s="77" t="str">
        <f>R4</f>
        <v>Уника живот</v>
      </c>
      <c r="S45" s="77" t="str">
        <f>S4</f>
        <v>Триглав живот</v>
      </c>
      <c r="T45" s="79"/>
      <c r="U45" s="15"/>
      <c r="X45" s="15"/>
    </row>
    <row r="46" spans="1:24" s="19" customFormat="1" ht="17.45" customHeight="1" thickBot="1" x14ac:dyDescent="0.3">
      <c r="A46" s="11" t="s">
        <v>92</v>
      </c>
      <c r="B46" s="10"/>
      <c r="C46" s="80">
        <f t="shared" ref="C46:S46" si="5">IF(($U$30+$U$41)=0,0,(C30+C41)/($U$30+$U$41))</f>
        <v>4.5166253008802774E-2</v>
      </c>
      <c r="D46" s="80">
        <f t="shared" si="5"/>
        <v>0.13815500429983305</v>
      </c>
      <c r="E46" s="80">
        <f t="shared" si="5"/>
        <v>0.12365585202236201</v>
      </c>
      <c r="F46" s="80">
        <f t="shared" si="5"/>
        <v>7.2456148185067112E-2</v>
      </c>
      <c r="G46" s="80">
        <f t="shared" si="5"/>
        <v>8.2944283670861818E-2</v>
      </c>
      <c r="H46" s="80">
        <f t="shared" si="5"/>
        <v>0.11321741309943778</v>
      </c>
      <c r="I46" s="80">
        <f t="shared" si="5"/>
        <v>3.4302152221292313E-2</v>
      </c>
      <c r="J46" s="80">
        <f t="shared" si="5"/>
        <v>9.2330451893006898E-2</v>
      </c>
      <c r="K46" s="80">
        <f t="shared" si="5"/>
        <v>7.2455427945025519E-2</v>
      </c>
      <c r="L46" s="80">
        <f t="shared" si="5"/>
        <v>6.386368448876642E-2</v>
      </c>
      <c r="M46" s="80">
        <f t="shared" si="5"/>
        <v>0.12361191737982435</v>
      </c>
      <c r="N46" s="81">
        <f t="shared" si="5"/>
        <v>0.96215858821428002</v>
      </c>
      <c r="O46" s="80">
        <f t="shared" si="5"/>
        <v>2.4632209422756415E-3</v>
      </c>
      <c r="P46" s="80">
        <f t="shared" si="5"/>
        <v>6.028409148200912E-4</v>
      </c>
      <c r="Q46" s="80">
        <f t="shared" si="5"/>
        <v>1.756665461464997E-3</v>
      </c>
      <c r="R46" s="80">
        <f t="shared" si="5"/>
        <v>6.0579389899065557E-3</v>
      </c>
      <c r="S46" s="80">
        <f t="shared" si="5"/>
        <v>2.6960745477252659E-2</v>
      </c>
      <c r="T46" s="79"/>
      <c r="U46" s="15"/>
      <c r="X46" s="15"/>
    </row>
    <row r="47" spans="1:24" s="19" customFormat="1" ht="14.25" customHeight="1" x14ac:dyDescent="0.25">
      <c r="A47" s="15"/>
      <c r="B47" s="15"/>
      <c r="C47" s="15"/>
      <c r="D47" s="15"/>
      <c r="E47" s="15"/>
      <c r="F47" s="15"/>
      <c r="G47" s="15"/>
      <c r="H47" s="15"/>
      <c r="I47" s="15"/>
      <c r="J47" s="15"/>
      <c r="K47" s="15"/>
      <c r="L47" s="15"/>
      <c r="M47" s="15"/>
      <c r="N47" s="15"/>
      <c r="O47" s="15"/>
      <c r="P47" s="15"/>
      <c r="Q47" s="15"/>
      <c r="R47" s="15"/>
      <c r="S47" s="15"/>
      <c r="T47" s="15"/>
      <c r="U47" s="15"/>
      <c r="X47" s="15"/>
    </row>
    <row r="48" spans="1:24" s="19" customFormat="1" ht="14.25" customHeight="1" x14ac:dyDescent="0.25">
      <c r="A48" s="15"/>
      <c r="B48" s="15"/>
      <c r="C48" s="15"/>
      <c r="D48" s="15"/>
      <c r="E48" s="15"/>
      <c r="F48" s="15"/>
      <c r="G48" s="15"/>
      <c r="H48" s="15"/>
      <c r="I48" s="15"/>
      <c r="J48" s="15"/>
      <c r="K48" s="15"/>
      <c r="L48" s="15"/>
      <c r="M48" s="15"/>
      <c r="N48" s="15"/>
      <c r="O48" s="15"/>
      <c r="P48" s="15"/>
      <c r="Q48" s="15"/>
      <c r="R48" s="15"/>
      <c r="S48" s="15"/>
      <c r="T48" s="15"/>
      <c r="U48" s="15"/>
      <c r="X48" s="15"/>
    </row>
    <row r="49" spans="1:14" s="18" customFormat="1" ht="40.5" customHeight="1" x14ac:dyDescent="0.25">
      <c r="A49" s="164" t="s">
        <v>150</v>
      </c>
      <c r="B49" s="164"/>
      <c r="C49" s="164"/>
      <c r="D49" s="164"/>
      <c r="E49" s="164"/>
      <c r="F49" s="164"/>
      <c r="G49" s="164"/>
      <c r="H49" s="164"/>
      <c r="I49" s="164"/>
      <c r="J49" s="164"/>
      <c r="K49" s="164"/>
      <c r="L49" s="164"/>
      <c r="M49" s="164"/>
      <c r="N49" s="164"/>
    </row>
    <row r="50" spans="1:14" s="18" customFormat="1" ht="14.25" customHeight="1" x14ac:dyDescent="0.25">
      <c r="B50" s="15"/>
      <c r="C50" s="15"/>
      <c r="D50" s="15"/>
      <c r="E50" s="15"/>
      <c r="F50" s="15"/>
      <c r="G50" s="15"/>
      <c r="H50" s="15"/>
      <c r="I50" s="15"/>
      <c r="J50" s="15"/>
      <c r="K50" s="15"/>
      <c r="L50" s="15"/>
    </row>
    <row r="51" spans="1:14" s="18" customFormat="1" ht="14.25" customHeight="1" x14ac:dyDescent="0.25">
      <c r="B51" s="15"/>
      <c r="C51" s="15"/>
      <c r="D51" s="15"/>
      <c r="E51" s="15"/>
      <c r="F51" s="15"/>
      <c r="G51" s="15"/>
      <c r="H51" s="15"/>
      <c r="I51" s="15"/>
      <c r="J51" s="15"/>
      <c r="K51" s="15"/>
      <c r="L51" s="15"/>
    </row>
    <row r="52" spans="1:14" s="18" customFormat="1" ht="14.25" customHeight="1" x14ac:dyDescent="0.25">
      <c r="B52" s="15"/>
      <c r="C52" s="15"/>
      <c r="D52" s="15"/>
      <c r="E52" s="15"/>
      <c r="F52" s="15"/>
      <c r="G52" s="15"/>
      <c r="H52" s="15"/>
      <c r="I52" s="15"/>
      <c r="J52" s="15"/>
      <c r="K52" s="15"/>
      <c r="L52" s="15"/>
    </row>
    <row r="53" spans="1:14" s="18" customFormat="1" ht="14.25" customHeight="1" x14ac:dyDescent="0.25">
      <c r="B53" s="15"/>
      <c r="C53" s="15"/>
      <c r="D53" s="15"/>
      <c r="E53" s="15"/>
      <c r="F53" s="15"/>
      <c r="G53" s="15"/>
      <c r="H53" s="15"/>
      <c r="I53" s="15"/>
      <c r="J53" s="15"/>
      <c r="K53" s="15"/>
      <c r="L53" s="15"/>
    </row>
    <row r="54" spans="1:14" s="18" customFormat="1" ht="14.25" customHeight="1" x14ac:dyDescent="0.25">
      <c r="B54" s="15"/>
      <c r="C54" s="15"/>
      <c r="D54" s="15"/>
      <c r="E54" s="15"/>
      <c r="F54" s="15"/>
      <c r="G54" s="15"/>
      <c r="H54" s="15"/>
      <c r="I54" s="15"/>
      <c r="J54" s="15"/>
      <c r="K54" s="15"/>
      <c r="L54" s="15"/>
    </row>
    <row r="55" spans="1:14" s="18" customFormat="1" ht="14.25" customHeight="1" x14ac:dyDescent="0.25">
      <c r="B55" s="15"/>
      <c r="C55" s="15"/>
      <c r="D55" s="15"/>
      <c r="E55" s="15"/>
      <c r="F55" s="15"/>
      <c r="G55" s="15"/>
      <c r="H55" s="15"/>
      <c r="I55" s="15"/>
      <c r="J55" s="15"/>
      <c r="K55" s="15"/>
      <c r="L55" s="15"/>
    </row>
    <row r="56" spans="1:14" s="18" customFormat="1" ht="14.25" customHeight="1" x14ac:dyDescent="0.25">
      <c r="B56" s="15"/>
      <c r="C56" s="15"/>
      <c r="D56" s="15"/>
      <c r="E56" s="15"/>
      <c r="F56" s="15"/>
      <c r="G56" s="15"/>
      <c r="H56" s="15"/>
      <c r="I56" s="15"/>
      <c r="J56" s="15"/>
      <c r="K56" s="15"/>
      <c r="L56" s="15"/>
    </row>
    <row r="57" spans="1:14" x14ac:dyDescent="0.25">
      <c r="B57" s="15"/>
      <c r="C57" s="15"/>
      <c r="D57" s="15"/>
      <c r="E57" s="15"/>
      <c r="F57" s="15"/>
      <c r="G57" s="15"/>
      <c r="H57" s="15"/>
      <c r="I57" s="15"/>
      <c r="J57" s="15"/>
      <c r="K57" s="15"/>
      <c r="L57" s="15"/>
    </row>
    <row r="58" spans="1:14" x14ac:dyDescent="0.25">
      <c r="B58" s="15"/>
      <c r="C58" s="15"/>
      <c r="D58" s="15"/>
      <c r="E58" s="15"/>
      <c r="F58" s="15"/>
      <c r="G58" s="15"/>
      <c r="H58" s="15"/>
      <c r="I58" s="15"/>
      <c r="J58" s="15"/>
      <c r="K58" s="15"/>
      <c r="L58" s="15"/>
    </row>
    <row r="59" spans="1:14" x14ac:dyDescent="0.25">
      <c r="B59" s="15"/>
      <c r="C59" s="15"/>
      <c r="D59" s="15"/>
      <c r="E59" s="15"/>
      <c r="F59" s="15"/>
      <c r="G59" s="15"/>
      <c r="H59" s="15"/>
      <c r="I59" s="15"/>
      <c r="J59" s="15"/>
      <c r="K59" s="15"/>
      <c r="L59" s="15"/>
    </row>
  </sheetData>
  <mergeCells count="3">
    <mergeCell ref="A45:B45"/>
    <mergeCell ref="A46:B46"/>
    <mergeCell ref="A49:N49"/>
  </mergeCells>
  <pageMargins left="0" right="0" top="0.75" bottom="0.75" header="0.3" footer="0.3"/>
  <pageSetup paperSize="9" scale="98"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7213A0-DC92-45AA-8C51-E12ED2CB7916}">
  <dimension ref="A1:X59"/>
  <sheetViews>
    <sheetView showGridLines="0" topLeftCell="D22" zoomScale="90" zoomScaleNormal="90" zoomScaleSheetLayoutView="40" workbookViewId="0">
      <selection activeCell="E21" sqref="E21"/>
    </sheetView>
  </sheetViews>
  <sheetFormatPr defaultColWidth="9.140625" defaultRowHeight="15" x14ac:dyDescent="0.25"/>
  <cols>
    <col min="1" max="1" width="49.42578125" style="15" customWidth="1"/>
    <col min="2" max="2" width="7.42578125" style="16" customWidth="1"/>
    <col min="3" max="3" width="14.28515625" style="17" customWidth="1"/>
    <col min="4" max="12" width="14.28515625" style="18" customWidth="1"/>
    <col min="13" max="15" width="14.28515625" style="15" customWidth="1"/>
    <col min="16" max="18" width="14.28515625" style="18" customWidth="1"/>
    <col min="19" max="21" width="14.28515625" style="15" customWidth="1"/>
    <col min="22" max="23" width="9.140625" style="19" customWidth="1"/>
    <col min="24" max="24" width="9.140625" style="15" customWidth="1"/>
    <col min="25" max="16384" width="9.140625" style="15"/>
  </cols>
  <sheetData>
    <row r="1" spans="1:24" s="20" customFormat="1" ht="14.25" customHeight="1" x14ac:dyDescent="0.25">
      <c r="A1" s="21"/>
      <c r="B1" s="22"/>
      <c r="C1" s="23"/>
      <c r="D1" s="23"/>
      <c r="E1" s="23"/>
      <c r="F1" s="23"/>
      <c r="G1" s="23"/>
      <c r="H1" s="23"/>
      <c r="I1" s="23"/>
      <c r="J1" s="23"/>
      <c r="K1" s="23"/>
      <c r="L1" s="23"/>
    </row>
    <row r="2" spans="1:24" s="23" customFormat="1" ht="14.25" customHeight="1" x14ac:dyDescent="0.25">
      <c r="A2" s="24" t="s">
        <v>106</v>
      </c>
      <c r="B2" s="22"/>
      <c r="M2" s="20"/>
      <c r="N2" s="20"/>
      <c r="O2" s="20"/>
      <c r="P2" s="20"/>
      <c r="Q2" s="20"/>
      <c r="R2" s="20"/>
      <c r="S2" s="20"/>
      <c r="T2" s="20"/>
      <c r="U2" s="20"/>
      <c r="V2" s="20"/>
    </row>
    <row r="3" spans="1:24" s="23" customFormat="1" ht="14.25" customHeight="1" thickBot="1" x14ac:dyDescent="0.3">
      <c r="A3" s="20"/>
      <c r="B3" s="22"/>
      <c r="M3" s="20"/>
      <c r="N3" s="20"/>
      <c r="O3" s="20"/>
      <c r="P3" s="20"/>
      <c r="Q3" s="20"/>
      <c r="R3" s="20"/>
      <c r="S3" s="20"/>
      <c r="T3" s="20"/>
      <c r="U3" s="20"/>
      <c r="V3" s="20"/>
    </row>
    <row r="4" spans="1:24" s="17" customFormat="1" ht="41.1" customHeight="1" x14ac:dyDescent="0.25">
      <c r="A4" s="25" t="s">
        <v>1</v>
      </c>
      <c r="B4" s="26"/>
      <c r="C4" s="26" t="s">
        <v>2</v>
      </c>
      <c r="D4" s="26" t="s">
        <v>3</v>
      </c>
      <c r="E4" s="26" t="s">
        <v>4</v>
      </c>
      <c r="F4" s="26" t="s">
        <v>5</v>
      </c>
      <c r="G4" s="26" t="s">
        <v>6</v>
      </c>
      <c r="H4" s="26" t="s">
        <v>7</v>
      </c>
      <c r="I4" s="26" t="s">
        <v>8</v>
      </c>
      <c r="J4" s="26" t="s">
        <v>9</v>
      </c>
      <c r="K4" s="26" t="s">
        <v>10</v>
      </c>
      <c r="L4" s="26" t="s">
        <v>11</v>
      </c>
      <c r="M4" s="26" t="s">
        <v>12</v>
      </c>
      <c r="N4" s="27" t="s">
        <v>13</v>
      </c>
      <c r="O4" s="26" t="s">
        <v>14</v>
      </c>
      <c r="P4" s="26" t="s">
        <v>15</v>
      </c>
      <c r="Q4" s="26" t="s">
        <v>16</v>
      </c>
      <c r="R4" s="26" t="s">
        <v>17</v>
      </c>
      <c r="S4" s="26" t="s">
        <v>18</v>
      </c>
      <c r="T4" s="27" t="s">
        <v>19</v>
      </c>
      <c r="U4" s="28" t="s">
        <v>20</v>
      </c>
      <c r="V4" s="19"/>
      <c r="W4" s="29"/>
      <c r="X4" s="15"/>
    </row>
    <row r="5" spans="1:24" s="17" customFormat="1" ht="15.75" customHeight="1" x14ac:dyDescent="0.25">
      <c r="A5" s="30"/>
      <c r="B5" s="31"/>
      <c r="C5" s="32">
        <v>1</v>
      </c>
      <c r="D5" s="32">
        <v>2</v>
      </c>
      <c r="E5" s="32">
        <v>3</v>
      </c>
      <c r="F5" s="32">
        <v>4</v>
      </c>
      <c r="G5" s="32">
        <v>5</v>
      </c>
      <c r="H5" s="32">
        <v>6</v>
      </c>
      <c r="I5" s="32">
        <v>7</v>
      </c>
      <c r="J5" s="32">
        <v>8</v>
      </c>
      <c r="K5" s="32">
        <v>9</v>
      </c>
      <c r="L5" s="32">
        <v>10</v>
      </c>
      <c r="M5" s="32">
        <v>11</v>
      </c>
      <c r="N5" s="33">
        <v>100</v>
      </c>
      <c r="O5" s="32">
        <v>101</v>
      </c>
      <c r="P5" s="32">
        <v>102</v>
      </c>
      <c r="Q5" s="32">
        <v>103</v>
      </c>
      <c r="R5" s="32">
        <v>104</v>
      </c>
      <c r="S5" s="32">
        <v>105</v>
      </c>
      <c r="T5" s="33">
        <v>200</v>
      </c>
      <c r="U5" s="34">
        <v>300</v>
      </c>
      <c r="V5" s="19"/>
      <c r="W5" s="29"/>
      <c r="X5" s="15"/>
    </row>
    <row r="6" spans="1:24" s="17" customFormat="1" ht="14.25" customHeight="1" x14ac:dyDescent="0.25">
      <c r="A6" s="35" t="s">
        <v>21</v>
      </c>
      <c r="B6" s="36" t="s">
        <v>22</v>
      </c>
      <c r="C6" s="37">
        <v>25295</v>
      </c>
      <c r="D6" s="37">
        <v>37893</v>
      </c>
      <c r="E6" s="37">
        <v>13670</v>
      </c>
      <c r="F6" s="37">
        <v>5315</v>
      </c>
      <c r="G6" s="37">
        <v>14446</v>
      </c>
      <c r="H6" s="37">
        <v>39581</v>
      </c>
      <c r="I6" s="37">
        <v>1779</v>
      </c>
      <c r="J6" s="37">
        <v>22466</v>
      </c>
      <c r="K6" s="37">
        <v>10583</v>
      </c>
      <c r="L6" s="37">
        <v>35673</v>
      </c>
      <c r="M6" s="37">
        <v>26183</v>
      </c>
      <c r="N6" s="38">
        <f t="shared" ref="N6:N41" si="0">SUM(C6:M6)</f>
        <v>232884</v>
      </c>
      <c r="O6" s="37">
        <v>0</v>
      </c>
      <c r="P6" s="37">
        <v>0</v>
      </c>
      <c r="Q6" s="37">
        <v>0</v>
      </c>
      <c r="R6" s="37">
        <v>0</v>
      </c>
      <c r="S6" s="39">
        <v>0</v>
      </c>
      <c r="T6" s="38">
        <f t="shared" ref="T6:T41" si="1">SUM(O6:S6)</f>
        <v>0</v>
      </c>
      <c r="U6" s="40">
        <f t="shared" ref="U6:U41" si="2">N6+T6</f>
        <v>232884</v>
      </c>
      <c r="V6" s="19"/>
      <c r="W6" s="29"/>
      <c r="X6" s="15"/>
    </row>
    <row r="7" spans="1:24" s="18" customFormat="1" ht="14.25" customHeight="1" x14ac:dyDescent="0.25">
      <c r="A7" s="35" t="s">
        <v>23</v>
      </c>
      <c r="B7" s="36" t="s">
        <v>24</v>
      </c>
      <c r="C7" s="37">
        <v>5836</v>
      </c>
      <c r="D7" s="37">
        <v>56280</v>
      </c>
      <c r="E7" s="37">
        <v>23615</v>
      </c>
      <c r="F7" s="37">
        <v>9306</v>
      </c>
      <c r="G7" s="37">
        <v>951</v>
      </c>
      <c r="H7" s="37">
        <v>49483</v>
      </c>
      <c r="I7" s="37">
        <v>0</v>
      </c>
      <c r="J7" s="37">
        <v>9060</v>
      </c>
      <c r="K7" s="37">
        <v>0</v>
      </c>
      <c r="L7" s="37">
        <v>49058</v>
      </c>
      <c r="M7" s="37">
        <v>74292</v>
      </c>
      <c r="N7" s="41">
        <f t="shared" si="0"/>
        <v>277881</v>
      </c>
      <c r="O7" s="42">
        <v>0</v>
      </c>
      <c r="P7" s="42">
        <v>0</v>
      </c>
      <c r="Q7" s="42">
        <v>0</v>
      </c>
      <c r="R7" s="42">
        <v>0</v>
      </c>
      <c r="S7" s="43">
        <v>0</v>
      </c>
      <c r="T7" s="41">
        <f t="shared" si="1"/>
        <v>0</v>
      </c>
      <c r="U7" s="44">
        <f t="shared" si="2"/>
        <v>277881</v>
      </c>
    </row>
    <row r="8" spans="1:24" s="18" customFormat="1" ht="14.25" customHeight="1" x14ac:dyDescent="0.25">
      <c r="A8" s="35" t="s">
        <v>25</v>
      </c>
      <c r="B8" s="36" t="s">
        <v>26</v>
      </c>
      <c r="C8" s="37">
        <v>22677</v>
      </c>
      <c r="D8" s="37">
        <v>81302</v>
      </c>
      <c r="E8" s="37">
        <v>58929</v>
      </c>
      <c r="F8" s="37">
        <v>19822</v>
      </c>
      <c r="G8" s="37">
        <v>32266</v>
      </c>
      <c r="H8" s="37">
        <v>28821</v>
      </c>
      <c r="I8" s="37">
        <v>1769</v>
      </c>
      <c r="J8" s="37">
        <v>38394</v>
      </c>
      <c r="K8" s="37">
        <v>35590</v>
      </c>
      <c r="L8" s="37">
        <v>42391</v>
      </c>
      <c r="M8" s="37">
        <v>27069</v>
      </c>
      <c r="N8" s="41">
        <f t="shared" si="0"/>
        <v>389030</v>
      </c>
      <c r="O8" s="42">
        <v>0</v>
      </c>
      <c r="P8" s="42">
        <v>0</v>
      </c>
      <c r="Q8" s="42">
        <v>0</v>
      </c>
      <c r="R8" s="42">
        <v>0</v>
      </c>
      <c r="S8" s="43">
        <v>0</v>
      </c>
      <c r="T8" s="41">
        <f t="shared" si="1"/>
        <v>0</v>
      </c>
      <c r="U8" s="44">
        <f t="shared" si="2"/>
        <v>389030</v>
      </c>
    </row>
    <row r="9" spans="1:24" s="18" customFormat="1" ht="14.25" customHeight="1" x14ac:dyDescent="0.25">
      <c r="A9" s="35" t="s">
        <v>27</v>
      </c>
      <c r="B9" s="36" t="s">
        <v>28</v>
      </c>
      <c r="C9" s="37">
        <v>0</v>
      </c>
      <c r="D9" s="37">
        <v>0</v>
      </c>
      <c r="E9" s="37">
        <v>0</v>
      </c>
      <c r="F9" s="37">
        <v>0</v>
      </c>
      <c r="G9" s="37">
        <v>0</v>
      </c>
      <c r="H9" s="37">
        <v>0</v>
      </c>
      <c r="I9" s="37">
        <v>0</v>
      </c>
      <c r="J9" s="37">
        <v>0</v>
      </c>
      <c r="K9" s="37">
        <v>0</v>
      </c>
      <c r="L9" s="37">
        <v>0</v>
      </c>
      <c r="M9" s="37">
        <v>0</v>
      </c>
      <c r="N9" s="41">
        <f t="shared" si="0"/>
        <v>0</v>
      </c>
      <c r="O9" s="42">
        <v>0</v>
      </c>
      <c r="P9" s="42">
        <v>0</v>
      </c>
      <c r="Q9" s="42">
        <v>0</v>
      </c>
      <c r="R9" s="42">
        <v>0</v>
      </c>
      <c r="S9" s="43">
        <v>0</v>
      </c>
      <c r="T9" s="41">
        <f t="shared" si="1"/>
        <v>0</v>
      </c>
      <c r="U9" s="44">
        <f t="shared" si="2"/>
        <v>0</v>
      </c>
    </row>
    <row r="10" spans="1:24" s="18" customFormat="1" ht="14.25" customHeight="1" x14ac:dyDescent="0.25">
      <c r="A10" s="35" t="s">
        <v>29</v>
      </c>
      <c r="B10" s="36" t="s">
        <v>30</v>
      </c>
      <c r="C10" s="37">
        <v>0</v>
      </c>
      <c r="D10" s="37">
        <v>0</v>
      </c>
      <c r="E10" s="37">
        <v>0</v>
      </c>
      <c r="F10" s="37">
        <v>0</v>
      </c>
      <c r="G10" s="37">
        <v>0</v>
      </c>
      <c r="H10" s="37">
        <v>0</v>
      </c>
      <c r="I10" s="37">
        <v>0</v>
      </c>
      <c r="J10" s="37">
        <v>0</v>
      </c>
      <c r="K10" s="37">
        <v>0</v>
      </c>
      <c r="L10" s="37">
        <v>0</v>
      </c>
      <c r="M10" s="37">
        <v>0</v>
      </c>
      <c r="N10" s="41">
        <f t="shared" si="0"/>
        <v>0</v>
      </c>
      <c r="O10" s="42">
        <v>0</v>
      </c>
      <c r="P10" s="42">
        <v>0</v>
      </c>
      <c r="Q10" s="42">
        <v>0</v>
      </c>
      <c r="R10" s="42">
        <v>0</v>
      </c>
      <c r="S10" s="43">
        <v>0</v>
      </c>
      <c r="T10" s="41">
        <f t="shared" si="1"/>
        <v>0</v>
      </c>
      <c r="U10" s="44">
        <f t="shared" si="2"/>
        <v>0</v>
      </c>
    </row>
    <row r="11" spans="1:24" s="18" customFormat="1" ht="14.25" customHeight="1" x14ac:dyDescent="0.25">
      <c r="A11" s="35" t="s">
        <v>31</v>
      </c>
      <c r="B11" s="36" t="s">
        <v>32</v>
      </c>
      <c r="C11" s="37">
        <v>0</v>
      </c>
      <c r="D11" s="37">
        <v>274</v>
      </c>
      <c r="E11" s="37">
        <v>0</v>
      </c>
      <c r="F11" s="37">
        <v>0</v>
      </c>
      <c r="G11" s="37">
        <v>2</v>
      </c>
      <c r="H11" s="37">
        <v>0</v>
      </c>
      <c r="I11" s="37">
        <v>0</v>
      </c>
      <c r="J11" s="37">
        <v>0</v>
      </c>
      <c r="K11" s="37">
        <v>0</v>
      </c>
      <c r="L11" s="37">
        <v>0</v>
      </c>
      <c r="M11" s="37">
        <v>0</v>
      </c>
      <c r="N11" s="41">
        <f t="shared" si="0"/>
        <v>276</v>
      </c>
      <c r="O11" s="42">
        <v>0</v>
      </c>
      <c r="P11" s="42">
        <v>0</v>
      </c>
      <c r="Q11" s="42">
        <v>0</v>
      </c>
      <c r="R11" s="42">
        <v>0</v>
      </c>
      <c r="S11" s="43">
        <v>0</v>
      </c>
      <c r="T11" s="41">
        <f t="shared" si="1"/>
        <v>0</v>
      </c>
      <c r="U11" s="44">
        <f t="shared" si="2"/>
        <v>276</v>
      </c>
    </row>
    <row r="12" spans="1:24" s="18" customFormat="1" ht="14.25" customHeight="1" x14ac:dyDescent="0.25">
      <c r="A12" s="35" t="s">
        <v>33</v>
      </c>
      <c r="B12" s="36" t="s">
        <v>34</v>
      </c>
      <c r="C12" s="37">
        <v>5551</v>
      </c>
      <c r="D12" s="37">
        <v>11</v>
      </c>
      <c r="E12" s="37">
        <v>1695</v>
      </c>
      <c r="F12" s="37">
        <v>0</v>
      </c>
      <c r="G12" s="37">
        <v>195</v>
      </c>
      <c r="H12" s="37">
        <v>643</v>
      </c>
      <c r="I12" s="37">
        <v>0</v>
      </c>
      <c r="J12" s="37">
        <v>80</v>
      </c>
      <c r="K12" s="37">
        <v>0</v>
      </c>
      <c r="L12" s="37">
        <v>2</v>
      </c>
      <c r="M12" s="37">
        <v>840</v>
      </c>
      <c r="N12" s="41">
        <f t="shared" si="0"/>
        <v>9017</v>
      </c>
      <c r="O12" s="42">
        <v>0</v>
      </c>
      <c r="P12" s="42">
        <v>0</v>
      </c>
      <c r="Q12" s="42">
        <v>0</v>
      </c>
      <c r="R12" s="42">
        <v>0</v>
      </c>
      <c r="S12" s="43">
        <v>0</v>
      </c>
      <c r="T12" s="41">
        <f t="shared" si="1"/>
        <v>0</v>
      </c>
      <c r="U12" s="44">
        <f t="shared" si="2"/>
        <v>9017</v>
      </c>
    </row>
    <row r="13" spans="1:24" s="18" customFormat="1" ht="14.25" customHeight="1" x14ac:dyDescent="0.25">
      <c r="A13" s="35" t="s">
        <v>35</v>
      </c>
      <c r="B13" s="36" t="s">
        <v>36</v>
      </c>
      <c r="C13" s="37">
        <v>80785</v>
      </c>
      <c r="D13" s="37">
        <v>6314</v>
      </c>
      <c r="E13" s="37">
        <v>10210</v>
      </c>
      <c r="F13" s="37">
        <v>1637</v>
      </c>
      <c r="G13" s="37">
        <v>361</v>
      </c>
      <c r="H13" s="37">
        <v>13259</v>
      </c>
      <c r="I13" s="37">
        <v>118</v>
      </c>
      <c r="J13" s="37">
        <v>952</v>
      </c>
      <c r="K13" s="37">
        <v>3689</v>
      </c>
      <c r="L13" s="37">
        <v>21834</v>
      </c>
      <c r="M13" s="37">
        <v>3619</v>
      </c>
      <c r="N13" s="41">
        <f t="shared" si="0"/>
        <v>142778</v>
      </c>
      <c r="O13" s="42">
        <v>0</v>
      </c>
      <c r="P13" s="42">
        <v>0</v>
      </c>
      <c r="Q13" s="42">
        <v>0</v>
      </c>
      <c r="R13" s="42">
        <v>0</v>
      </c>
      <c r="S13" s="43">
        <v>0</v>
      </c>
      <c r="T13" s="41">
        <f t="shared" si="1"/>
        <v>0</v>
      </c>
      <c r="U13" s="44">
        <f t="shared" si="2"/>
        <v>142778</v>
      </c>
    </row>
    <row r="14" spans="1:24" s="18" customFormat="1" ht="14.25" customHeight="1" x14ac:dyDescent="0.25">
      <c r="A14" s="35" t="s">
        <v>37</v>
      </c>
      <c r="B14" s="36" t="s">
        <v>38</v>
      </c>
      <c r="C14" s="37">
        <v>37897</v>
      </c>
      <c r="D14" s="37">
        <v>26949</v>
      </c>
      <c r="E14" s="37">
        <v>35391</v>
      </c>
      <c r="F14" s="37">
        <v>157125</v>
      </c>
      <c r="G14" s="37">
        <v>11100</v>
      </c>
      <c r="H14" s="37">
        <v>8012</v>
      </c>
      <c r="I14" s="37">
        <v>34</v>
      </c>
      <c r="J14" s="37">
        <v>3523</v>
      </c>
      <c r="K14" s="37">
        <v>1737</v>
      </c>
      <c r="L14" s="37">
        <v>20233</v>
      </c>
      <c r="M14" s="37">
        <v>4429</v>
      </c>
      <c r="N14" s="41">
        <f t="shared" si="0"/>
        <v>306430</v>
      </c>
      <c r="O14" s="42">
        <v>0</v>
      </c>
      <c r="P14" s="42">
        <v>0</v>
      </c>
      <c r="Q14" s="42">
        <v>0</v>
      </c>
      <c r="R14" s="42">
        <v>0</v>
      </c>
      <c r="S14" s="43">
        <v>0</v>
      </c>
      <c r="T14" s="41">
        <f t="shared" si="1"/>
        <v>0</v>
      </c>
      <c r="U14" s="44">
        <f t="shared" si="2"/>
        <v>306430</v>
      </c>
    </row>
    <row r="15" spans="1:24" s="18" customFormat="1" ht="14.25" customHeight="1" x14ac:dyDescent="0.25">
      <c r="A15" s="35" t="s">
        <v>39</v>
      </c>
      <c r="B15" s="36" t="s">
        <v>40</v>
      </c>
      <c r="C15" s="37">
        <v>118682</v>
      </c>
      <c r="D15" s="37">
        <v>33264</v>
      </c>
      <c r="E15" s="37">
        <v>45601</v>
      </c>
      <c r="F15" s="37">
        <v>158762</v>
      </c>
      <c r="G15" s="37">
        <v>11461</v>
      </c>
      <c r="H15" s="37">
        <v>21271</v>
      </c>
      <c r="I15" s="37">
        <v>152</v>
      </c>
      <c r="J15" s="37">
        <v>4475</v>
      </c>
      <c r="K15" s="37">
        <v>5426</v>
      </c>
      <c r="L15" s="37">
        <v>42067</v>
      </c>
      <c r="M15" s="37">
        <v>8048</v>
      </c>
      <c r="N15" s="41">
        <f t="shared" si="0"/>
        <v>449209</v>
      </c>
      <c r="O15" s="42">
        <v>0</v>
      </c>
      <c r="P15" s="42">
        <v>0</v>
      </c>
      <c r="Q15" s="42">
        <v>0</v>
      </c>
      <c r="R15" s="42">
        <v>0</v>
      </c>
      <c r="S15" s="43">
        <v>0</v>
      </c>
      <c r="T15" s="41">
        <f t="shared" si="1"/>
        <v>0</v>
      </c>
      <c r="U15" s="44">
        <f t="shared" si="2"/>
        <v>449209</v>
      </c>
    </row>
    <row r="16" spans="1:24" s="18" customFormat="1" ht="14.25" customHeight="1" x14ac:dyDescent="0.25">
      <c r="A16" s="45" t="s">
        <v>41</v>
      </c>
      <c r="B16" s="46" t="s">
        <v>42</v>
      </c>
      <c r="C16" s="47">
        <v>3551</v>
      </c>
      <c r="D16" s="47">
        <v>12314</v>
      </c>
      <c r="E16" s="47">
        <v>27259</v>
      </c>
      <c r="F16" s="47">
        <v>127741</v>
      </c>
      <c r="G16" s="47">
        <v>750</v>
      </c>
      <c r="H16" s="47">
        <v>11481</v>
      </c>
      <c r="I16" s="47">
        <v>152</v>
      </c>
      <c r="J16" s="47">
        <v>1467</v>
      </c>
      <c r="K16" s="47">
        <v>787</v>
      </c>
      <c r="L16" s="47">
        <v>2589</v>
      </c>
      <c r="M16" s="47">
        <v>5076</v>
      </c>
      <c r="N16" s="48">
        <f t="shared" si="0"/>
        <v>193167</v>
      </c>
      <c r="O16" s="49">
        <v>0</v>
      </c>
      <c r="P16" s="49">
        <v>0</v>
      </c>
      <c r="Q16" s="49">
        <v>0</v>
      </c>
      <c r="R16" s="49">
        <v>0</v>
      </c>
      <c r="S16" s="50">
        <v>0</v>
      </c>
      <c r="T16" s="48">
        <f t="shared" si="1"/>
        <v>0</v>
      </c>
      <c r="U16" s="51">
        <f t="shared" si="2"/>
        <v>193167</v>
      </c>
    </row>
    <row r="17" spans="1:24" s="19" customFormat="1" ht="14.25" customHeight="1" x14ac:dyDescent="0.25">
      <c r="A17" s="52" t="s">
        <v>43</v>
      </c>
      <c r="B17" s="53" t="s">
        <v>44</v>
      </c>
      <c r="C17" s="47">
        <v>115131</v>
      </c>
      <c r="D17" s="47">
        <v>20950</v>
      </c>
      <c r="E17" s="47">
        <v>18342</v>
      </c>
      <c r="F17" s="47">
        <v>31021</v>
      </c>
      <c r="G17" s="47">
        <v>10711</v>
      </c>
      <c r="H17" s="47">
        <v>9790</v>
      </c>
      <c r="I17" s="47">
        <v>0</v>
      </c>
      <c r="J17" s="47">
        <v>3008</v>
      </c>
      <c r="K17" s="47">
        <v>4639</v>
      </c>
      <c r="L17" s="47">
        <v>39478</v>
      </c>
      <c r="M17" s="47">
        <v>2972</v>
      </c>
      <c r="N17" s="48">
        <f t="shared" si="0"/>
        <v>256042</v>
      </c>
      <c r="O17" s="49">
        <v>0</v>
      </c>
      <c r="P17" s="49">
        <v>0</v>
      </c>
      <c r="Q17" s="49">
        <v>0</v>
      </c>
      <c r="R17" s="49">
        <v>0</v>
      </c>
      <c r="S17" s="50">
        <v>0</v>
      </c>
      <c r="T17" s="48">
        <f t="shared" si="1"/>
        <v>0</v>
      </c>
      <c r="U17" s="51">
        <f t="shared" si="2"/>
        <v>256042</v>
      </c>
      <c r="X17" s="15"/>
    </row>
    <row r="18" spans="1:24" s="19" customFormat="1" ht="14.25" customHeight="1" x14ac:dyDescent="0.25">
      <c r="A18" s="54" t="s">
        <v>45</v>
      </c>
      <c r="B18" s="55" t="s">
        <v>46</v>
      </c>
      <c r="C18" s="37">
        <v>74408</v>
      </c>
      <c r="D18" s="37">
        <v>159407</v>
      </c>
      <c r="E18" s="37">
        <v>166181</v>
      </c>
      <c r="F18" s="37">
        <v>128012</v>
      </c>
      <c r="G18" s="37">
        <v>216352</v>
      </c>
      <c r="H18" s="37">
        <v>121629</v>
      </c>
      <c r="I18" s="37">
        <v>76254</v>
      </c>
      <c r="J18" s="37">
        <v>220628</v>
      </c>
      <c r="K18" s="37">
        <v>125275</v>
      </c>
      <c r="L18" s="37">
        <v>161448</v>
      </c>
      <c r="M18" s="37">
        <v>117605</v>
      </c>
      <c r="N18" s="41">
        <f t="shared" si="0"/>
        <v>1567199</v>
      </c>
      <c r="O18" s="42">
        <v>0</v>
      </c>
      <c r="P18" s="42">
        <v>0</v>
      </c>
      <c r="Q18" s="42">
        <v>0</v>
      </c>
      <c r="R18" s="42">
        <v>0</v>
      </c>
      <c r="S18" s="43">
        <v>0</v>
      </c>
      <c r="T18" s="41">
        <f t="shared" si="1"/>
        <v>0</v>
      </c>
      <c r="U18" s="44">
        <f t="shared" si="2"/>
        <v>1567199</v>
      </c>
      <c r="X18" s="15"/>
    </row>
    <row r="19" spans="1:24" s="19" customFormat="1" ht="14.25" customHeight="1" x14ac:dyDescent="0.25">
      <c r="A19" s="52" t="s">
        <v>47</v>
      </c>
      <c r="B19" s="53" t="s">
        <v>48</v>
      </c>
      <c r="C19" s="47">
        <v>62755</v>
      </c>
      <c r="D19" s="47">
        <v>119008</v>
      </c>
      <c r="E19" s="47">
        <v>104875</v>
      </c>
      <c r="F19" s="47">
        <v>109348</v>
      </c>
      <c r="G19" s="47">
        <v>197464</v>
      </c>
      <c r="H19" s="47">
        <v>97163</v>
      </c>
      <c r="I19" s="47">
        <v>67341</v>
      </c>
      <c r="J19" s="47">
        <v>196039</v>
      </c>
      <c r="K19" s="47">
        <v>112455</v>
      </c>
      <c r="L19" s="47">
        <v>128352</v>
      </c>
      <c r="M19" s="47">
        <v>97360</v>
      </c>
      <c r="N19" s="48">
        <f t="shared" si="0"/>
        <v>1292160</v>
      </c>
      <c r="O19" s="49">
        <v>0</v>
      </c>
      <c r="P19" s="49">
        <v>0</v>
      </c>
      <c r="Q19" s="49">
        <v>0</v>
      </c>
      <c r="R19" s="49">
        <v>0</v>
      </c>
      <c r="S19" s="50">
        <v>0</v>
      </c>
      <c r="T19" s="48">
        <f t="shared" si="1"/>
        <v>0</v>
      </c>
      <c r="U19" s="51">
        <f t="shared" si="2"/>
        <v>1292160</v>
      </c>
      <c r="X19" s="15"/>
    </row>
    <row r="20" spans="1:24" s="19" customFormat="1" ht="14.25" customHeight="1" x14ac:dyDescent="0.25">
      <c r="A20" s="52" t="s">
        <v>49</v>
      </c>
      <c r="B20" s="53" t="s">
        <v>50</v>
      </c>
      <c r="C20" s="47">
        <v>9482</v>
      </c>
      <c r="D20" s="47">
        <v>37189</v>
      </c>
      <c r="E20" s="47">
        <v>54413</v>
      </c>
      <c r="F20" s="47">
        <v>15248</v>
      </c>
      <c r="G20" s="47">
        <v>15398</v>
      </c>
      <c r="H20" s="47">
        <v>23864</v>
      </c>
      <c r="I20" s="47">
        <v>8907</v>
      </c>
      <c r="J20" s="47">
        <v>22872</v>
      </c>
      <c r="K20" s="47">
        <v>12013</v>
      </c>
      <c r="L20" s="47">
        <v>30484</v>
      </c>
      <c r="M20" s="47">
        <v>16719</v>
      </c>
      <c r="N20" s="48">
        <f t="shared" si="0"/>
        <v>246589</v>
      </c>
      <c r="O20" s="49">
        <v>0</v>
      </c>
      <c r="P20" s="49">
        <v>0</v>
      </c>
      <c r="Q20" s="49">
        <v>0</v>
      </c>
      <c r="R20" s="49">
        <v>0</v>
      </c>
      <c r="S20" s="50">
        <v>0</v>
      </c>
      <c r="T20" s="48">
        <f t="shared" si="1"/>
        <v>0</v>
      </c>
      <c r="U20" s="51">
        <f t="shared" si="2"/>
        <v>246589</v>
      </c>
      <c r="X20" s="15"/>
    </row>
    <row r="21" spans="1:24" s="19" customFormat="1" ht="14.25" customHeight="1" x14ac:dyDescent="0.25">
      <c r="A21" s="52" t="s">
        <v>51</v>
      </c>
      <c r="B21" s="53" t="s">
        <v>52</v>
      </c>
      <c r="C21" s="47">
        <v>49</v>
      </c>
      <c r="D21" s="47">
        <v>125</v>
      </c>
      <c r="E21" s="47">
        <v>2212</v>
      </c>
      <c r="F21" s="47">
        <v>2640</v>
      </c>
      <c r="G21" s="47">
        <v>172</v>
      </c>
      <c r="H21" s="47">
        <v>99</v>
      </c>
      <c r="I21" s="47">
        <v>0</v>
      </c>
      <c r="J21" s="47">
        <v>0</v>
      </c>
      <c r="K21" s="47">
        <v>0</v>
      </c>
      <c r="L21" s="47">
        <v>24</v>
      </c>
      <c r="M21" s="47">
        <v>0</v>
      </c>
      <c r="N21" s="48">
        <f t="shared" si="0"/>
        <v>5321</v>
      </c>
      <c r="O21" s="49">
        <v>0</v>
      </c>
      <c r="P21" s="49">
        <v>0</v>
      </c>
      <c r="Q21" s="49">
        <v>0</v>
      </c>
      <c r="R21" s="49">
        <v>0</v>
      </c>
      <c r="S21" s="50">
        <v>0</v>
      </c>
      <c r="T21" s="48">
        <f t="shared" si="1"/>
        <v>0</v>
      </c>
      <c r="U21" s="51">
        <f t="shared" si="2"/>
        <v>5321</v>
      </c>
      <c r="X21" s="15"/>
    </row>
    <row r="22" spans="1:24" s="19" customFormat="1" ht="14.25" customHeight="1" x14ac:dyDescent="0.25">
      <c r="A22" s="54" t="s">
        <v>53</v>
      </c>
      <c r="B22" s="55" t="s">
        <v>54</v>
      </c>
      <c r="C22" s="37">
        <v>0</v>
      </c>
      <c r="D22" s="37">
        <v>2945</v>
      </c>
      <c r="E22" s="37">
        <v>0</v>
      </c>
      <c r="F22" s="37">
        <v>0</v>
      </c>
      <c r="G22" s="37">
        <v>0</v>
      </c>
      <c r="H22" s="37">
        <v>0</v>
      </c>
      <c r="I22" s="37">
        <v>0</v>
      </c>
      <c r="J22" s="37">
        <v>0</v>
      </c>
      <c r="K22" s="37">
        <v>0</v>
      </c>
      <c r="L22" s="37">
        <v>0</v>
      </c>
      <c r="M22" s="37">
        <v>0</v>
      </c>
      <c r="N22" s="41">
        <f t="shared" si="0"/>
        <v>2945</v>
      </c>
      <c r="O22" s="42">
        <v>0</v>
      </c>
      <c r="P22" s="42">
        <v>0</v>
      </c>
      <c r="Q22" s="42">
        <v>0</v>
      </c>
      <c r="R22" s="42">
        <v>0</v>
      </c>
      <c r="S22" s="43">
        <v>0</v>
      </c>
      <c r="T22" s="41">
        <f t="shared" si="1"/>
        <v>0</v>
      </c>
      <c r="U22" s="44">
        <f t="shared" si="2"/>
        <v>2945</v>
      </c>
      <c r="X22" s="15"/>
    </row>
    <row r="23" spans="1:24" s="19" customFormat="1" ht="14.25" customHeight="1" x14ac:dyDescent="0.25">
      <c r="A23" s="54" t="s">
        <v>55</v>
      </c>
      <c r="B23" s="55" t="s">
        <v>56</v>
      </c>
      <c r="C23" s="37">
        <v>0</v>
      </c>
      <c r="D23" s="37">
        <v>4</v>
      </c>
      <c r="E23" s="37">
        <v>422</v>
      </c>
      <c r="F23" s="37">
        <v>0</v>
      </c>
      <c r="G23" s="37">
        <v>0</v>
      </c>
      <c r="H23" s="37">
        <v>0</v>
      </c>
      <c r="I23" s="37">
        <v>0</v>
      </c>
      <c r="J23" s="37">
        <v>0</v>
      </c>
      <c r="K23" s="37">
        <v>35</v>
      </c>
      <c r="L23" s="37">
        <v>0</v>
      </c>
      <c r="M23" s="37">
        <v>0</v>
      </c>
      <c r="N23" s="41">
        <f t="shared" si="0"/>
        <v>461</v>
      </c>
      <c r="O23" s="42">
        <v>0</v>
      </c>
      <c r="P23" s="42">
        <v>0</v>
      </c>
      <c r="Q23" s="42">
        <v>0</v>
      </c>
      <c r="R23" s="42">
        <v>0</v>
      </c>
      <c r="S23" s="43">
        <v>0</v>
      </c>
      <c r="T23" s="41">
        <f t="shared" si="1"/>
        <v>0</v>
      </c>
      <c r="U23" s="44">
        <f t="shared" si="2"/>
        <v>461</v>
      </c>
      <c r="X23" s="15"/>
    </row>
    <row r="24" spans="1:24" s="19" customFormat="1" ht="14.25" customHeight="1" x14ac:dyDescent="0.25">
      <c r="A24" s="54" t="s">
        <v>57</v>
      </c>
      <c r="B24" s="55" t="s">
        <v>58</v>
      </c>
      <c r="C24" s="37">
        <v>1997</v>
      </c>
      <c r="D24" s="37">
        <v>377</v>
      </c>
      <c r="E24" s="37">
        <v>966</v>
      </c>
      <c r="F24" s="37">
        <v>322</v>
      </c>
      <c r="G24" s="37">
        <v>749</v>
      </c>
      <c r="H24" s="37">
        <v>512</v>
      </c>
      <c r="I24" s="37">
        <v>0</v>
      </c>
      <c r="J24" s="37">
        <v>1313</v>
      </c>
      <c r="K24" s="37">
        <v>1360</v>
      </c>
      <c r="L24" s="37">
        <v>47</v>
      </c>
      <c r="M24" s="37">
        <v>268</v>
      </c>
      <c r="N24" s="41">
        <f t="shared" si="0"/>
        <v>7911</v>
      </c>
      <c r="O24" s="42">
        <v>0</v>
      </c>
      <c r="P24" s="42">
        <v>0</v>
      </c>
      <c r="Q24" s="42">
        <v>0</v>
      </c>
      <c r="R24" s="42">
        <v>0</v>
      </c>
      <c r="S24" s="43">
        <v>0</v>
      </c>
      <c r="T24" s="41">
        <f t="shared" si="1"/>
        <v>0</v>
      </c>
      <c r="U24" s="44">
        <f t="shared" si="2"/>
        <v>7911</v>
      </c>
      <c r="X24" s="15"/>
    </row>
    <row r="25" spans="1:24" s="19" customFormat="1" ht="14.25" customHeight="1" x14ac:dyDescent="0.25">
      <c r="A25" s="54" t="s">
        <v>59</v>
      </c>
      <c r="B25" s="55" t="s">
        <v>60</v>
      </c>
      <c r="C25" s="37">
        <v>0</v>
      </c>
      <c r="D25" s="37">
        <v>0</v>
      </c>
      <c r="E25" s="37">
        <v>0</v>
      </c>
      <c r="F25" s="37">
        <v>0</v>
      </c>
      <c r="G25" s="37">
        <v>0</v>
      </c>
      <c r="H25" s="37">
        <v>0</v>
      </c>
      <c r="I25" s="37">
        <v>0</v>
      </c>
      <c r="J25" s="37">
        <v>0</v>
      </c>
      <c r="K25" s="37">
        <v>0</v>
      </c>
      <c r="L25" s="37">
        <v>1500</v>
      </c>
      <c r="M25" s="37">
        <v>0</v>
      </c>
      <c r="N25" s="41">
        <f t="shared" si="0"/>
        <v>1500</v>
      </c>
      <c r="O25" s="42">
        <v>0</v>
      </c>
      <c r="P25" s="42">
        <v>0</v>
      </c>
      <c r="Q25" s="42">
        <v>0</v>
      </c>
      <c r="R25" s="42">
        <v>0</v>
      </c>
      <c r="S25" s="43">
        <v>0</v>
      </c>
      <c r="T25" s="41">
        <f t="shared" si="1"/>
        <v>0</v>
      </c>
      <c r="U25" s="44">
        <f t="shared" si="2"/>
        <v>1500</v>
      </c>
      <c r="X25" s="15"/>
    </row>
    <row r="26" spans="1:24" s="19" customFormat="1" ht="14.25" customHeight="1" x14ac:dyDescent="0.25">
      <c r="A26" s="54" t="s">
        <v>61</v>
      </c>
      <c r="B26" s="55" t="s">
        <v>62</v>
      </c>
      <c r="C26" s="37">
        <v>0</v>
      </c>
      <c r="D26" s="37">
        <v>0</v>
      </c>
      <c r="E26" s="37">
        <v>0</v>
      </c>
      <c r="F26" s="37">
        <v>0</v>
      </c>
      <c r="G26" s="37">
        <v>0</v>
      </c>
      <c r="H26" s="37">
        <v>0</v>
      </c>
      <c r="I26" s="37">
        <v>0</v>
      </c>
      <c r="J26" s="37">
        <v>0</v>
      </c>
      <c r="K26" s="37">
        <v>0</v>
      </c>
      <c r="L26" s="37">
        <v>0</v>
      </c>
      <c r="M26" s="37">
        <v>0</v>
      </c>
      <c r="N26" s="41">
        <f t="shared" si="0"/>
        <v>0</v>
      </c>
      <c r="O26" s="42">
        <v>0</v>
      </c>
      <c r="P26" s="42">
        <v>0</v>
      </c>
      <c r="Q26" s="42">
        <v>0</v>
      </c>
      <c r="R26" s="42">
        <v>0</v>
      </c>
      <c r="S26" s="43">
        <v>0</v>
      </c>
      <c r="T26" s="41">
        <f t="shared" si="1"/>
        <v>0</v>
      </c>
      <c r="U26" s="44">
        <f t="shared" si="2"/>
        <v>0</v>
      </c>
      <c r="X26" s="15"/>
    </row>
    <row r="27" spans="1:24" s="19" customFormat="1" ht="14.25" customHeight="1" x14ac:dyDescent="0.25">
      <c r="A27" s="54" t="s">
        <v>63</v>
      </c>
      <c r="B27" s="55" t="s">
        <v>64</v>
      </c>
      <c r="C27" s="37">
        <v>625</v>
      </c>
      <c r="D27" s="37">
        <v>0</v>
      </c>
      <c r="E27" s="37">
        <v>421</v>
      </c>
      <c r="F27" s="37">
        <v>0</v>
      </c>
      <c r="G27" s="37">
        <v>0</v>
      </c>
      <c r="H27" s="37">
        <v>0</v>
      </c>
      <c r="I27" s="37">
        <v>0</v>
      </c>
      <c r="J27" s="37">
        <v>0</v>
      </c>
      <c r="K27" s="37">
        <v>0</v>
      </c>
      <c r="L27" s="37">
        <v>0</v>
      </c>
      <c r="M27" s="37">
        <v>0</v>
      </c>
      <c r="N27" s="41">
        <f t="shared" si="0"/>
        <v>1046</v>
      </c>
      <c r="O27" s="42">
        <v>0</v>
      </c>
      <c r="P27" s="42">
        <v>0</v>
      </c>
      <c r="Q27" s="42">
        <v>0</v>
      </c>
      <c r="R27" s="42">
        <v>0</v>
      </c>
      <c r="S27" s="43">
        <v>0</v>
      </c>
      <c r="T27" s="41">
        <f t="shared" si="1"/>
        <v>0</v>
      </c>
      <c r="U27" s="44">
        <f t="shared" si="2"/>
        <v>1046</v>
      </c>
      <c r="X27" s="15"/>
    </row>
    <row r="28" spans="1:24" s="19" customFormat="1" ht="14.25" customHeight="1" x14ac:dyDescent="0.25">
      <c r="A28" s="54" t="s">
        <v>65</v>
      </c>
      <c r="B28" s="55" t="s">
        <v>66</v>
      </c>
      <c r="C28" s="37">
        <v>0</v>
      </c>
      <c r="D28" s="37">
        <v>0</v>
      </c>
      <c r="E28" s="37">
        <v>0</v>
      </c>
      <c r="F28" s="37">
        <v>0</v>
      </c>
      <c r="G28" s="37">
        <v>0</v>
      </c>
      <c r="H28" s="37">
        <v>0</v>
      </c>
      <c r="I28" s="37">
        <v>0</v>
      </c>
      <c r="J28" s="37">
        <v>0</v>
      </c>
      <c r="K28" s="37">
        <v>0</v>
      </c>
      <c r="L28" s="37">
        <v>0</v>
      </c>
      <c r="M28" s="37">
        <v>0</v>
      </c>
      <c r="N28" s="41">
        <f t="shared" si="0"/>
        <v>0</v>
      </c>
      <c r="O28" s="42">
        <v>0</v>
      </c>
      <c r="P28" s="42">
        <v>0</v>
      </c>
      <c r="Q28" s="42">
        <v>0</v>
      </c>
      <c r="R28" s="42">
        <v>0</v>
      </c>
      <c r="S28" s="43">
        <v>0</v>
      </c>
      <c r="T28" s="41">
        <f t="shared" si="1"/>
        <v>0</v>
      </c>
      <c r="U28" s="44">
        <f t="shared" si="2"/>
        <v>0</v>
      </c>
      <c r="X28" s="15"/>
    </row>
    <row r="29" spans="1:24" s="19" customFormat="1" ht="14.25" customHeight="1" x14ac:dyDescent="0.25">
      <c r="A29" s="56" t="s">
        <v>67</v>
      </c>
      <c r="B29" s="57" t="s">
        <v>68</v>
      </c>
      <c r="C29" s="37">
        <v>2098</v>
      </c>
      <c r="D29" s="37">
        <v>16068</v>
      </c>
      <c r="E29" s="37">
        <v>7287</v>
      </c>
      <c r="F29" s="37">
        <v>1134</v>
      </c>
      <c r="G29" s="37">
        <v>2147</v>
      </c>
      <c r="H29" s="37">
        <v>6433</v>
      </c>
      <c r="I29" s="37">
        <v>636</v>
      </c>
      <c r="J29" s="37">
        <v>2074</v>
      </c>
      <c r="K29" s="37">
        <v>2229</v>
      </c>
      <c r="L29" s="37">
        <v>1029</v>
      </c>
      <c r="M29" s="37">
        <v>2010</v>
      </c>
      <c r="N29" s="58">
        <f t="shared" si="0"/>
        <v>43145</v>
      </c>
      <c r="O29" s="59">
        <v>0</v>
      </c>
      <c r="P29" s="59">
        <v>0</v>
      </c>
      <c r="Q29" s="59">
        <v>0</v>
      </c>
      <c r="R29" s="59">
        <v>0</v>
      </c>
      <c r="S29" s="60">
        <v>0</v>
      </c>
      <c r="T29" s="58">
        <f t="shared" si="1"/>
        <v>0</v>
      </c>
      <c r="U29" s="61">
        <f t="shared" si="2"/>
        <v>43145</v>
      </c>
      <c r="X29" s="15"/>
    </row>
    <row r="30" spans="1:24" s="19" customFormat="1" ht="14.25" customHeight="1" x14ac:dyDescent="0.25">
      <c r="A30" s="62" t="s">
        <v>13</v>
      </c>
      <c r="B30" s="63" t="s">
        <v>69</v>
      </c>
      <c r="C30" s="64">
        <f t="shared" ref="C30:M30" si="3">SUM(C6:C14)+C18+SUM(C22:C29)</f>
        <v>257169</v>
      </c>
      <c r="D30" s="64">
        <f t="shared" si="3"/>
        <v>387824</v>
      </c>
      <c r="E30" s="64">
        <f t="shared" si="3"/>
        <v>318787</v>
      </c>
      <c r="F30" s="64">
        <f t="shared" si="3"/>
        <v>322673</v>
      </c>
      <c r="G30" s="64">
        <f t="shared" si="3"/>
        <v>278569</v>
      </c>
      <c r="H30" s="64">
        <f t="shared" si="3"/>
        <v>268373</v>
      </c>
      <c r="I30" s="64">
        <f t="shared" si="3"/>
        <v>80590</v>
      </c>
      <c r="J30" s="64">
        <f t="shared" si="3"/>
        <v>298490</v>
      </c>
      <c r="K30" s="64">
        <f t="shared" si="3"/>
        <v>180498</v>
      </c>
      <c r="L30" s="64">
        <f t="shared" si="3"/>
        <v>333215</v>
      </c>
      <c r="M30" s="64">
        <f t="shared" si="3"/>
        <v>256315</v>
      </c>
      <c r="N30" s="65">
        <f t="shared" si="0"/>
        <v>2982503</v>
      </c>
      <c r="O30" s="64">
        <f>SUM(O6:O14)+O18+SUM(O22:O29)</f>
        <v>0</v>
      </c>
      <c r="P30" s="64">
        <f>SUM(P6:P14)+P18+SUM(P22:P29)</f>
        <v>0</v>
      </c>
      <c r="Q30" s="64">
        <f>SUM(Q6:Q14)+Q18+SUM(Q22:Q29)</f>
        <v>0</v>
      </c>
      <c r="R30" s="64">
        <f>SUM(R6:R14)+R18+SUM(R22:R29)</f>
        <v>0</v>
      </c>
      <c r="S30" s="64">
        <f>SUM(S6:S14)+S18+SUM(S22:S29)</f>
        <v>0</v>
      </c>
      <c r="T30" s="65">
        <f t="shared" si="1"/>
        <v>0</v>
      </c>
      <c r="U30" s="66">
        <f t="shared" si="2"/>
        <v>2982503</v>
      </c>
      <c r="X30" s="15"/>
    </row>
    <row r="31" spans="1:24" s="19" customFormat="1" ht="14.25" customHeight="1" x14ac:dyDescent="0.25">
      <c r="A31" s="67" t="s">
        <v>70</v>
      </c>
      <c r="B31" s="68" t="s">
        <v>71</v>
      </c>
      <c r="C31" s="37">
        <v>0</v>
      </c>
      <c r="D31" s="37">
        <v>0</v>
      </c>
      <c r="E31" s="37">
        <v>0</v>
      </c>
      <c r="F31" s="37">
        <v>0</v>
      </c>
      <c r="G31" s="37">
        <v>0</v>
      </c>
      <c r="H31" s="37">
        <v>0</v>
      </c>
      <c r="I31" s="37">
        <v>0</v>
      </c>
      <c r="J31" s="37">
        <v>0</v>
      </c>
      <c r="K31" s="37">
        <v>0</v>
      </c>
      <c r="L31" s="37">
        <v>0</v>
      </c>
      <c r="M31" s="39">
        <v>0</v>
      </c>
      <c r="N31" s="38">
        <f t="shared" si="0"/>
        <v>0</v>
      </c>
      <c r="O31" s="37">
        <v>204732</v>
      </c>
      <c r="P31" s="37">
        <v>118408</v>
      </c>
      <c r="Q31" s="37">
        <v>50227</v>
      </c>
      <c r="R31" s="37">
        <v>32899</v>
      </c>
      <c r="S31" s="39">
        <v>47268</v>
      </c>
      <c r="T31" s="38">
        <f t="shared" si="1"/>
        <v>453534</v>
      </c>
      <c r="U31" s="40">
        <f t="shared" si="2"/>
        <v>453534</v>
      </c>
      <c r="X31" s="15"/>
    </row>
    <row r="32" spans="1:24" s="19" customFormat="1" ht="14.25" customHeight="1" x14ac:dyDescent="0.25">
      <c r="A32" s="52" t="s">
        <v>72</v>
      </c>
      <c r="B32" s="69" t="s">
        <v>73</v>
      </c>
      <c r="C32" s="47">
        <v>0</v>
      </c>
      <c r="D32" s="47">
        <v>0</v>
      </c>
      <c r="E32" s="47">
        <v>0</v>
      </c>
      <c r="F32" s="47">
        <v>0</v>
      </c>
      <c r="G32" s="47">
        <v>0</v>
      </c>
      <c r="H32" s="47">
        <v>0</v>
      </c>
      <c r="I32" s="47">
        <v>0</v>
      </c>
      <c r="J32" s="47">
        <v>0</v>
      </c>
      <c r="K32" s="47">
        <v>0</v>
      </c>
      <c r="L32" s="47">
        <v>0</v>
      </c>
      <c r="M32" s="50">
        <v>0</v>
      </c>
      <c r="N32" s="48">
        <f t="shared" si="0"/>
        <v>0</v>
      </c>
      <c r="O32" s="49">
        <v>199472</v>
      </c>
      <c r="P32" s="49">
        <v>112018</v>
      </c>
      <c r="Q32" s="49">
        <v>48533</v>
      </c>
      <c r="R32" s="49">
        <v>31166</v>
      </c>
      <c r="S32" s="50">
        <v>46612</v>
      </c>
      <c r="T32" s="48">
        <f t="shared" si="1"/>
        <v>437801</v>
      </c>
      <c r="U32" s="51">
        <f t="shared" si="2"/>
        <v>437801</v>
      </c>
      <c r="X32" s="15"/>
    </row>
    <row r="33" spans="1:24" s="19" customFormat="1" ht="14.25" customHeight="1" x14ac:dyDescent="0.25">
      <c r="A33" s="52" t="s">
        <v>74</v>
      </c>
      <c r="B33" s="53" t="s">
        <v>75</v>
      </c>
      <c r="C33" s="47">
        <v>0</v>
      </c>
      <c r="D33" s="47">
        <v>0</v>
      </c>
      <c r="E33" s="47">
        <v>0</v>
      </c>
      <c r="F33" s="47">
        <v>0</v>
      </c>
      <c r="G33" s="47">
        <v>0</v>
      </c>
      <c r="H33" s="47">
        <v>0</v>
      </c>
      <c r="I33" s="47">
        <v>0</v>
      </c>
      <c r="J33" s="47">
        <v>0</v>
      </c>
      <c r="K33" s="47">
        <v>0</v>
      </c>
      <c r="L33" s="47">
        <v>0</v>
      </c>
      <c r="M33" s="50">
        <v>0</v>
      </c>
      <c r="N33" s="48">
        <f t="shared" si="0"/>
        <v>0</v>
      </c>
      <c r="O33" s="49">
        <v>5062</v>
      </c>
      <c r="P33" s="49">
        <v>6390</v>
      </c>
      <c r="Q33" s="49">
        <v>1552</v>
      </c>
      <c r="R33" s="49">
        <v>1733</v>
      </c>
      <c r="S33" s="50">
        <v>656</v>
      </c>
      <c r="T33" s="48">
        <f t="shared" si="1"/>
        <v>15393</v>
      </c>
      <c r="U33" s="51">
        <f t="shared" si="2"/>
        <v>15393</v>
      </c>
      <c r="X33" s="15"/>
    </row>
    <row r="34" spans="1:24" s="19" customFormat="1" ht="14.25" customHeight="1" x14ac:dyDescent="0.25">
      <c r="A34" s="52" t="s">
        <v>76</v>
      </c>
      <c r="B34" s="53" t="s">
        <v>77</v>
      </c>
      <c r="C34" s="47">
        <v>0</v>
      </c>
      <c r="D34" s="47">
        <v>0</v>
      </c>
      <c r="E34" s="47">
        <v>0</v>
      </c>
      <c r="F34" s="47">
        <v>0</v>
      </c>
      <c r="G34" s="47">
        <v>0</v>
      </c>
      <c r="H34" s="47">
        <v>0</v>
      </c>
      <c r="I34" s="47">
        <v>0</v>
      </c>
      <c r="J34" s="47">
        <v>0</v>
      </c>
      <c r="K34" s="47">
        <v>0</v>
      </c>
      <c r="L34" s="47">
        <v>0</v>
      </c>
      <c r="M34" s="50">
        <v>0</v>
      </c>
      <c r="N34" s="48">
        <f t="shared" si="0"/>
        <v>0</v>
      </c>
      <c r="O34" s="49">
        <v>198</v>
      </c>
      <c r="P34" s="49">
        <v>0</v>
      </c>
      <c r="Q34" s="49">
        <v>142</v>
      </c>
      <c r="R34" s="49">
        <v>0</v>
      </c>
      <c r="S34" s="50">
        <v>0</v>
      </c>
      <c r="T34" s="48">
        <f t="shared" si="1"/>
        <v>340</v>
      </c>
      <c r="U34" s="51">
        <f t="shared" si="2"/>
        <v>340</v>
      </c>
      <c r="X34" s="15"/>
    </row>
    <row r="35" spans="1:24" s="19" customFormat="1" ht="14.25" customHeight="1" x14ac:dyDescent="0.25">
      <c r="A35" s="54" t="s">
        <v>78</v>
      </c>
      <c r="B35" s="70" t="s">
        <v>79</v>
      </c>
      <c r="C35" s="37">
        <v>0</v>
      </c>
      <c r="D35" s="37">
        <v>0</v>
      </c>
      <c r="E35" s="37">
        <v>0</v>
      </c>
      <c r="F35" s="37">
        <v>0</v>
      </c>
      <c r="G35" s="37">
        <v>0</v>
      </c>
      <c r="H35" s="37">
        <v>0</v>
      </c>
      <c r="I35" s="37">
        <v>0</v>
      </c>
      <c r="J35" s="37">
        <v>0</v>
      </c>
      <c r="K35" s="37">
        <v>0</v>
      </c>
      <c r="L35" s="37">
        <v>0</v>
      </c>
      <c r="M35" s="43">
        <v>0</v>
      </c>
      <c r="N35" s="41">
        <f t="shared" si="0"/>
        <v>0</v>
      </c>
      <c r="O35" s="42">
        <v>0</v>
      </c>
      <c r="P35" s="42">
        <v>0</v>
      </c>
      <c r="Q35" s="42">
        <v>0</v>
      </c>
      <c r="R35" s="42">
        <v>0</v>
      </c>
      <c r="S35" s="43">
        <v>0</v>
      </c>
      <c r="T35" s="41">
        <f t="shared" si="1"/>
        <v>0</v>
      </c>
      <c r="U35" s="44">
        <f t="shared" si="2"/>
        <v>0</v>
      </c>
      <c r="X35" s="15"/>
    </row>
    <row r="36" spans="1:24" s="19" customFormat="1" ht="14.25" customHeight="1" x14ac:dyDescent="0.25">
      <c r="A36" s="54" t="s">
        <v>80</v>
      </c>
      <c r="B36" s="70" t="s">
        <v>81</v>
      </c>
      <c r="C36" s="37">
        <v>0</v>
      </c>
      <c r="D36" s="37">
        <v>0</v>
      </c>
      <c r="E36" s="37">
        <v>0</v>
      </c>
      <c r="F36" s="37">
        <v>0</v>
      </c>
      <c r="G36" s="37">
        <v>0</v>
      </c>
      <c r="H36" s="37">
        <v>0</v>
      </c>
      <c r="I36" s="37">
        <v>0</v>
      </c>
      <c r="J36" s="37">
        <v>0</v>
      </c>
      <c r="K36" s="37">
        <v>0</v>
      </c>
      <c r="L36" s="37">
        <v>0</v>
      </c>
      <c r="M36" s="43">
        <v>0</v>
      </c>
      <c r="N36" s="41">
        <f t="shared" si="0"/>
        <v>0</v>
      </c>
      <c r="O36" s="42">
        <v>9020</v>
      </c>
      <c r="P36" s="42">
        <v>17</v>
      </c>
      <c r="Q36" s="42">
        <v>18386</v>
      </c>
      <c r="R36" s="42">
        <v>3810</v>
      </c>
      <c r="S36" s="43">
        <v>0</v>
      </c>
      <c r="T36" s="41">
        <f t="shared" si="1"/>
        <v>31233</v>
      </c>
      <c r="U36" s="44">
        <f t="shared" si="2"/>
        <v>31233</v>
      </c>
      <c r="X36" s="15"/>
    </row>
    <row r="37" spans="1:24" s="19" customFormat="1" ht="14.25" customHeight="1" x14ac:dyDescent="0.25">
      <c r="A37" s="54" t="s">
        <v>82</v>
      </c>
      <c r="B37" s="70" t="s">
        <v>83</v>
      </c>
      <c r="C37" s="37">
        <v>0</v>
      </c>
      <c r="D37" s="37">
        <v>0</v>
      </c>
      <c r="E37" s="37">
        <v>0</v>
      </c>
      <c r="F37" s="37">
        <v>0</v>
      </c>
      <c r="G37" s="37">
        <v>0</v>
      </c>
      <c r="H37" s="37">
        <v>0</v>
      </c>
      <c r="I37" s="37">
        <v>0</v>
      </c>
      <c r="J37" s="37">
        <v>0</v>
      </c>
      <c r="K37" s="37">
        <v>0</v>
      </c>
      <c r="L37" s="37">
        <v>0</v>
      </c>
      <c r="M37" s="43">
        <v>0</v>
      </c>
      <c r="N37" s="41">
        <f t="shared" si="0"/>
        <v>0</v>
      </c>
      <c r="O37" s="42">
        <v>0</v>
      </c>
      <c r="P37" s="42">
        <v>0</v>
      </c>
      <c r="Q37" s="42">
        <v>0</v>
      </c>
      <c r="R37" s="42">
        <v>0</v>
      </c>
      <c r="S37" s="43">
        <v>0</v>
      </c>
      <c r="T37" s="41">
        <f t="shared" si="1"/>
        <v>0</v>
      </c>
      <c r="U37" s="44">
        <f t="shared" si="2"/>
        <v>0</v>
      </c>
      <c r="X37" s="15"/>
    </row>
    <row r="38" spans="1:24" s="19" customFormat="1" ht="14.25" customHeight="1" x14ac:dyDescent="0.25">
      <c r="A38" s="54" t="s">
        <v>84</v>
      </c>
      <c r="B38" s="70" t="s">
        <v>85</v>
      </c>
      <c r="C38" s="37">
        <v>0</v>
      </c>
      <c r="D38" s="37">
        <v>0</v>
      </c>
      <c r="E38" s="37">
        <v>0</v>
      </c>
      <c r="F38" s="37">
        <v>0</v>
      </c>
      <c r="G38" s="37">
        <v>0</v>
      </c>
      <c r="H38" s="37">
        <v>0</v>
      </c>
      <c r="I38" s="37">
        <v>0</v>
      </c>
      <c r="J38" s="37">
        <v>0</v>
      </c>
      <c r="K38" s="37">
        <v>0</v>
      </c>
      <c r="L38" s="37">
        <v>0</v>
      </c>
      <c r="M38" s="43">
        <v>0</v>
      </c>
      <c r="N38" s="41">
        <f t="shared" si="0"/>
        <v>0</v>
      </c>
      <c r="O38" s="42">
        <v>0</v>
      </c>
      <c r="P38" s="42">
        <v>0</v>
      </c>
      <c r="Q38" s="42">
        <v>0</v>
      </c>
      <c r="R38" s="42">
        <v>0</v>
      </c>
      <c r="S38" s="43">
        <v>0</v>
      </c>
      <c r="T38" s="41">
        <f t="shared" si="1"/>
        <v>0</v>
      </c>
      <c r="U38" s="44">
        <f t="shared" si="2"/>
        <v>0</v>
      </c>
      <c r="X38" s="15"/>
    </row>
    <row r="39" spans="1:24" s="19" customFormat="1" ht="14.25" customHeight="1" x14ac:dyDescent="0.25">
      <c r="A39" s="54" t="s">
        <v>86</v>
      </c>
      <c r="B39" s="55" t="s">
        <v>87</v>
      </c>
      <c r="C39" s="37">
        <v>0</v>
      </c>
      <c r="D39" s="37">
        <v>0</v>
      </c>
      <c r="E39" s="37">
        <v>0</v>
      </c>
      <c r="F39" s="37">
        <v>0</v>
      </c>
      <c r="G39" s="37">
        <v>0</v>
      </c>
      <c r="H39" s="37">
        <v>0</v>
      </c>
      <c r="I39" s="37">
        <v>0</v>
      </c>
      <c r="J39" s="37">
        <v>0</v>
      </c>
      <c r="K39" s="37">
        <v>0</v>
      </c>
      <c r="L39" s="37">
        <v>0</v>
      </c>
      <c r="M39" s="43">
        <v>0</v>
      </c>
      <c r="N39" s="41">
        <f t="shared" si="0"/>
        <v>0</v>
      </c>
      <c r="O39" s="42">
        <v>0</v>
      </c>
      <c r="P39" s="42">
        <v>0</v>
      </c>
      <c r="Q39" s="42">
        <v>0</v>
      </c>
      <c r="R39" s="42">
        <v>0</v>
      </c>
      <c r="S39" s="43">
        <v>0</v>
      </c>
      <c r="T39" s="41">
        <f t="shared" si="1"/>
        <v>0</v>
      </c>
      <c r="U39" s="44">
        <f t="shared" si="2"/>
        <v>0</v>
      </c>
      <c r="X39" s="15"/>
    </row>
    <row r="40" spans="1:24" s="19" customFormat="1" ht="14.25" customHeight="1" x14ac:dyDescent="0.25">
      <c r="A40" s="54" t="s">
        <v>88</v>
      </c>
      <c r="B40" s="70" t="s">
        <v>89</v>
      </c>
      <c r="C40" s="37">
        <v>0</v>
      </c>
      <c r="D40" s="37">
        <v>0</v>
      </c>
      <c r="E40" s="37">
        <v>0</v>
      </c>
      <c r="F40" s="37">
        <v>0</v>
      </c>
      <c r="G40" s="37">
        <v>0</v>
      </c>
      <c r="H40" s="37">
        <v>0</v>
      </c>
      <c r="I40" s="37">
        <v>0</v>
      </c>
      <c r="J40" s="37">
        <v>0</v>
      </c>
      <c r="K40" s="37">
        <v>0</v>
      </c>
      <c r="L40" s="37">
        <v>0</v>
      </c>
      <c r="M40" s="60">
        <v>0</v>
      </c>
      <c r="N40" s="41">
        <f t="shared" si="0"/>
        <v>0</v>
      </c>
      <c r="O40" s="59">
        <v>0</v>
      </c>
      <c r="P40" s="59">
        <v>0</v>
      </c>
      <c r="Q40" s="59">
        <v>0</v>
      </c>
      <c r="R40" s="59">
        <v>0</v>
      </c>
      <c r="S40" s="60">
        <v>0</v>
      </c>
      <c r="T40" s="58">
        <f t="shared" si="1"/>
        <v>0</v>
      </c>
      <c r="U40" s="61">
        <f t="shared" si="2"/>
        <v>0</v>
      </c>
      <c r="X40" s="15"/>
    </row>
    <row r="41" spans="1:24" s="19" customFormat="1" ht="14.25" customHeight="1" x14ac:dyDescent="0.25">
      <c r="A41" s="71" t="s">
        <v>19</v>
      </c>
      <c r="B41" s="72" t="s">
        <v>90</v>
      </c>
      <c r="C41" s="64">
        <f t="shared" ref="C41:M41" si="4">C31+SUM(C35:C40)</f>
        <v>0</v>
      </c>
      <c r="D41" s="64">
        <f t="shared" si="4"/>
        <v>0</v>
      </c>
      <c r="E41" s="64">
        <f t="shared" si="4"/>
        <v>0</v>
      </c>
      <c r="F41" s="64">
        <f t="shared" si="4"/>
        <v>0</v>
      </c>
      <c r="G41" s="64">
        <f t="shared" si="4"/>
        <v>0</v>
      </c>
      <c r="H41" s="64">
        <f t="shared" si="4"/>
        <v>0</v>
      </c>
      <c r="I41" s="64">
        <f t="shared" si="4"/>
        <v>0</v>
      </c>
      <c r="J41" s="64">
        <f t="shared" si="4"/>
        <v>0</v>
      </c>
      <c r="K41" s="64">
        <f t="shared" si="4"/>
        <v>0</v>
      </c>
      <c r="L41" s="64">
        <f t="shared" si="4"/>
        <v>0</v>
      </c>
      <c r="M41" s="64">
        <f t="shared" si="4"/>
        <v>0</v>
      </c>
      <c r="N41" s="65">
        <f t="shared" si="0"/>
        <v>0</v>
      </c>
      <c r="O41" s="64">
        <f>O31+SUM(O35:O40)</f>
        <v>213752</v>
      </c>
      <c r="P41" s="64">
        <f>P31+SUM(P35:P40)</f>
        <v>118425</v>
      </c>
      <c r="Q41" s="64">
        <f>Q31+SUM(Q35:Q40)</f>
        <v>68613</v>
      </c>
      <c r="R41" s="64">
        <f>R31+SUM(R35:R40)</f>
        <v>36709</v>
      </c>
      <c r="S41" s="64">
        <f>S31+SUM(S35:S40)</f>
        <v>47268</v>
      </c>
      <c r="T41" s="65">
        <f t="shared" si="1"/>
        <v>484767</v>
      </c>
      <c r="U41" s="66">
        <f t="shared" si="2"/>
        <v>484767</v>
      </c>
      <c r="X41" s="15"/>
    </row>
    <row r="42" spans="1:24" s="19" customFormat="1" ht="14.25" customHeight="1" thickBot="1" x14ac:dyDescent="0.3">
      <c r="A42" s="73" t="s">
        <v>20</v>
      </c>
      <c r="B42" s="74" t="s">
        <v>91</v>
      </c>
      <c r="C42" s="75">
        <f t="shared" ref="C42:U42" si="5">C30+C41</f>
        <v>257169</v>
      </c>
      <c r="D42" s="75">
        <f t="shared" si="5"/>
        <v>387824</v>
      </c>
      <c r="E42" s="75">
        <f t="shared" si="5"/>
        <v>318787</v>
      </c>
      <c r="F42" s="75">
        <f t="shared" si="5"/>
        <v>322673</v>
      </c>
      <c r="G42" s="75">
        <f t="shared" si="5"/>
        <v>278569</v>
      </c>
      <c r="H42" s="75">
        <f t="shared" si="5"/>
        <v>268373</v>
      </c>
      <c r="I42" s="75">
        <f t="shared" si="5"/>
        <v>80590</v>
      </c>
      <c r="J42" s="75">
        <f t="shared" si="5"/>
        <v>298490</v>
      </c>
      <c r="K42" s="75">
        <f t="shared" si="5"/>
        <v>180498</v>
      </c>
      <c r="L42" s="75">
        <f t="shared" si="5"/>
        <v>333215</v>
      </c>
      <c r="M42" s="75">
        <f t="shared" si="5"/>
        <v>256315</v>
      </c>
      <c r="N42" s="75">
        <f t="shared" si="5"/>
        <v>2982503</v>
      </c>
      <c r="O42" s="75">
        <f t="shared" si="5"/>
        <v>213752</v>
      </c>
      <c r="P42" s="75">
        <f t="shared" si="5"/>
        <v>118425</v>
      </c>
      <c r="Q42" s="75">
        <f t="shared" si="5"/>
        <v>68613</v>
      </c>
      <c r="R42" s="75">
        <f t="shared" si="5"/>
        <v>36709</v>
      </c>
      <c r="S42" s="75">
        <f t="shared" si="5"/>
        <v>47268</v>
      </c>
      <c r="T42" s="75">
        <f t="shared" si="5"/>
        <v>484767</v>
      </c>
      <c r="U42" s="76">
        <f t="shared" si="5"/>
        <v>3467270</v>
      </c>
      <c r="X42" s="15"/>
    </row>
    <row r="43" spans="1:24" s="19" customFormat="1" ht="14.25" customHeight="1" x14ac:dyDescent="0.25">
      <c r="A43" s="15"/>
      <c r="B43" s="15"/>
      <c r="C43" s="15"/>
      <c r="D43" s="15"/>
      <c r="E43" s="15"/>
      <c r="F43" s="15"/>
      <c r="G43" s="15"/>
      <c r="H43" s="15"/>
      <c r="I43" s="15"/>
      <c r="J43" s="15"/>
      <c r="K43" s="15"/>
      <c r="L43" s="15"/>
      <c r="M43" s="15"/>
      <c r="N43" s="15"/>
      <c r="O43" s="15"/>
      <c r="P43" s="15"/>
      <c r="Q43" s="15"/>
      <c r="R43" s="15"/>
      <c r="S43" s="15"/>
      <c r="T43" s="15"/>
      <c r="U43" s="15"/>
      <c r="X43" s="15"/>
    </row>
    <row r="44" spans="1:24" s="19" customFormat="1" ht="14.25" customHeight="1" thickBot="1" x14ac:dyDescent="0.3">
      <c r="A44" s="15"/>
      <c r="B44" s="15"/>
      <c r="C44" s="15"/>
      <c r="D44" s="15"/>
      <c r="E44" s="15"/>
      <c r="F44" s="15"/>
      <c r="G44" s="15"/>
      <c r="H44" s="15"/>
      <c r="I44" s="15"/>
      <c r="J44" s="15"/>
      <c r="K44" s="15"/>
      <c r="L44" s="15"/>
      <c r="M44" s="15"/>
      <c r="N44" s="15"/>
      <c r="O44" s="15"/>
      <c r="P44" s="15"/>
      <c r="Q44" s="15"/>
      <c r="R44" s="15"/>
      <c r="S44" s="15"/>
      <c r="T44" s="15"/>
      <c r="U44" s="15"/>
      <c r="X44" s="15"/>
    </row>
    <row r="45" spans="1:24" s="19" customFormat="1" ht="44.1" customHeight="1" x14ac:dyDescent="0.25">
      <c r="A45" s="13"/>
      <c r="B45" s="12"/>
      <c r="C45" s="77" t="str">
        <f t="shared" ref="C45:M45" si="6">C4</f>
        <v>Македонија</v>
      </c>
      <c r="D45" s="77" t="str">
        <f t="shared" si="6"/>
        <v>Триглав</v>
      </c>
      <c r="E45" s="77" t="str">
        <f t="shared" si="6"/>
        <v>Сава</v>
      </c>
      <c r="F45" s="77" t="str">
        <f t="shared" si="6"/>
        <v>Евроинс</v>
      </c>
      <c r="G45" s="77" t="str">
        <f t="shared" si="6"/>
        <v>Винер</v>
      </c>
      <c r="H45" s="77" t="str">
        <f t="shared" si="6"/>
        <v>Еуролинк</v>
      </c>
      <c r="I45" s="77" t="str">
        <f t="shared" si="6"/>
        <v>Граве</v>
      </c>
      <c r="J45" s="77" t="str">
        <f t="shared" si="6"/>
        <v>Уника</v>
      </c>
      <c r="K45" s="77" t="str">
        <f t="shared" si="6"/>
        <v>Осигурителна полиса</v>
      </c>
      <c r="L45" s="77" t="str">
        <f t="shared" si="6"/>
        <v>Халк</v>
      </c>
      <c r="M45" s="77" t="str">
        <f t="shared" si="6"/>
        <v>Кроациа неживот</v>
      </c>
      <c r="N45" s="78"/>
      <c r="O45" s="77" t="str">
        <f>O4</f>
        <v>Кроациа живот</v>
      </c>
      <c r="P45" s="77" t="str">
        <f>P4</f>
        <v>Граве живот</v>
      </c>
      <c r="Q45" s="77" t="str">
        <f>Q4</f>
        <v>Винер живот</v>
      </c>
      <c r="R45" s="77" t="str">
        <f>R4</f>
        <v>Уника живот</v>
      </c>
      <c r="S45" s="77" t="str">
        <f>S4</f>
        <v>Триглав живот</v>
      </c>
      <c r="T45" s="79"/>
      <c r="U45" s="15"/>
      <c r="X45" s="15"/>
    </row>
    <row r="46" spans="1:24" s="19" customFormat="1" ht="17.45" customHeight="1" thickBot="1" x14ac:dyDescent="0.3">
      <c r="A46" s="11" t="s">
        <v>92</v>
      </c>
      <c r="B46" s="10"/>
      <c r="C46" s="80">
        <f t="shared" ref="C46:S46" si="7">IF(($U$30+$U$41)=0,0,(C30+C41)/($U$30+$U$41))</f>
        <v>7.417045687240971E-2</v>
      </c>
      <c r="D46" s="80">
        <f t="shared" si="7"/>
        <v>0.11185284099594205</v>
      </c>
      <c r="E46" s="80">
        <f t="shared" si="7"/>
        <v>9.1941787054368423E-2</v>
      </c>
      <c r="F46" s="80">
        <f t="shared" si="7"/>
        <v>9.3062553536355688E-2</v>
      </c>
      <c r="G46" s="80">
        <f t="shared" si="7"/>
        <v>8.0342459629622151E-2</v>
      </c>
      <c r="H46" s="80">
        <f t="shared" si="7"/>
        <v>7.7401817568288594E-2</v>
      </c>
      <c r="I46" s="80">
        <f t="shared" si="7"/>
        <v>2.3243070196436965E-2</v>
      </c>
      <c r="J46" s="80">
        <f t="shared" si="7"/>
        <v>8.6087902009361839E-2</v>
      </c>
      <c r="K46" s="80">
        <f t="shared" si="7"/>
        <v>5.2057670732305245E-2</v>
      </c>
      <c r="L46" s="80">
        <f t="shared" si="7"/>
        <v>9.6102985922642312E-2</v>
      </c>
      <c r="M46" s="80">
        <f t="shared" si="7"/>
        <v>7.3924153584808791E-2</v>
      </c>
      <c r="N46" s="81">
        <f t="shared" si="7"/>
        <v>0.86018769810254181</v>
      </c>
      <c r="O46" s="80">
        <f t="shared" si="7"/>
        <v>6.1648501558863311E-2</v>
      </c>
      <c r="P46" s="80">
        <f t="shared" si="7"/>
        <v>3.4155113388919814E-2</v>
      </c>
      <c r="Q46" s="80">
        <f t="shared" si="7"/>
        <v>1.9788767531804561E-2</v>
      </c>
      <c r="R46" s="80">
        <f t="shared" si="7"/>
        <v>1.0587292019369705E-2</v>
      </c>
      <c r="S46" s="80">
        <f t="shared" si="7"/>
        <v>1.3632627398500838E-2</v>
      </c>
      <c r="T46" s="79"/>
      <c r="U46" s="15"/>
      <c r="X46" s="15"/>
    </row>
    <row r="47" spans="1:24" s="19" customFormat="1" ht="14.25" customHeight="1" x14ac:dyDescent="0.25">
      <c r="A47" s="15"/>
      <c r="B47" s="15"/>
      <c r="C47" s="15"/>
      <c r="D47" s="15"/>
      <c r="E47" s="15"/>
      <c r="F47" s="15"/>
      <c r="G47" s="15"/>
      <c r="H47" s="15"/>
      <c r="I47" s="15"/>
      <c r="J47" s="15"/>
      <c r="K47" s="15"/>
      <c r="L47" s="15"/>
      <c r="M47" s="15"/>
      <c r="N47" s="15"/>
      <c r="O47" s="15"/>
      <c r="P47" s="15"/>
      <c r="Q47" s="15"/>
      <c r="R47" s="15"/>
      <c r="S47" s="15"/>
      <c r="T47" s="15"/>
      <c r="U47" s="15"/>
      <c r="X47" s="15"/>
    </row>
    <row r="48" spans="1:24" s="19" customFormat="1" ht="14.25" customHeight="1" x14ac:dyDescent="0.25">
      <c r="A48" s="15"/>
      <c r="B48" s="15"/>
      <c r="C48" s="15"/>
      <c r="D48" s="15"/>
      <c r="E48" s="15"/>
      <c r="F48" s="15"/>
      <c r="G48" s="15"/>
      <c r="H48" s="15"/>
      <c r="I48" s="15"/>
      <c r="J48" s="15"/>
      <c r="K48" s="15"/>
      <c r="L48" s="15"/>
      <c r="M48" s="15"/>
      <c r="N48" s="15"/>
      <c r="O48" s="15"/>
      <c r="P48" s="15"/>
      <c r="Q48" s="15"/>
      <c r="R48" s="15"/>
      <c r="S48" s="15"/>
      <c r="T48" s="15"/>
      <c r="U48" s="15"/>
      <c r="X48" s="15"/>
    </row>
    <row r="49" spans="2:12" s="18" customFormat="1" ht="14.25" customHeight="1" x14ac:dyDescent="0.25">
      <c r="B49" s="15"/>
      <c r="C49" s="15"/>
      <c r="D49" s="15"/>
      <c r="E49" s="15"/>
      <c r="F49" s="15"/>
      <c r="G49" s="15"/>
      <c r="H49" s="15"/>
      <c r="I49" s="15"/>
      <c r="J49" s="15"/>
      <c r="K49" s="15"/>
      <c r="L49" s="15"/>
    </row>
    <row r="50" spans="2:12" s="18" customFormat="1" ht="14.25" customHeight="1" x14ac:dyDescent="0.25">
      <c r="B50" s="15"/>
      <c r="C50" s="15"/>
      <c r="D50" s="15"/>
      <c r="E50" s="15"/>
      <c r="F50" s="15"/>
      <c r="G50" s="15"/>
      <c r="H50" s="15"/>
      <c r="I50" s="15"/>
      <c r="J50" s="15"/>
      <c r="K50" s="15"/>
      <c r="L50" s="15"/>
    </row>
    <row r="51" spans="2:12" s="18" customFormat="1" ht="14.25" customHeight="1" x14ac:dyDescent="0.25">
      <c r="B51" s="15"/>
      <c r="C51" s="15"/>
      <c r="D51" s="15"/>
      <c r="E51" s="15"/>
      <c r="F51" s="15"/>
      <c r="G51" s="15"/>
      <c r="H51" s="15"/>
      <c r="I51" s="15"/>
      <c r="J51" s="15"/>
      <c r="K51" s="15"/>
      <c r="L51" s="15"/>
    </row>
    <row r="52" spans="2:12" s="18" customFormat="1" ht="14.25" customHeight="1" x14ac:dyDescent="0.25">
      <c r="B52" s="15"/>
      <c r="C52" s="15"/>
      <c r="D52" s="15"/>
      <c r="E52" s="15"/>
      <c r="F52" s="15"/>
      <c r="G52" s="15"/>
      <c r="H52" s="15"/>
      <c r="I52" s="15"/>
      <c r="J52" s="15"/>
      <c r="K52" s="15"/>
      <c r="L52" s="15"/>
    </row>
    <row r="53" spans="2:12" s="18" customFormat="1" ht="14.25" customHeight="1" x14ac:dyDescent="0.25">
      <c r="B53" s="15"/>
      <c r="C53" s="15"/>
      <c r="D53" s="15"/>
      <c r="E53" s="15"/>
      <c r="F53" s="15"/>
      <c r="G53" s="15"/>
      <c r="H53" s="15"/>
      <c r="I53" s="15"/>
      <c r="J53" s="15"/>
      <c r="K53" s="15"/>
      <c r="L53" s="15"/>
    </row>
    <row r="54" spans="2:12" s="18" customFormat="1" ht="14.25" customHeight="1" x14ac:dyDescent="0.25">
      <c r="B54" s="15"/>
      <c r="C54" s="15"/>
      <c r="D54" s="15"/>
      <c r="E54" s="15"/>
      <c r="F54" s="15"/>
      <c r="G54" s="15"/>
      <c r="H54" s="15"/>
      <c r="I54" s="15"/>
      <c r="J54" s="15"/>
      <c r="K54" s="15"/>
      <c r="L54" s="15"/>
    </row>
    <row r="55" spans="2:12" s="18" customFormat="1" ht="14.25" customHeight="1" x14ac:dyDescent="0.25">
      <c r="B55" s="15"/>
      <c r="C55" s="15"/>
      <c r="D55" s="15"/>
      <c r="E55" s="15"/>
      <c r="F55" s="15"/>
      <c r="G55" s="15"/>
      <c r="H55" s="15"/>
      <c r="I55" s="15"/>
      <c r="J55" s="15"/>
      <c r="K55" s="15"/>
      <c r="L55" s="15"/>
    </row>
    <row r="56" spans="2:12" s="18" customFormat="1" ht="14.25" customHeight="1" x14ac:dyDescent="0.25">
      <c r="B56" s="15"/>
      <c r="C56" s="15"/>
      <c r="D56" s="15"/>
      <c r="E56" s="15"/>
      <c r="F56" s="15"/>
      <c r="G56" s="15"/>
      <c r="H56" s="15"/>
      <c r="I56" s="15"/>
      <c r="J56" s="15"/>
      <c r="K56" s="15"/>
      <c r="L56" s="15"/>
    </row>
    <row r="57" spans="2:12" x14ac:dyDescent="0.25">
      <c r="B57" s="15"/>
      <c r="C57" s="15"/>
      <c r="D57" s="15"/>
      <c r="E57" s="15"/>
      <c r="F57" s="15"/>
      <c r="G57" s="15"/>
      <c r="H57" s="15"/>
      <c r="I57" s="15"/>
      <c r="J57" s="15"/>
      <c r="K57" s="15"/>
      <c r="L57" s="15"/>
    </row>
    <row r="58" spans="2:12" x14ac:dyDescent="0.25">
      <c r="B58" s="15"/>
      <c r="C58" s="15"/>
      <c r="D58" s="15"/>
      <c r="E58" s="15"/>
      <c r="F58" s="15"/>
      <c r="G58" s="15"/>
      <c r="H58" s="15"/>
      <c r="I58" s="15"/>
      <c r="J58" s="15"/>
      <c r="K58" s="15"/>
      <c r="L58" s="15"/>
    </row>
    <row r="59" spans="2:12" x14ac:dyDescent="0.25">
      <c r="B59" s="15"/>
      <c r="C59" s="15"/>
      <c r="D59" s="15"/>
      <c r="E59" s="15"/>
      <c r="F59" s="15"/>
      <c r="G59" s="15"/>
      <c r="H59" s="15"/>
      <c r="I59" s="15"/>
      <c r="J59" s="15"/>
      <c r="K59" s="15"/>
      <c r="L59" s="15"/>
    </row>
  </sheetData>
  <mergeCells count="2">
    <mergeCell ref="A45:B45"/>
    <mergeCell ref="A46:B46"/>
  </mergeCells>
  <pageMargins left="0" right="0" top="0.74803149606299213" bottom="0.74803149606299213" header="0.31496062992125984" footer="0.31496062992125984"/>
  <pageSetup paperSize="9" scale="42"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FA7DE1-D4F3-412C-8E84-7D62AC075738}">
  <dimension ref="A1:X59"/>
  <sheetViews>
    <sheetView showGridLines="0" zoomScale="90" zoomScaleNormal="90" workbookViewId="0">
      <pane xSplit="2" ySplit="5" topLeftCell="C6" activePane="bottomRight" state="frozen"/>
      <selection pane="topRight" activeCell="C1" sqref="C1"/>
      <selection pane="bottomLeft" activeCell="A6" sqref="A6"/>
      <selection pane="bottomRight" activeCell="B17" sqref="B17"/>
    </sheetView>
  </sheetViews>
  <sheetFormatPr defaultColWidth="9.140625" defaultRowHeight="15" x14ac:dyDescent="0.25"/>
  <cols>
    <col min="1" max="1" width="49.42578125" style="15" customWidth="1"/>
    <col min="2" max="2" width="7.42578125" style="16" customWidth="1"/>
    <col min="3" max="3" width="14.28515625" style="17" customWidth="1"/>
    <col min="4" max="12" width="14.28515625" style="18" customWidth="1"/>
    <col min="13" max="15" width="14.28515625" style="15" customWidth="1"/>
    <col min="16" max="18" width="14.28515625" style="18" customWidth="1"/>
    <col min="19" max="21" width="14.28515625" style="15" customWidth="1"/>
    <col min="22" max="23" width="9.140625" style="19" customWidth="1"/>
    <col min="24" max="24" width="9.140625" style="15" customWidth="1"/>
    <col min="25" max="16384" width="9.140625" style="15"/>
  </cols>
  <sheetData>
    <row r="1" spans="1:24" s="20" customFormat="1" ht="14.25" customHeight="1" x14ac:dyDescent="0.25">
      <c r="A1" s="21"/>
      <c r="B1" s="22"/>
      <c r="C1" s="23"/>
      <c r="D1" s="23"/>
      <c r="E1" s="23"/>
      <c r="F1" s="23"/>
      <c r="G1" s="23"/>
      <c r="H1" s="23"/>
      <c r="I1" s="23"/>
      <c r="J1" s="23"/>
      <c r="K1" s="23"/>
      <c r="L1" s="23"/>
    </row>
    <row r="2" spans="1:24" s="23" customFormat="1" ht="14.25" customHeight="1" x14ac:dyDescent="0.25">
      <c r="A2" s="24" t="s">
        <v>107</v>
      </c>
      <c r="B2" s="22"/>
      <c r="M2" s="20"/>
      <c r="N2" s="20"/>
      <c r="O2" s="20"/>
      <c r="P2" s="20"/>
      <c r="Q2" s="20"/>
      <c r="R2" s="20"/>
      <c r="S2" s="20"/>
      <c r="T2" s="20"/>
      <c r="U2" s="20"/>
      <c r="V2" s="20"/>
    </row>
    <row r="3" spans="1:24" s="23" customFormat="1" ht="14.25" customHeight="1" thickBot="1" x14ac:dyDescent="0.3">
      <c r="A3" s="20"/>
      <c r="B3" s="22"/>
      <c r="M3" s="20"/>
      <c r="N3" s="20"/>
      <c r="O3" s="20"/>
      <c r="P3" s="20"/>
      <c r="Q3" s="20"/>
      <c r="R3" s="20"/>
      <c r="S3" s="20"/>
      <c r="T3" s="20"/>
      <c r="U3" s="20"/>
      <c r="V3" s="20"/>
    </row>
    <row r="4" spans="1:24" s="17" customFormat="1" ht="41.1" customHeight="1" x14ac:dyDescent="0.25">
      <c r="A4" s="25" t="s">
        <v>1</v>
      </c>
      <c r="B4" s="26"/>
      <c r="C4" s="26" t="s">
        <v>2</v>
      </c>
      <c r="D4" s="26" t="s">
        <v>3</v>
      </c>
      <c r="E4" s="26" t="s">
        <v>4</v>
      </c>
      <c r="F4" s="26" t="s">
        <v>5</v>
      </c>
      <c r="G4" s="26" t="s">
        <v>6</v>
      </c>
      <c r="H4" s="26" t="s">
        <v>7</v>
      </c>
      <c r="I4" s="26" t="s">
        <v>8</v>
      </c>
      <c r="J4" s="26" t="s">
        <v>9</v>
      </c>
      <c r="K4" s="26" t="s">
        <v>10</v>
      </c>
      <c r="L4" s="26" t="s">
        <v>11</v>
      </c>
      <c r="M4" s="26" t="s">
        <v>12</v>
      </c>
      <c r="N4" s="27" t="s">
        <v>13</v>
      </c>
      <c r="O4" s="26" t="s">
        <v>14</v>
      </c>
      <c r="P4" s="26" t="s">
        <v>15</v>
      </c>
      <c r="Q4" s="26" t="s">
        <v>16</v>
      </c>
      <c r="R4" s="26" t="s">
        <v>17</v>
      </c>
      <c r="S4" s="26" t="s">
        <v>18</v>
      </c>
      <c r="T4" s="27" t="s">
        <v>19</v>
      </c>
      <c r="U4" s="28" t="s">
        <v>20</v>
      </c>
      <c r="V4" s="19"/>
      <c r="W4" s="29"/>
      <c r="X4" s="15"/>
    </row>
    <row r="5" spans="1:24" s="17" customFormat="1" ht="15.75" customHeight="1" x14ac:dyDescent="0.25">
      <c r="A5" s="30"/>
      <c r="B5" s="31"/>
      <c r="C5" s="32">
        <v>1</v>
      </c>
      <c r="D5" s="32">
        <v>2</v>
      </c>
      <c r="E5" s="32">
        <v>3</v>
      </c>
      <c r="F5" s="32">
        <v>4</v>
      </c>
      <c r="G5" s="32">
        <v>5</v>
      </c>
      <c r="H5" s="32">
        <v>6</v>
      </c>
      <c r="I5" s="32">
        <v>7</v>
      </c>
      <c r="J5" s="32">
        <v>8</v>
      </c>
      <c r="K5" s="32">
        <v>9</v>
      </c>
      <c r="L5" s="32">
        <v>10</v>
      </c>
      <c r="M5" s="32">
        <v>11</v>
      </c>
      <c r="N5" s="33">
        <v>100</v>
      </c>
      <c r="O5" s="32">
        <v>101</v>
      </c>
      <c r="P5" s="32">
        <v>102</v>
      </c>
      <c r="Q5" s="32">
        <v>103</v>
      </c>
      <c r="R5" s="32">
        <v>104</v>
      </c>
      <c r="S5" s="32">
        <v>105</v>
      </c>
      <c r="T5" s="33">
        <v>200</v>
      </c>
      <c r="U5" s="34">
        <v>300</v>
      </c>
      <c r="V5" s="19"/>
      <c r="W5" s="29"/>
      <c r="X5" s="15"/>
    </row>
    <row r="6" spans="1:24" s="17" customFormat="1" ht="14.25" customHeight="1" x14ac:dyDescent="0.25">
      <c r="A6" s="35" t="s">
        <v>21</v>
      </c>
      <c r="B6" s="36" t="s">
        <v>22</v>
      </c>
      <c r="C6" s="37">
        <v>501</v>
      </c>
      <c r="D6" s="37">
        <v>954</v>
      </c>
      <c r="E6" s="37">
        <v>691</v>
      </c>
      <c r="F6" s="37">
        <v>120</v>
      </c>
      <c r="G6" s="37">
        <v>446</v>
      </c>
      <c r="H6" s="37">
        <v>884</v>
      </c>
      <c r="I6" s="37">
        <v>173</v>
      </c>
      <c r="J6" s="37">
        <v>509</v>
      </c>
      <c r="K6" s="37">
        <v>213</v>
      </c>
      <c r="L6" s="37">
        <v>453</v>
      </c>
      <c r="M6" s="37">
        <v>533</v>
      </c>
      <c r="N6" s="38">
        <f t="shared" ref="N6:N41" si="0">SUM(C6:M6)</f>
        <v>5477</v>
      </c>
      <c r="O6" s="37">
        <v>0</v>
      </c>
      <c r="P6" s="37">
        <v>0</v>
      </c>
      <c r="Q6" s="37">
        <v>0</v>
      </c>
      <c r="R6" s="37">
        <v>0</v>
      </c>
      <c r="S6" s="39">
        <v>0</v>
      </c>
      <c r="T6" s="38">
        <f t="shared" ref="T6:T41" si="1">SUM(O6:S6)</f>
        <v>0</v>
      </c>
      <c r="U6" s="40">
        <f t="shared" ref="U6:U41" si="2">N6+T6</f>
        <v>5477</v>
      </c>
      <c r="V6" s="19"/>
      <c r="W6" s="29"/>
      <c r="X6" s="15"/>
    </row>
    <row r="7" spans="1:24" s="18" customFormat="1" ht="14.25" customHeight="1" x14ac:dyDescent="0.25">
      <c r="A7" s="35" t="s">
        <v>23</v>
      </c>
      <c r="B7" s="36" t="s">
        <v>24</v>
      </c>
      <c r="C7" s="37">
        <v>635</v>
      </c>
      <c r="D7" s="37">
        <v>4810</v>
      </c>
      <c r="E7" s="37">
        <v>1662</v>
      </c>
      <c r="F7" s="37">
        <v>984</v>
      </c>
      <c r="G7" s="37">
        <v>99</v>
      </c>
      <c r="H7" s="37">
        <v>5276</v>
      </c>
      <c r="I7" s="37">
        <v>0</v>
      </c>
      <c r="J7" s="37">
        <v>605</v>
      </c>
      <c r="K7" s="37">
        <v>0</v>
      </c>
      <c r="L7" s="37">
        <v>5801</v>
      </c>
      <c r="M7" s="37">
        <v>10211</v>
      </c>
      <c r="N7" s="41">
        <f t="shared" si="0"/>
        <v>30083</v>
      </c>
      <c r="O7" s="42">
        <v>0</v>
      </c>
      <c r="P7" s="42">
        <v>0</v>
      </c>
      <c r="Q7" s="42">
        <v>0</v>
      </c>
      <c r="R7" s="42">
        <v>0</v>
      </c>
      <c r="S7" s="43">
        <v>0</v>
      </c>
      <c r="T7" s="41">
        <f t="shared" si="1"/>
        <v>0</v>
      </c>
      <c r="U7" s="44">
        <f t="shared" si="2"/>
        <v>30083</v>
      </c>
    </row>
    <row r="8" spans="1:24" s="18" customFormat="1" ht="14.25" customHeight="1" x14ac:dyDescent="0.25">
      <c r="A8" s="35" t="s">
        <v>25</v>
      </c>
      <c r="B8" s="36" t="s">
        <v>26</v>
      </c>
      <c r="C8" s="37">
        <v>332</v>
      </c>
      <c r="D8" s="37">
        <v>1001</v>
      </c>
      <c r="E8" s="37">
        <v>894</v>
      </c>
      <c r="F8" s="37">
        <v>452</v>
      </c>
      <c r="G8" s="37">
        <v>536</v>
      </c>
      <c r="H8" s="37">
        <v>398</v>
      </c>
      <c r="I8" s="37">
        <v>35</v>
      </c>
      <c r="J8" s="37">
        <v>465</v>
      </c>
      <c r="K8" s="37">
        <v>508</v>
      </c>
      <c r="L8" s="37">
        <v>628</v>
      </c>
      <c r="M8" s="37">
        <v>359</v>
      </c>
      <c r="N8" s="41">
        <f t="shared" si="0"/>
        <v>5608</v>
      </c>
      <c r="O8" s="42">
        <v>0</v>
      </c>
      <c r="P8" s="42">
        <v>0</v>
      </c>
      <c r="Q8" s="42">
        <v>0</v>
      </c>
      <c r="R8" s="42">
        <v>0</v>
      </c>
      <c r="S8" s="43">
        <v>0</v>
      </c>
      <c r="T8" s="41">
        <f t="shared" si="1"/>
        <v>0</v>
      </c>
      <c r="U8" s="44">
        <f t="shared" si="2"/>
        <v>5608</v>
      </c>
    </row>
    <row r="9" spans="1:24" s="18" customFormat="1" ht="14.25" customHeight="1" x14ac:dyDescent="0.25">
      <c r="A9" s="35" t="s">
        <v>27</v>
      </c>
      <c r="B9" s="36" t="s">
        <v>28</v>
      </c>
      <c r="C9" s="37">
        <v>0</v>
      </c>
      <c r="D9" s="37">
        <v>0</v>
      </c>
      <c r="E9" s="37">
        <v>0</v>
      </c>
      <c r="F9" s="37">
        <v>0</v>
      </c>
      <c r="G9" s="37">
        <v>0</v>
      </c>
      <c r="H9" s="37">
        <v>0</v>
      </c>
      <c r="I9" s="37">
        <v>0</v>
      </c>
      <c r="J9" s="37">
        <v>0</v>
      </c>
      <c r="K9" s="37">
        <v>0</v>
      </c>
      <c r="L9" s="37">
        <v>0</v>
      </c>
      <c r="M9" s="37">
        <v>0</v>
      </c>
      <c r="N9" s="41">
        <f t="shared" si="0"/>
        <v>0</v>
      </c>
      <c r="O9" s="42">
        <v>0</v>
      </c>
      <c r="P9" s="42">
        <v>0</v>
      </c>
      <c r="Q9" s="42">
        <v>0</v>
      </c>
      <c r="R9" s="42">
        <v>0</v>
      </c>
      <c r="S9" s="43">
        <v>0</v>
      </c>
      <c r="T9" s="41">
        <f t="shared" si="1"/>
        <v>0</v>
      </c>
      <c r="U9" s="44">
        <f t="shared" si="2"/>
        <v>0</v>
      </c>
    </row>
    <row r="10" spans="1:24" s="18" customFormat="1" ht="14.25" customHeight="1" x14ac:dyDescent="0.25">
      <c r="A10" s="35" t="s">
        <v>29</v>
      </c>
      <c r="B10" s="36" t="s">
        <v>30</v>
      </c>
      <c r="C10" s="37">
        <v>0</v>
      </c>
      <c r="D10" s="37">
        <v>0</v>
      </c>
      <c r="E10" s="37">
        <v>0</v>
      </c>
      <c r="F10" s="37">
        <v>0</v>
      </c>
      <c r="G10" s="37">
        <v>0</v>
      </c>
      <c r="H10" s="37">
        <v>0</v>
      </c>
      <c r="I10" s="37">
        <v>0</v>
      </c>
      <c r="J10" s="37">
        <v>0</v>
      </c>
      <c r="K10" s="37">
        <v>0</v>
      </c>
      <c r="L10" s="37">
        <v>0</v>
      </c>
      <c r="M10" s="37">
        <v>0</v>
      </c>
      <c r="N10" s="41">
        <f t="shared" si="0"/>
        <v>0</v>
      </c>
      <c r="O10" s="42">
        <v>0</v>
      </c>
      <c r="P10" s="42">
        <v>0</v>
      </c>
      <c r="Q10" s="42">
        <v>0</v>
      </c>
      <c r="R10" s="42">
        <v>0</v>
      </c>
      <c r="S10" s="43">
        <v>0</v>
      </c>
      <c r="T10" s="41">
        <f t="shared" si="1"/>
        <v>0</v>
      </c>
      <c r="U10" s="44">
        <f t="shared" si="2"/>
        <v>0</v>
      </c>
    </row>
    <row r="11" spans="1:24" s="18" customFormat="1" ht="14.25" customHeight="1" x14ac:dyDescent="0.25">
      <c r="A11" s="35" t="s">
        <v>31</v>
      </c>
      <c r="B11" s="36" t="s">
        <v>32</v>
      </c>
      <c r="C11" s="37">
        <v>0</v>
      </c>
      <c r="D11" s="37">
        <v>1</v>
      </c>
      <c r="E11" s="37">
        <v>0</v>
      </c>
      <c r="F11" s="37">
        <v>0</v>
      </c>
      <c r="G11" s="37">
        <v>0</v>
      </c>
      <c r="H11" s="37">
        <v>0</v>
      </c>
      <c r="I11" s="37">
        <v>0</v>
      </c>
      <c r="J11" s="37">
        <v>0</v>
      </c>
      <c r="K11" s="37">
        <v>0</v>
      </c>
      <c r="L11" s="37">
        <v>0</v>
      </c>
      <c r="M11" s="37">
        <v>0</v>
      </c>
      <c r="N11" s="41">
        <f t="shared" si="0"/>
        <v>1</v>
      </c>
      <c r="O11" s="42">
        <v>0</v>
      </c>
      <c r="P11" s="42">
        <v>0</v>
      </c>
      <c r="Q11" s="42">
        <v>0</v>
      </c>
      <c r="R11" s="42">
        <v>0</v>
      </c>
      <c r="S11" s="43">
        <v>0</v>
      </c>
      <c r="T11" s="41">
        <f t="shared" si="1"/>
        <v>0</v>
      </c>
      <c r="U11" s="44">
        <f t="shared" si="2"/>
        <v>1</v>
      </c>
    </row>
    <row r="12" spans="1:24" s="18" customFormat="1" ht="14.25" customHeight="1" x14ac:dyDescent="0.25">
      <c r="A12" s="35" t="s">
        <v>33</v>
      </c>
      <c r="B12" s="36" t="s">
        <v>34</v>
      </c>
      <c r="C12" s="37">
        <v>3</v>
      </c>
      <c r="D12" s="37">
        <v>1</v>
      </c>
      <c r="E12" s="37">
        <v>4</v>
      </c>
      <c r="F12" s="37">
        <v>0</v>
      </c>
      <c r="G12" s="37">
        <v>1</v>
      </c>
      <c r="H12" s="37">
        <v>2</v>
      </c>
      <c r="I12" s="37">
        <v>0</v>
      </c>
      <c r="J12" s="37">
        <v>7</v>
      </c>
      <c r="K12" s="37">
        <v>0</v>
      </c>
      <c r="L12" s="37">
        <v>1</v>
      </c>
      <c r="M12" s="37">
        <v>1</v>
      </c>
      <c r="N12" s="41">
        <f t="shared" si="0"/>
        <v>20</v>
      </c>
      <c r="O12" s="42">
        <v>0</v>
      </c>
      <c r="P12" s="42">
        <v>0</v>
      </c>
      <c r="Q12" s="42">
        <v>0</v>
      </c>
      <c r="R12" s="42">
        <v>0</v>
      </c>
      <c r="S12" s="43">
        <v>0</v>
      </c>
      <c r="T12" s="41">
        <f t="shared" si="1"/>
        <v>0</v>
      </c>
      <c r="U12" s="44">
        <f t="shared" si="2"/>
        <v>20</v>
      </c>
    </row>
    <row r="13" spans="1:24" s="18" customFormat="1" ht="14.25" customHeight="1" x14ac:dyDescent="0.25">
      <c r="A13" s="35" t="s">
        <v>35</v>
      </c>
      <c r="B13" s="36" t="s">
        <v>36</v>
      </c>
      <c r="C13" s="37">
        <v>85</v>
      </c>
      <c r="D13" s="37">
        <v>51</v>
      </c>
      <c r="E13" s="37">
        <v>129</v>
      </c>
      <c r="F13" s="37">
        <v>17</v>
      </c>
      <c r="G13" s="37">
        <v>18</v>
      </c>
      <c r="H13" s="37">
        <v>343</v>
      </c>
      <c r="I13" s="37">
        <v>5</v>
      </c>
      <c r="J13" s="37">
        <v>13</v>
      </c>
      <c r="K13" s="37">
        <v>53</v>
      </c>
      <c r="L13" s="37">
        <v>31</v>
      </c>
      <c r="M13" s="37">
        <v>41</v>
      </c>
      <c r="N13" s="41">
        <f t="shared" si="0"/>
        <v>786</v>
      </c>
      <c r="O13" s="42">
        <v>0</v>
      </c>
      <c r="P13" s="42">
        <v>0</v>
      </c>
      <c r="Q13" s="42">
        <v>0</v>
      </c>
      <c r="R13" s="42">
        <v>0</v>
      </c>
      <c r="S13" s="43">
        <v>0</v>
      </c>
      <c r="T13" s="41">
        <f t="shared" si="1"/>
        <v>0</v>
      </c>
      <c r="U13" s="44">
        <f t="shared" si="2"/>
        <v>786</v>
      </c>
    </row>
    <row r="14" spans="1:24" s="18" customFormat="1" ht="14.25" customHeight="1" x14ac:dyDescent="0.25">
      <c r="A14" s="35" t="s">
        <v>37</v>
      </c>
      <c r="B14" s="36" t="s">
        <v>38</v>
      </c>
      <c r="C14" s="37">
        <v>674</v>
      </c>
      <c r="D14" s="37">
        <v>744</v>
      </c>
      <c r="E14" s="37">
        <v>793</v>
      </c>
      <c r="F14" s="37">
        <v>1509</v>
      </c>
      <c r="G14" s="37">
        <v>317</v>
      </c>
      <c r="H14" s="37">
        <v>388</v>
      </c>
      <c r="I14" s="37">
        <v>2</v>
      </c>
      <c r="J14" s="37">
        <v>154</v>
      </c>
      <c r="K14" s="37">
        <v>100</v>
      </c>
      <c r="L14" s="37">
        <v>333</v>
      </c>
      <c r="M14" s="37">
        <v>157</v>
      </c>
      <c r="N14" s="41">
        <f t="shared" si="0"/>
        <v>5171</v>
      </c>
      <c r="O14" s="42">
        <v>0</v>
      </c>
      <c r="P14" s="42">
        <v>0</v>
      </c>
      <c r="Q14" s="42">
        <v>0</v>
      </c>
      <c r="R14" s="42">
        <v>0</v>
      </c>
      <c r="S14" s="43">
        <v>0</v>
      </c>
      <c r="T14" s="41">
        <f t="shared" si="1"/>
        <v>0</v>
      </c>
      <c r="U14" s="44">
        <f t="shared" si="2"/>
        <v>5171</v>
      </c>
    </row>
    <row r="15" spans="1:24" s="18" customFormat="1" ht="14.25" customHeight="1" x14ac:dyDescent="0.25">
      <c r="A15" s="35" t="s">
        <v>39</v>
      </c>
      <c r="B15" s="36" t="s">
        <v>40</v>
      </c>
      <c r="C15" s="37">
        <v>759</v>
      </c>
      <c r="D15" s="37">
        <v>795</v>
      </c>
      <c r="E15" s="37">
        <v>922</v>
      </c>
      <c r="F15" s="37">
        <v>1526</v>
      </c>
      <c r="G15" s="37">
        <v>335</v>
      </c>
      <c r="H15" s="37">
        <v>731</v>
      </c>
      <c r="I15" s="37">
        <v>7</v>
      </c>
      <c r="J15" s="37">
        <v>167</v>
      </c>
      <c r="K15" s="37">
        <v>153</v>
      </c>
      <c r="L15" s="37">
        <v>364</v>
      </c>
      <c r="M15" s="37">
        <v>198</v>
      </c>
      <c r="N15" s="41">
        <f t="shared" si="0"/>
        <v>5957</v>
      </c>
      <c r="O15" s="42">
        <v>0</v>
      </c>
      <c r="P15" s="42">
        <v>0</v>
      </c>
      <c r="Q15" s="42">
        <v>0</v>
      </c>
      <c r="R15" s="42">
        <v>0</v>
      </c>
      <c r="S15" s="43">
        <v>0</v>
      </c>
      <c r="T15" s="41">
        <f t="shared" si="1"/>
        <v>0</v>
      </c>
      <c r="U15" s="44">
        <f t="shared" si="2"/>
        <v>5957</v>
      </c>
    </row>
    <row r="16" spans="1:24" s="18" customFormat="1" ht="14.25" customHeight="1" x14ac:dyDescent="0.25">
      <c r="A16" s="45" t="s">
        <v>41</v>
      </c>
      <c r="B16" s="46" t="s">
        <v>42</v>
      </c>
      <c r="C16" s="47">
        <v>150</v>
      </c>
      <c r="D16" s="47">
        <v>301</v>
      </c>
      <c r="E16" s="47">
        <v>707</v>
      </c>
      <c r="F16" s="47">
        <v>1109</v>
      </c>
      <c r="G16" s="47">
        <v>96</v>
      </c>
      <c r="H16" s="47">
        <v>598</v>
      </c>
      <c r="I16" s="47">
        <v>7</v>
      </c>
      <c r="J16" s="47">
        <v>43</v>
      </c>
      <c r="K16" s="47">
        <v>46</v>
      </c>
      <c r="L16" s="47">
        <v>47</v>
      </c>
      <c r="M16" s="47">
        <v>139</v>
      </c>
      <c r="N16" s="48">
        <f t="shared" si="0"/>
        <v>3243</v>
      </c>
      <c r="O16" s="49">
        <v>0</v>
      </c>
      <c r="P16" s="49">
        <v>0</v>
      </c>
      <c r="Q16" s="49">
        <v>0</v>
      </c>
      <c r="R16" s="49">
        <v>0</v>
      </c>
      <c r="S16" s="50">
        <v>0</v>
      </c>
      <c r="T16" s="48">
        <f t="shared" si="1"/>
        <v>0</v>
      </c>
      <c r="U16" s="51">
        <f t="shared" si="2"/>
        <v>3243</v>
      </c>
    </row>
    <row r="17" spans="1:24" s="19" customFormat="1" ht="14.25" customHeight="1" x14ac:dyDescent="0.25">
      <c r="A17" s="52" t="s">
        <v>43</v>
      </c>
      <c r="B17" s="53" t="s">
        <v>44</v>
      </c>
      <c r="C17" s="47">
        <v>609</v>
      </c>
      <c r="D17" s="47">
        <v>494</v>
      </c>
      <c r="E17" s="47">
        <v>215</v>
      </c>
      <c r="F17" s="47">
        <v>417</v>
      </c>
      <c r="G17" s="47">
        <v>239</v>
      </c>
      <c r="H17" s="47">
        <v>133</v>
      </c>
      <c r="I17" s="47">
        <v>0</v>
      </c>
      <c r="J17" s="47">
        <v>124</v>
      </c>
      <c r="K17" s="47">
        <v>107</v>
      </c>
      <c r="L17" s="47">
        <v>317</v>
      </c>
      <c r="M17" s="47">
        <v>59</v>
      </c>
      <c r="N17" s="48">
        <f t="shared" si="0"/>
        <v>2714</v>
      </c>
      <c r="O17" s="49">
        <v>0</v>
      </c>
      <c r="P17" s="49">
        <v>0</v>
      </c>
      <c r="Q17" s="49">
        <v>0</v>
      </c>
      <c r="R17" s="49">
        <v>0</v>
      </c>
      <c r="S17" s="50">
        <v>0</v>
      </c>
      <c r="T17" s="48">
        <f t="shared" si="1"/>
        <v>0</v>
      </c>
      <c r="U17" s="51">
        <f t="shared" si="2"/>
        <v>2714</v>
      </c>
      <c r="X17" s="15"/>
    </row>
    <row r="18" spans="1:24" s="19" customFormat="1" ht="14.25" customHeight="1" x14ac:dyDescent="0.25">
      <c r="A18" s="54" t="s">
        <v>45</v>
      </c>
      <c r="B18" s="55" t="s">
        <v>46</v>
      </c>
      <c r="C18" s="37">
        <v>1067</v>
      </c>
      <c r="D18" s="37">
        <v>2236</v>
      </c>
      <c r="E18" s="37">
        <v>1872</v>
      </c>
      <c r="F18" s="37">
        <v>1581</v>
      </c>
      <c r="G18" s="37">
        <v>2842</v>
      </c>
      <c r="H18" s="37">
        <v>1561</v>
      </c>
      <c r="I18" s="37">
        <v>1264</v>
      </c>
      <c r="J18" s="37">
        <v>3129</v>
      </c>
      <c r="K18" s="37">
        <v>1745</v>
      </c>
      <c r="L18" s="37">
        <v>1897</v>
      </c>
      <c r="M18" s="37">
        <v>1854</v>
      </c>
      <c r="N18" s="41">
        <f t="shared" si="0"/>
        <v>21048</v>
      </c>
      <c r="O18" s="42">
        <v>0</v>
      </c>
      <c r="P18" s="42">
        <v>0</v>
      </c>
      <c r="Q18" s="42">
        <v>0</v>
      </c>
      <c r="R18" s="42">
        <v>0</v>
      </c>
      <c r="S18" s="43">
        <v>0</v>
      </c>
      <c r="T18" s="41">
        <f t="shared" si="1"/>
        <v>0</v>
      </c>
      <c r="U18" s="44">
        <f t="shared" si="2"/>
        <v>21048</v>
      </c>
      <c r="X18" s="15"/>
    </row>
    <row r="19" spans="1:24" s="19" customFormat="1" ht="14.25" customHeight="1" x14ac:dyDescent="0.25">
      <c r="A19" s="52" t="s">
        <v>47</v>
      </c>
      <c r="B19" s="53" t="s">
        <v>48</v>
      </c>
      <c r="C19" s="47">
        <v>1018</v>
      </c>
      <c r="D19" s="47">
        <v>2065</v>
      </c>
      <c r="E19" s="47">
        <v>1733</v>
      </c>
      <c r="F19" s="47">
        <v>1519</v>
      </c>
      <c r="G19" s="47">
        <v>2778</v>
      </c>
      <c r="H19" s="47">
        <v>1506</v>
      </c>
      <c r="I19" s="47">
        <v>1215</v>
      </c>
      <c r="J19" s="47">
        <v>3046</v>
      </c>
      <c r="K19" s="47">
        <v>1679</v>
      </c>
      <c r="L19" s="47">
        <v>1768</v>
      </c>
      <c r="M19" s="47">
        <v>1787</v>
      </c>
      <c r="N19" s="48">
        <f t="shared" si="0"/>
        <v>20114</v>
      </c>
      <c r="O19" s="49">
        <v>0</v>
      </c>
      <c r="P19" s="49">
        <v>0</v>
      </c>
      <c r="Q19" s="49">
        <v>0</v>
      </c>
      <c r="R19" s="49">
        <v>0</v>
      </c>
      <c r="S19" s="50">
        <v>0</v>
      </c>
      <c r="T19" s="48">
        <f t="shared" si="1"/>
        <v>0</v>
      </c>
      <c r="U19" s="51">
        <f t="shared" si="2"/>
        <v>20114</v>
      </c>
      <c r="X19" s="15"/>
    </row>
    <row r="20" spans="1:24" s="19" customFormat="1" ht="14.25" customHeight="1" x14ac:dyDescent="0.25">
      <c r="A20" s="52" t="s">
        <v>49</v>
      </c>
      <c r="B20" s="53" t="s">
        <v>50</v>
      </c>
      <c r="C20" s="47">
        <v>30</v>
      </c>
      <c r="D20" s="47">
        <v>160</v>
      </c>
      <c r="E20" s="47">
        <v>102</v>
      </c>
      <c r="F20" s="47">
        <v>50</v>
      </c>
      <c r="G20" s="47">
        <v>57</v>
      </c>
      <c r="H20" s="47">
        <v>48</v>
      </c>
      <c r="I20" s="47">
        <v>48</v>
      </c>
      <c r="J20" s="47">
        <v>80</v>
      </c>
      <c r="K20" s="47">
        <v>65</v>
      </c>
      <c r="L20" s="47">
        <v>122</v>
      </c>
      <c r="M20" s="47">
        <v>63</v>
      </c>
      <c r="N20" s="48">
        <f t="shared" si="0"/>
        <v>825</v>
      </c>
      <c r="O20" s="49">
        <v>0</v>
      </c>
      <c r="P20" s="49">
        <v>0</v>
      </c>
      <c r="Q20" s="49">
        <v>0</v>
      </c>
      <c r="R20" s="49">
        <v>0</v>
      </c>
      <c r="S20" s="50">
        <v>0</v>
      </c>
      <c r="T20" s="48">
        <f t="shared" si="1"/>
        <v>0</v>
      </c>
      <c r="U20" s="51">
        <f t="shared" si="2"/>
        <v>825</v>
      </c>
      <c r="X20" s="15"/>
    </row>
    <row r="21" spans="1:24" s="19" customFormat="1" ht="14.25" customHeight="1" x14ac:dyDescent="0.25">
      <c r="A21" s="52" t="s">
        <v>51</v>
      </c>
      <c r="B21" s="53" t="s">
        <v>52</v>
      </c>
      <c r="C21" s="47">
        <v>0</v>
      </c>
      <c r="D21" s="47">
        <v>1</v>
      </c>
      <c r="E21" s="47">
        <v>2</v>
      </c>
      <c r="F21" s="47">
        <v>6</v>
      </c>
      <c r="G21" s="47">
        <v>6</v>
      </c>
      <c r="H21" s="47">
        <v>1</v>
      </c>
      <c r="I21" s="47">
        <v>0</v>
      </c>
      <c r="J21" s="47">
        <v>0</v>
      </c>
      <c r="K21" s="47">
        <v>0</v>
      </c>
      <c r="L21" s="47">
        <v>1</v>
      </c>
      <c r="M21" s="47">
        <v>0</v>
      </c>
      <c r="N21" s="48">
        <f t="shared" si="0"/>
        <v>17</v>
      </c>
      <c r="O21" s="49">
        <v>0</v>
      </c>
      <c r="P21" s="49">
        <v>0</v>
      </c>
      <c r="Q21" s="49">
        <v>0</v>
      </c>
      <c r="R21" s="49">
        <v>0</v>
      </c>
      <c r="S21" s="50">
        <v>0</v>
      </c>
      <c r="T21" s="48">
        <f t="shared" si="1"/>
        <v>0</v>
      </c>
      <c r="U21" s="51">
        <f t="shared" si="2"/>
        <v>17</v>
      </c>
      <c r="X21" s="15"/>
    </row>
    <row r="22" spans="1:24" s="19" customFormat="1" ht="14.25" customHeight="1" x14ac:dyDescent="0.25">
      <c r="A22" s="54" t="s">
        <v>53</v>
      </c>
      <c r="B22" s="55" t="s">
        <v>54</v>
      </c>
      <c r="C22" s="37">
        <v>0</v>
      </c>
      <c r="D22" s="37">
        <v>4</v>
      </c>
      <c r="E22" s="37">
        <v>0</v>
      </c>
      <c r="F22" s="37">
        <v>0</v>
      </c>
      <c r="G22" s="37">
        <v>0</v>
      </c>
      <c r="H22" s="37">
        <v>0</v>
      </c>
      <c r="I22" s="37">
        <v>0</v>
      </c>
      <c r="J22" s="37">
        <v>0</v>
      </c>
      <c r="K22" s="37">
        <v>0</v>
      </c>
      <c r="L22" s="37">
        <v>0</v>
      </c>
      <c r="M22" s="37">
        <v>0</v>
      </c>
      <c r="N22" s="41">
        <f t="shared" si="0"/>
        <v>4</v>
      </c>
      <c r="O22" s="42">
        <v>0</v>
      </c>
      <c r="P22" s="42">
        <v>0</v>
      </c>
      <c r="Q22" s="42">
        <v>0</v>
      </c>
      <c r="R22" s="42">
        <v>0</v>
      </c>
      <c r="S22" s="43">
        <v>0</v>
      </c>
      <c r="T22" s="41">
        <f t="shared" si="1"/>
        <v>0</v>
      </c>
      <c r="U22" s="44">
        <f t="shared" si="2"/>
        <v>4</v>
      </c>
      <c r="X22" s="15"/>
    </row>
    <row r="23" spans="1:24" s="19" customFormat="1" ht="14.25" customHeight="1" x14ac:dyDescent="0.25">
      <c r="A23" s="54" t="s">
        <v>55</v>
      </c>
      <c r="B23" s="55" t="s">
        <v>56</v>
      </c>
      <c r="C23" s="37">
        <v>0</v>
      </c>
      <c r="D23" s="37">
        <v>0</v>
      </c>
      <c r="E23" s="37">
        <v>1</v>
      </c>
      <c r="F23" s="37">
        <v>0</v>
      </c>
      <c r="G23" s="37">
        <v>0</v>
      </c>
      <c r="H23" s="37">
        <v>0</v>
      </c>
      <c r="I23" s="37">
        <v>0</v>
      </c>
      <c r="J23" s="37">
        <v>0</v>
      </c>
      <c r="K23" s="37">
        <v>1</v>
      </c>
      <c r="L23" s="37">
        <v>0</v>
      </c>
      <c r="M23" s="37">
        <v>0</v>
      </c>
      <c r="N23" s="41">
        <f t="shared" si="0"/>
        <v>2</v>
      </c>
      <c r="O23" s="42">
        <v>0</v>
      </c>
      <c r="P23" s="42">
        <v>0</v>
      </c>
      <c r="Q23" s="42">
        <v>0</v>
      </c>
      <c r="R23" s="42">
        <v>0</v>
      </c>
      <c r="S23" s="43">
        <v>0</v>
      </c>
      <c r="T23" s="41">
        <f t="shared" si="1"/>
        <v>0</v>
      </c>
      <c r="U23" s="44">
        <f t="shared" si="2"/>
        <v>2</v>
      </c>
      <c r="X23" s="15"/>
    </row>
    <row r="24" spans="1:24" s="19" customFormat="1" ht="14.25" customHeight="1" x14ac:dyDescent="0.25">
      <c r="A24" s="54" t="s">
        <v>57</v>
      </c>
      <c r="B24" s="55" t="s">
        <v>58</v>
      </c>
      <c r="C24" s="37">
        <v>57</v>
      </c>
      <c r="D24" s="37">
        <v>3</v>
      </c>
      <c r="E24" s="37">
        <v>53</v>
      </c>
      <c r="F24" s="37">
        <v>17</v>
      </c>
      <c r="G24" s="37">
        <v>20</v>
      </c>
      <c r="H24" s="37">
        <v>26</v>
      </c>
      <c r="I24" s="37">
        <v>0</v>
      </c>
      <c r="J24" s="37">
        <v>9</v>
      </c>
      <c r="K24" s="37">
        <v>52</v>
      </c>
      <c r="L24" s="37">
        <v>3</v>
      </c>
      <c r="M24" s="37">
        <v>15</v>
      </c>
      <c r="N24" s="41">
        <f t="shared" si="0"/>
        <v>255</v>
      </c>
      <c r="O24" s="42">
        <v>0</v>
      </c>
      <c r="P24" s="42">
        <v>0</v>
      </c>
      <c r="Q24" s="42">
        <v>0</v>
      </c>
      <c r="R24" s="42">
        <v>0</v>
      </c>
      <c r="S24" s="43">
        <v>0</v>
      </c>
      <c r="T24" s="41">
        <f t="shared" si="1"/>
        <v>0</v>
      </c>
      <c r="U24" s="44">
        <f t="shared" si="2"/>
        <v>255</v>
      </c>
      <c r="X24" s="15"/>
    </row>
    <row r="25" spans="1:24" s="19" customFormat="1" ht="14.25" customHeight="1" x14ac:dyDescent="0.25">
      <c r="A25" s="54" t="s">
        <v>59</v>
      </c>
      <c r="B25" s="55" t="s">
        <v>60</v>
      </c>
      <c r="C25" s="37">
        <v>0</v>
      </c>
      <c r="D25" s="37">
        <v>0</v>
      </c>
      <c r="E25" s="37">
        <v>0</v>
      </c>
      <c r="F25" s="37">
        <v>0</v>
      </c>
      <c r="G25" s="37">
        <v>0</v>
      </c>
      <c r="H25" s="37">
        <v>0</v>
      </c>
      <c r="I25" s="37">
        <v>0</v>
      </c>
      <c r="J25" s="37">
        <v>0</v>
      </c>
      <c r="K25" s="37">
        <v>0</v>
      </c>
      <c r="L25" s="37">
        <v>2</v>
      </c>
      <c r="M25" s="37">
        <v>0</v>
      </c>
      <c r="N25" s="41">
        <f t="shared" si="0"/>
        <v>2</v>
      </c>
      <c r="O25" s="42">
        <v>0</v>
      </c>
      <c r="P25" s="42">
        <v>0</v>
      </c>
      <c r="Q25" s="42">
        <v>0</v>
      </c>
      <c r="R25" s="42">
        <v>0</v>
      </c>
      <c r="S25" s="43">
        <v>0</v>
      </c>
      <c r="T25" s="41">
        <f t="shared" si="1"/>
        <v>0</v>
      </c>
      <c r="U25" s="44">
        <f t="shared" si="2"/>
        <v>2</v>
      </c>
      <c r="X25" s="15"/>
    </row>
    <row r="26" spans="1:24" s="19" customFormat="1" ht="14.25" customHeight="1" x14ac:dyDescent="0.25">
      <c r="A26" s="54" t="s">
        <v>61</v>
      </c>
      <c r="B26" s="55" t="s">
        <v>62</v>
      </c>
      <c r="C26" s="37">
        <v>0</v>
      </c>
      <c r="D26" s="37">
        <v>0</v>
      </c>
      <c r="E26" s="37">
        <v>0</v>
      </c>
      <c r="F26" s="37">
        <v>0</v>
      </c>
      <c r="G26" s="37">
        <v>0</v>
      </c>
      <c r="H26" s="37">
        <v>0</v>
      </c>
      <c r="I26" s="37">
        <v>0</v>
      </c>
      <c r="J26" s="37">
        <v>0</v>
      </c>
      <c r="K26" s="37">
        <v>0</v>
      </c>
      <c r="L26" s="37">
        <v>0</v>
      </c>
      <c r="M26" s="37">
        <v>0</v>
      </c>
      <c r="N26" s="41">
        <f t="shared" si="0"/>
        <v>0</v>
      </c>
      <c r="O26" s="42">
        <v>0</v>
      </c>
      <c r="P26" s="42">
        <v>0</v>
      </c>
      <c r="Q26" s="42">
        <v>0</v>
      </c>
      <c r="R26" s="42">
        <v>0</v>
      </c>
      <c r="S26" s="43">
        <v>0</v>
      </c>
      <c r="T26" s="41">
        <f t="shared" si="1"/>
        <v>0</v>
      </c>
      <c r="U26" s="44">
        <f t="shared" si="2"/>
        <v>0</v>
      </c>
      <c r="X26" s="15"/>
    </row>
    <row r="27" spans="1:24" s="19" customFormat="1" ht="14.25" customHeight="1" x14ac:dyDescent="0.25">
      <c r="A27" s="54" t="s">
        <v>63</v>
      </c>
      <c r="B27" s="55" t="s">
        <v>64</v>
      </c>
      <c r="C27" s="37">
        <v>21</v>
      </c>
      <c r="D27" s="37">
        <v>0</v>
      </c>
      <c r="E27" s="37">
        <v>5</v>
      </c>
      <c r="F27" s="37">
        <v>0</v>
      </c>
      <c r="G27" s="37">
        <v>0</v>
      </c>
      <c r="H27" s="37">
        <v>0</v>
      </c>
      <c r="I27" s="37">
        <v>0</v>
      </c>
      <c r="J27" s="37">
        <v>0</v>
      </c>
      <c r="K27" s="37">
        <v>0</v>
      </c>
      <c r="L27" s="37">
        <v>0</v>
      </c>
      <c r="M27" s="37">
        <v>0</v>
      </c>
      <c r="N27" s="41">
        <f t="shared" si="0"/>
        <v>26</v>
      </c>
      <c r="O27" s="42">
        <v>0</v>
      </c>
      <c r="P27" s="42">
        <v>0</v>
      </c>
      <c r="Q27" s="42">
        <v>0</v>
      </c>
      <c r="R27" s="42">
        <v>0</v>
      </c>
      <c r="S27" s="43">
        <v>0</v>
      </c>
      <c r="T27" s="41">
        <f t="shared" si="1"/>
        <v>0</v>
      </c>
      <c r="U27" s="44">
        <f t="shared" si="2"/>
        <v>26</v>
      </c>
      <c r="X27" s="15"/>
    </row>
    <row r="28" spans="1:24" s="19" customFormat="1" ht="14.25" customHeight="1" x14ac:dyDescent="0.25">
      <c r="A28" s="54" t="s">
        <v>65</v>
      </c>
      <c r="B28" s="55" t="s">
        <v>66</v>
      </c>
      <c r="C28" s="37">
        <v>0</v>
      </c>
      <c r="D28" s="37">
        <v>0</v>
      </c>
      <c r="E28" s="37">
        <v>0</v>
      </c>
      <c r="F28" s="37">
        <v>0</v>
      </c>
      <c r="G28" s="37">
        <v>0</v>
      </c>
      <c r="H28" s="37">
        <v>0</v>
      </c>
      <c r="I28" s="37">
        <v>0</v>
      </c>
      <c r="J28" s="37">
        <v>0</v>
      </c>
      <c r="K28" s="37">
        <v>0</v>
      </c>
      <c r="L28" s="37">
        <v>0</v>
      </c>
      <c r="M28" s="37">
        <v>0</v>
      </c>
      <c r="N28" s="41">
        <f t="shared" si="0"/>
        <v>0</v>
      </c>
      <c r="O28" s="42">
        <v>0</v>
      </c>
      <c r="P28" s="42">
        <v>0</v>
      </c>
      <c r="Q28" s="42">
        <v>0</v>
      </c>
      <c r="R28" s="42">
        <v>0</v>
      </c>
      <c r="S28" s="43">
        <v>0</v>
      </c>
      <c r="T28" s="41">
        <f t="shared" si="1"/>
        <v>0</v>
      </c>
      <c r="U28" s="44">
        <f t="shared" si="2"/>
        <v>0</v>
      </c>
      <c r="X28" s="15"/>
    </row>
    <row r="29" spans="1:24" s="19" customFormat="1" ht="14.25" customHeight="1" x14ac:dyDescent="0.25">
      <c r="A29" s="56" t="s">
        <v>67</v>
      </c>
      <c r="B29" s="57" t="s">
        <v>68</v>
      </c>
      <c r="C29" s="37">
        <v>78</v>
      </c>
      <c r="D29" s="37">
        <v>661</v>
      </c>
      <c r="E29" s="37">
        <v>460</v>
      </c>
      <c r="F29" s="37">
        <v>67</v>
      </c>
      <c r="G29" s="37">
        <v>93</v>
      </c>
      <c r="H29" s="37">
        <v>411</v>
      </c>
      <c r="I29" s="37">
        <v>37</v>
      </c>
      <c r="J29" s="37">
        <v>91</v>
      </c>
      <c r="K29" s="37">
        <v>163</v>
      </c>
      <c r="L29" s="37">
        <v>56</v>
      </c>
      <c r="M29" s="37">
        <v>162</v>
      </c>
      <c r="N29" s="58">
        <f t="shared" si="0"/>
        <v>2279</v>
      </c>
      <c r="O29" s="59">
        <v>0</v>
      </c>
      <c r="P29" s="59">
        <v>0</v>
      </c>
      <c r="Q29" s="59">
        <v>0</v>
      </c>
      <c r="R29" s="59">
        <v>0</v>
      </c>
      <c r="S29" s="60">
        <v>0</v>
      </c>
      <c r="T29" s="58">
        <f t="shared" si="1"/>
        <v>0</v>
      </c>
      <c r="U29" s="61">
        <f t="shared" si="2"/>
        <v>2279</v>
      </c>
      <c r="X29" s="15"/>
    </row>
    <row r="30" spans="1:24" s="19" customFormat="1" ht="14.25" customHeight="1" x14ac:dyDescent="0.25">
      <c r="A30" s="62" t="s">
        <v>13</v>
      </c>
      <c r="B30" s="63" t="s">
        <v>69</v>
      </c>
      <c r="C30" s="64">
        <v>3453</v>
      </c>
      <c r="D30" s="64">
        <v>10466</v>
      </c>
      <c r="E30" s="64">
        <v>6564</v>
      </c>
      <c r="F30" s="64">
        <v>4747</v>
      </c>
      <c r="G30" s="64">
        <v>4372</v>
      </c>
      <c r="H30" s="64">
        <v>9289</v>
      </c>
      <c r="I30" s="64">
        <v>1516</v>
      </c>
      <c r="J30" s="64">
        <v>4982</v>
      </c>
      <c r="K30" s="64">
        <v>2835</v>
      </c>
      <c r="L30" s="64">
        <v>9205</v>
      </c>
      <c r="M30" s="64">
        <v>13333</v>
      </c>
      <c r="N30" s="65">
        <f t="shared" si="0"/>
        <v>70762</v>
      </c>
      <c r="O30" s="64">
        <v>0</v>
      </c>
      <c r="P30" s="64">
        <v>0</v>
      </c>
      <c r="Q30" s="64">
        <v>0</v>
      </c>
      <c r="R30" s="64">
        <v>0</v>
      </c>
      <c r="S30" s="64">
        <v>0</v>
      </c>
      <c r="T30" s="65">
        <f t="shared" si="1"/>
        <v>0</v>
      </c>
      <c r="U30" s="66">
        <f t="shared" si="2"/>
        <v>70762</v>
      </c>
      <c r="X30" s="15"/>
    </row>
    <row r="31" spans="1:24" s="19" customFormat="1" ht="14.25" customHeight="1" x14ac:dyDescent="0.25">
      <c r="A31" s="67" t="s">
        <v>70</v>
      </c>
      <c r="B31" s="68" t="s">
        <v>71</v>
      </c>
      <c r="C31" s="37">
        <v>0</v>
      </c>
      <c r="D31" s="37">
        <v>0</v>
      </c>
      <c r="E31" s="37">
        <v>0</v>
      </c>
      <c r="F31" s="37">
        <v>0</v>
      </c>
      <c r="G31" s="37">
        <v>0</v>
      </c>
      <c r="H31" s="37">
        <v>0</v>
      </c>
      <c r="I31" s="37">
        <v>0</v>
      </c>
      <c r="J31" s="37">
        <v>0</v>
      </c>
      <c r="K31" s="37">
        <v>0</v>
      </c>
      <c r="L31" s="37">
        <v>0</v>
      </c>
      <c r="M31" s="39">
        <v>0</v>
      </c>
      <c r="N31" s="38">
        <f t="shared" si="0"/>
        <v>0</v>
      </c>
      <c r="O31" s="37">
        <v>1657</v>
      </c>
      <c r="P31" s="37">
        <v>643</v>
      </c>
      <c r="Q31" s="37">
        <v>247</v>
      </c>
      <c r="R31" s="37">
        <v>192</v>
      </c>
      <c r="S31" s="39">
        <v>159</v>
      </c>
      <c r="T31" s="38">
        <f t="shared" si="1"/>
        <v>2898</v>
      </c>
      <c r="U31" s="40">
        <f t="shared" si="2"/>
        <v>2898</v>
      </c>
      <c r="X31" s="15"/>
    </row>
    <row r="32" spans="1:24" s="19" customFormat="1" ht="14.25" customHeight="1" x14ac:dyDescent="0.25">
      <c r="A32" s="52" t="s">
        <v>72</v>
      </c>
      <c r="B32" s="69" t="s">
        <v>73</v>
      </c>
      <c r="C32" s="47">
        <v>0</v>
      </c>
      <c r="D32" s="47">
        <v>0</v>
      </c>
      <c r="E32" s="47">
        <v>0</v>
      </c>
      <c r="F32" s="47">
        <v>0</v>
      </c>
      <c r="G32" s="47">
        <v>0</v>
      </c>
      <c r="H32" s="47">
        <v>0</v>
      </c>
      <c r="I32" s="47">
        <v>0</v>
      </c>
      <c r="J32" s="47">
        <v>0</v>
      </c>
      <c r="K32" s="47">
        <v>0</v>
      </c>
      <c r="L32" s="47">
        <v>0</v>
      </c>
      <c r="M32" s="50">
        <v>0</v>
      </c>
      <c r="N32" s="48">
        <f t="shared" si="0"/>
        <v>0</v>
      </c>
      <c r="O32" s="49">
        <v>1486</v>
      </c>
      <c r="P32" s="49">
        <v>539</v>
      </c>
      <c r="Q32" s="49">
        <v>196</v>
      </c>
      <c r="R32" s="49">
        <v>144</v>
      </c>
      <c r="S32" s="50">
        <v>142</v>
      </c>
      <c r="T32" s="48">
        <f t="shared" si="1"/>
        <v>2507</v>
      </c>
      <c r="U32" s="51">
        <f t="shared" si="2"/>
        <v>2507</v>
      </c>
      <c r="X32" s="15"/>
    </row>
    <row r="33" spans="1:24" s="19" customFormat="1" ht="14.25" customHeight="1" x14ac:dyDescent="0.25">
      <c r="A33" s="52" t="s">
        <v>74</v>
      </c>
      <c r="B33" s="53" t="s">
        <v>75</v>
      </c>
      <c r="C33" s="47">
        <v>0</v>
      </c>
      <c r="D33" s="47">
        <v>0</v>
      </c>
      <c r="E33" s="47">
        <v>0</v>
      </c>
      <c r="F33" s="47">
        <v>0</v>
      </c>
      <c r="G33" s="47">
        <v>0</v>
      </c>
      <c r="H33" s="47">
        <v>0</v>
      </c>
      <c r="I33" s="47">
        <v>0</v>
      </c>
      <c r="J33" s="47">
        <v>0</v>
      </c>
      <c r="K33" s="47">
        <v>0</v>
      </c>
      <c r="L33" s="47">
        <v>0</v>
      </c>
      <c r="M33" s="50">
        <v>0</v>
      </c>
      <c r="N33" s="48">
        <f t="shared" si="0"/>
        <v>0</v>
      </c>
      <c r="O33" s="49">
        <v>171</v>
      </c>
      <c r="P33" s="49">
        <v>104</v>
      </c>
      <c r="Q33" s="49">
        <v>32</v>
      </c>
      <c r="R33" s="49">
        <v>48</v>
      </c>
      <c r="S33" s="50">
        <v>17</v>
      </c>
      <c r="T33" s="48">
        <f t="shared" si="1"/>
        <v>372</v>
      </c>
      <c r="U33" s="51">
        <f t="shared" si="2"/>
        <v>372</v>
      </c>
      <c r="X33" s="15"/>
    </row>
    <row r="34" spans="1:24" s="19" customFormat="1" ht="14.25" customHeight="1" x14ac:dyDescent="0.25">
      <c r="A34" s="52" t="s">
        <v>76</v>
      </c>
      <c r="B34" s="53" t="s">
        <v>77</v>
      </c>
      <c r="C34" s="47">
        <v>0</v>
      </c>
      <c r="D34" s="47">
        <v>0</v>
      </c>
      <c r="E34" s="47">
        <v>0</v>
      </c>
      <c r="F34" s="47">
        <v>0</v>
      </c>
      <c r="G34" s="47">
        <v>0</v>
      </c>
      <c r="H34" s="47">
        <v>0</v>
      </c>
      <c r="I34" s="47">
        <v>0</v>
      </c>
      <c r="J34" s="47">
        <v>0</v>
      </c>
      <c r="K34" s="47">
        <v>0</v>
      </c>
      <c r="L34" s="47">
        <v>0</v>
      </c>
      <c r="M34" s="50">
        <v>0</v>
      </c>
      <c r="N34" s="48">
        <f t="shared" si="0"/>
        <v>0</v>
      </c>
      <c r="O34" s="49">
        <v>0</v>
      </c>
      <c r="P34" s="49">
        <v>0</v>
      </c>
      <c r="Q34" s="49">
        <v>0</v>
      </c>
      <c r="R34" s="49">
        <v>0</v>
      </c>
      <c r="S34" s="50">
        <v>0</v>
      </c>
      <c r="T34" s="48">
        <f t="shared" si="1"/>
        <v>0</v>
      </c>
      <c r="U34" s="51">
        <f t="shared" si="2"/>
        <v>0</v>
      </c>
      <c r="X34" s="15"/>
    </row>
    <row r="35" spans="1:24" s="19" customFormat="1" ht="14.25" customHeight="1" x14ac:dyDescent="0.25">
      <c r="A35" s="54" t="s">
        <v>78</v>
      </c>
      <c r="B35" s="70" t="s">
        <v>79</v>
      </c>
      <c r="C35" s="37">
        <v>0</v>
      </c>
      <c r="D35" s="37">
        <v>0</v>
      </c>
      <c r="E35" s="37">
        <v>0</v>
      </c>
      <c r="F35" s="37">
        <v>0</v>
      </c>
      <c r="G35" s="37">
        <v>0</v>
      </c>
      <c r="H35" s="37">
        <v>0</v>
      </c>
      <c r="I35" s="37">
        <v>0</v>
      </c>
      <c r="J35" s="37">
        <v>0</v>
      </c>
      <c r="K35" s="37">
        <v>0</v>
      </c>
      <c r="L35" s="37">
        <v>0</v>
      </c>
      <c r="M35" s="43">
        <v>0</v>
      </c>
      <c r="N35" s="41">
        <f t="shared" si="0"/>
        <v>0</v>
      </c>
      <c r="O35" s="42">
        <v>0</v>
      </c>
      <c r="P35" s="42">
        <v>0</v>
      </c>
      <c r="Q35" s="42">
        <v>0</v>
      </c>
      <c r="R35" s="42">
        <v>0</v>
      </c>
      <c r="S35" s="43">
        <v>0</v>
      </c>
      <c r="T35" s="41">
        <f t="shared" si="1"/>
        <v>0</v>
      </c>
      <c r="U35" s="44">
        <f t="shared" si="2"/>
        <v>0</v>
      </c>
      <c r="X35" s="15"/>
    </row>
    <row r="36" spans="1:24" s="19" customFormat="1" ht="14.25" customHeight="1" x14ac:dyDescent="0.25">
      <c r="A36" s="54" t="s">
        <v>80</v>
      </c>
      <c r="B36" s="70" t="s">
        <v>81</v>
      </c>
      <c r="C36" s="37">
        <v>0</v>
      </c>
      <c r="D36" s="37">
        <v>0</v>
      </c>
      <c r="E36" s="37">
        <v>0</v>
      </c>
      <c r="F36" s="37">
        <v>0</v>
      </c>
      <c r="G36" s="37">
        <v>0</v>
      </c>
      <c r="H36" s="37">
        <v>0</v>
      </c>
      <c r="I36" s="37">
        <v>0</v>
      </c>
      <c r="J36" s="37">
        <v>0</v>
      </c>
      <c r="K36" s="37">
        <v>0</v>
      </c>
      <c r="L36" s="37">
        <v>0</v>
      </c>
      <c r="M36" s="43">
        <v>0</v>
      </c>
      <c r="N36" s="41">
        <f t="shared" si="0"/>
        <v>0</v>
      </c>
      <c r="O36" s="42">
        <v>28</v>
      </c>
      <c r="P36" s="42">
        <v>1</v>
      </c>
      <c r="Q36" s="42">
        <v>192</v>
      </c>
      <c r="R36" s="42">
        <v>49</v>
      </c>
      <c r="S36" s="43">
        <v>0</v>
      </c>
      <c r="T36" s="41">
        <f t="shared" si="1"/>
        <v>270</v>
      </c>
      <c r="U36" s="44">
        <f t="shared" si="2"/>
        <v>270</v>
      </c>
      <c r="X36" s="15"/>
    </row>
    <row r="37" spans="1:24" s="19" customFormat="1" ht="14.25" customHeight="1" x14ac:dyDescent="0.25">
      <c r="A37" s="54" t="s">
        <v>82</v>
      </c>
      <c r="B37" s="70" t="s">
        <v>83</v>
      </c>
      <c r="C37" s="37">
        <v>0</v>
      </c>
      <c r="D37" s="37">
        <v>0</v>
      </c>
      <c r="E37" s="37">
        <v>0</v>
      </c>
      <c r="F37" s="37">
        <v>0</v>
      </c>
      <c r="G37" s="37">
        <v>0</v>
      </c>
      <c r="H37" s="37">
        <v>0</v>
      </c>
      <c r="I37" s="37">
        <v>0</v>
      </c>
      <c r="J37" s="37">
        <v>0</v>
      </c>
      <c r="K37" s="37">
        <v>0</v>
      </c>
      <c r="L37" s="37">
        <v>0</v>
      </c>
      <c r="M37" s="43">
        <v>0</v>
      </c>
      <c r="N37" s="41">
        <f t="shared" si="0"/>
        <v>0</v>
      </c>
      <c r="O37" s="42">
        <v>0</v>
      </c>
      <c r="P37" s="42">
        <v>0</v>
      </c>
      <c r="Q37" s="42">
        <v>0</v>
      </c>
      <c r="R37" s="42">
        <v>0</v>
      </c>
      <c r="S37" s="43">
        <v>0</v>
      </c>
      <c r="T37" s="41">
        <f t="shared" si="1"/>
        <v>0</v>
      </c>
      <c r="U37" s="44">
        <f t="shared" si="2"/>
        <v>0</v>
      </c>
      <c r="X37" s="15"/>
    </row>
    <row r="38" spans="1:24" s="19" customFormat="1" ht="14.25" customHeight="1" x14ac:dyDescent="0.25">
      <c r="A38" s="54" t="s">
        <v>84</v>
      </c>
      <c r="B38" s="70" t="s">
        <v>85</v>
      </c>
      <c r="C38" s="37">
        <v>0</v>
      </c>
      <c r="D38" s="37">
        <v>0</v>
      </c>
      <c r="E38" s="37">
        <v>0</v>
      </c>
      <c r="F38" s="37">
        <v>0</v>
      </c>
      <c r="G38" s="37">
        <v>0</v>
      </c>
      <c r="H38" s="37">
        <v>0</v>
      </c>
      <c r="I38" s="37">
        <v>0</v>
      </c>
      <c r="J38" s="37">
        <v>0</v>
      </c>
      <c r="K38" s="37">
        <v>0</v>
      </c>
      <c r="L38" s="37">
        <v>0</v>
      </c>
      <c r="M38" s="43">
        <v>0</v>
      </c>
      <c r="N38" s="41">
        <f t="shared" si="0"/>
        <v>0</v>
      </c>
      <c r="O38" s="42">
        <v>0</v>
      </c>
      <c r="P38" s="42">
        <v>0</v>
      </c>
      <c r="Q38" s="42">
        <v>0</v>
      </c>
      <c r="R38" s="42">
        <v>0</v>
      </c>
      <c r="S38" s="43">
        <v>0</v>
      </c>
      <c r="T38" s="41">
        <f t="shared" si="1"/>
        <v>0</v>
      </c>
      <c r="U38" s="44">
        <f t="shared" si="2"/>
        <v>0</v>
      </c>
      <c r="X38" s="15"/>
    </row>
    <row r="39" spans="1:24" s="19" customFormat="1" ht="14.25" customHeight="1" x14ac:dyDescent="0.25">
      <c r="A39" s="54" t="s">
        <v>86</v>
      </c>
      <c r="B39" s="55" t="s">
        <v>87</v>
      </c>
      <c r="C39" s="37">
        <v>0</v>
      </c>
      <c r="D39" s="37">
        <v>0</v>
      </c>
      <c r="E39" s="37">
        <v>0</v>
      </c>
      <c r="F39" s="37">
        <v>0</v>
      </c>
      <c r="G39" s="37">
        <v>0</v>
      </c>
      <c r="H39" s="37">
        <v>0</v>
      </c>
      <c r="I39" s="37">
        <v>0</v>
      </c>
      <c r="J39" s="37">
        <v>0</v>
      </c>
      <c r="K39" s="37">
        <v>0</v>
      </c>
      <c r="L39" s="37">
        <v>0</v>
      </c>
      <c r="M39" s="43">
        <v>0</v>
      </c>
      <c r="N39" s="41">
        <f t="shared" si="0"/>
        <v>0</v>
      </c>
      <c r="O39" s="42">
        <v>0</v>
      </c>
      <c r="P39" s="42">
        <v>0</v>
      </c>
      <c r="Q39" s="42">
        <v>0</v>
      </c>
      <c r="R39" s="42">
        <v>0</v>
      </c>
      <c r="S39" s="43">
        <v>0</v>
      </c>
      <c r="T39" s="41">
        <f t="shared" si="1"/>
        <v>0</v>
      </c>
      <c r="U39" s="44">
        <f t="shared" si="2"/>
        <v>0</v>
      </c>
      <c r="X39" s="15"/>
    </row>
    <row r="40" spans="1:24" s="19" customFormat="1" ht="14.25" customHeight="1" x14ac:dyDescent="0.25">
      <c r="A40" s="54" t="s">
        <v>88</v>
      </c>
      <c r="B40" s="70" t="s">
        <v>89</v>
      </c>
      <c r="C40" s="37">
        <v>0</v>
      </c>
      <c r="D40" s="37">
        <v>0</v>
      </c>
      <c r="E40" s="37">
        <v>0</v>
      </c>
      <c r="F40" s="37">
        <v>0</v>
      </c>
      <c r="G40" s="37">
        <v>0</v>
      </c>
      <c r="H40" s="37">
        <v>0</v>
      </c>
      <c r="I40" s="37">
        <v>0</v>
      </c>
      <c r="J40" s="37">
        <v>0</v>
      </c>
      <c r="K40" s="37">
        <v>0</v>
      </c>
      <c r="L40" s="37">
        <v>0</v>
      </c>
      <c r="M40" s="60">
        <v>0</v>
      </c>
      <c r="N40" s="41">
        <f t="shared" si="0"/>
        <v>0</v>
      </c>
      <c r="O40" s="59">
        <v>0</v>
      </c>
      <c r="P40" s="59">
        <v>0</v>
      </c>
      <c r="Q40" s="59">
        <v>0</v>
      </c>
      <c r="R40" s="59">
        <v>0</v>
      </c>
      <c r="S40" s="60">
        <v>0</v>
      </c>
      <c r="T40" s="58">
        <f t="shared" si="1"/>
        <v>0</v>
      </c>
      <c r="U40" s="61">
        <f t="shared" si="2"/>
        <v>0</v>
      </c>
      <c r="X40" s="15"/>
    </row>
    <row r="41" spans="1:24" s="19" customFormat="1" ht="14.25" customHeight="1" x14ac:dyDescent="0.25">
      <c r="A41" s="71" t="s">
        <v>19</v>
      </c>
      <c r="B41" s="72" t="s">
        <v>90</v>
      </c>
      <c r="C41" s="64">
        <v>0</v>
      </c>
      <c r="D41" s="64">
        <v>0</v>
      </c>
      <c r="E41" s="64">
        <v>0</v>
      </c>
      <c r="F41" s="64">
        <v>0</v>
      </c>
      <c r="G41" s="64">
        <v>0</v>
      </c>
      <c r="H41" s="64">
        <v>0</v>
      </c>
      <c r="I41" s="64">
        <v>0</v>
      </c>
      <c r="J41" s="64">
        <v>0</v>
      </c>
      <c r="K41" s="64">
        <v>0</v>
      </c>
      <c r="L41" s="64">
        <v>0</v>
      </c>
      <c r="M41" s="64">
        <v>0</v>
      </c>
      <c r="N41" s="65">
        <f t="shared" si="0"/>
        <v>0</v>
      </c>
      <c r="O41" s="64">
        <v>1685</v>
      </c>
      <c r="P41" s="64">
        <v>644</v>
      </c>
      <c r="Q41" s="64">
        <v>439</v>
      </c>
      <c r="R41" s="64">
        <v>241</v>
      </c>
      <c r="S41" s="64">
        <v>159</v>
      </c>
      <c r="T41" s="65">
        <f t="shared" si="1"/>
        <v>3168</v>
      </c>
      <c r="U41" s="66">
        <f t="shared" si="2"/>
        <v>3168</v>
      </c>
      <c r="X41" s="15"/>
    </row>
    <row r="42" spans="1:24" s="19" customFormat="1" ht="14.25" customHeight="1" thickBot="1" x14ac:dyDescent="0.3">
      <c r="A42" s="73" t="s">
        <v>20</v>
      </c>
      <c r="B42" s="74" t="s">
        <v>91</v>
      </c>
      <c r="C42" s="75">
        <f t="shared" ref="C42:U42" si="3">C30+C41</f>
        <v>3453</v>
      </c>
      <c r="D42" s="75">
        <f t="shared" si="3"/>
        <v>10466</v>
      </c>
      <c r="E42" s="75">
        <f t="shared" si="3"/>
        <v>6564</v>
      </c>
      <c r="F42" s="75">
        <f t="shared" si="3"/>
        <v>4747</v>
      </c>
      <c r="G42" s="75">
        <f t="shared" si="3"/>
        <v>4372</v>
      </c>
      <c r="H42" s="75">
        <f t="shared" si="3"/>
        <v>9289</v>
      </c>
      <c r="I42" s="75">
        <f t="shared" si="3"/>
        <v>1516</v>
      </c>
      <c r="J42" s="75">
        <f t="shared" si="3"/>
        <v>4982</v>
      </c>
      <c r="K42" s="75">
        <f t="shared" si="3"/>
        <v>2835</v>
      </c>
      <c r="L42" s="75">
        <f t="shared" si="3"/>
        <v>9205</v>
      </c>
      <c r="M42" s="75">
        <f t="shared" si="3"/>
        <v>13333</v>
      </c>
      <c r="N42" s="75">
        <f t="shared" si="3"/>
        <v>70762</v>
      </c>
      <c r="O42" s="75">
        <f t="shared" si="3"/>
        <v>1685</v>
      </c>
      <c r="P42" s="75">
        <f t="shared" si="3"/>
        <v>644</v>
      </c>
      <c r="Q42" s="75">
        <f t="shared" si="3"/>
        <v>439</v>
      </c>
      <c r="R42" s="75">
        <f t="shared" si="3"/>
        <v>241</v>
      </c>
      <c r="S42" s="75">
        <f t="shared" si="3"/>
        <v>159</v>
      </c>
      <c r="T42" s="75">
        <f t="shared" si="3"/>
        <v>3168</v>
      </c>
      <c r="U42" s="76">
        <f t="shared" si="3"/>
        <v>73930</v>
      </c>
      <c r="X42" s="15"/>
    </row>
    <row r="43" spans="1:24" s="19" customFormat="1" ht="14.25" customHeight="1" x14ac:dyDescent="0.25">
      <c r="A43" s="15"/>
      <c r="B43" s="15"/>
      <c r="C43" s="15"/>
      <c r="D43" s="15"/>
      <c r="E43" s="15"/>
      <c r="F43" s="15"/>
      <c r="G43" s="15"/>
      <c r="H43" s="15"/>
      <c r="I43" s="15"/>
      <c r="J43" s="15"/>
      <c r="K43" s="15"/>
      <c r="L43" s="15"/>
      <c r="M43" s="15"/>
      <c r="N43" s="15"/>
      <c r="O43" s="15"/>
      <c r="P43" s="15"/>
      <c r="Q43" s="15"/>
      <c r="R43" s="15"/>
      <c r="S43" s="15"/>
      <c r="T43" s="15"/>
      <c r="U43" s="15"/>
      <c r="X43" s="15"/>
    </row>
    <row r="44" spans="1:24" s="19" customFormat="1" ht="14.25" customHeight="1" thickBot="1" x14ac:dyDescent="0.3">
      <c r="A44" s="15"/>
      <c r="B44" s="15"/>
      <c r="C44" s="15"/>
      <c r="D44" s="15"/>
      <c r="E44" s="15"/>
      <c r="F44" s="15"/>
      <c r="G44" s="15"/>
      <c r="H44" s="15"/>
      <c r="I44" s="15"/>
      <c r="J44" s="15"/>
      <c r="K44" s="15"/>
      <c r="L44" s="15"/>
      <c r="M44" s="15"/>
      <c r="N44" s="15"/>
      <c r="O44" s="15"/>
      <c r="P44" s="15"/>
      <c r="Q44" s="15"/>
      <c r="R44" s="15"/>
      <c r="S44" s="15"/>
      <c r="T44" s="15"/>
      <c r="U44" s="15"/>
      <c r="X44" s="15"/>
    </row>
    <row r="45" spans="1:24" s="19" customFormat="1" ht="44.1" customHeight="1" x14ac:dyDescent="0.25">
      <c r="A45" s="13"/>
      <c r="B45" s="12"/>
      <c r="C45" s="77" t="str">
        <f t="shared" ref="C45:M45" si="4">C4</f>
        <v>Македонија</v>
      </c>
      <c r="D45" s="77" t="str">
        <f t="shared" si="4"/>
        <v>Триглав</v>
      </c>
      <c r="E45" s="77" t="str">
        <f t="shared" si="4"/>
        <v>Сава</v>
      </c>
      <c r="F45" s="77" t="str">
        <f t="shared" si="4"/>
        <v>Евроинс</v>
      </c>
      <c r="G45" s="77" t="str">
        <f t="shared" si="4"/>
        <v>Винер</v>
      </c>
      <c r="H45" s="77" t="str">
        <f t="shared" si="4"/>
        <v>Еуролинк</v>
      </c>
      <c r="I45" s="77" t="str">
        <f t="shared" si="4"/>
        <v>Граве</v>
      </c>
      <c r="J45" s="77" t="str">
        <f t="shared" si="4"/>
        <v>Уника</v>
      </c>
      <c r="K45" s="77" t="str">
        <f t="shared" si="4"/>
        <v>Осигурителна полиса</v>
      </c>
      <c r="L45" s="77" t="str">
        <f t="shared" si="4"/>
        <v>Халк</v>
      </c>
      <c r="M45" s="77" t="str">
        <f t="shared" si="4"/>
        <v>Кроациа неживот</v>
      </c>
      <c r="N45" s="78"/>
      <c r="O45" s="77" t="str">
        <f>O4</f>
        <v>Кроациа живот</v>
      </c>
      <c r="P45" s="77" t="str">
        <f>P4</f>
        <v>Граве живот</v>
      </c>
      <c r="Q45" s="77" t="str">
        <f>Q4</f>
        <v>Винер живот</v>
      </c>
      <c r="R45" s="77" t="str">
        <f>R4</f>
        <v>Уника живот</v>
      </c>
      <c r="S45" s="77" t="str">
        <f>S4</f>
        <v>Триглав живот</v>
      </c>
      <c r="T45" s="79"/>
      <c r="U45" s="15"/>
      <c r="X45" s="15"/>
    </row>
    <row r="46" spans="1:24" s="19" customFormat="1" ht="17.45" customHeight="1" thickBot="1" x14ac:dyDescent="0.3">
      <c r="A46" s="11" t="s">
        <v>92</v>
      </c>
      <c r="B46" s="10"/>
      <c r="C46" s="80">
        <f t="shared" ref="C46:S46" si="5">IF(($U$30+$U$41)=0,0,(C30+C41)/($U$30+$U$41))</f>
        <v>4.6706343838766401E-2</v>
      </c>
      <c r="D46" s="80">
        <f t="shared" si="5"/>
        <v>0.14156634654402814</v>
      </c>
      <c r="E46" s="80">
        <f t="shared" si="5"/>
        <v>8.8786690112268363E-2</v>
      </c>
      <c r="F46" s="80">
        <f t="shared" si="5"/>
        <v>6.4209387258217232E-2</v>
      </c>
      <c r="G46" s="80">
        <f t="shared" si="5"/>
        <v>5.9137021506830784E-2</v>
      </c>
      <c r="H46" s="80">
        <f t="shared" si="5"/>
        <v>0.12564588123900988</v>
      </c>
      <c r="I46" s="80">
        <f t="shared" si="5"/>
        <v>2.0505883944271608E-2</v>
      </c>
      <c r="J46" s="80">
        <f t="shared" si="5"/>
        <v>6.7388069795752736E-2</v>
      </c>
      <c r="K46" s="80">
        <f t="shared" si="5"/>
        <v>3.8347085080481534E-2</v>
      </c>
      <c r="L46" s="80">
        <f t="shared" si="5"/>
        <v>0.12450967131069932</v>
      </c>
      <c r="M46" s="80">
        <f t="shared" si="5"/>
        <v>0.18034627350196131</v>
      </c>
      <c r="N46" s="81">
        <f t="shared" si="5"/>
        <v>0.95714865413228734</v>
      </c>
      <c r="O46" s="80">
        <f t="shared" si="5"/>
        <v>2.2791830109563101E-2</v>
      </c>
      <c r="P46" s="80">
        <f t="shared" si="5"/>
        <v>8.7109427837143236E-3</v>
      </c>
      <c r="Q46" s="80">
        <f t="shared" si="5"/>
        <v>5.9380495062897332E-3</v>
      </c>
      <c r="R46" s="80">
        <f t="shared" si="5"/>
        <v>3.2598403895576899E-3</v>
      </c>
      <c r="S46" s="80">
        <f t="shared" si="5"/>
        <v>2.1506830785878533E-3</v>
      </c>
      <c r="T46" s="79"/>
      <c r="U46" s="15"/>
      <c r="X46" s="15"/>
    </row>
    <row r="47" spans="1:24" s="19" customFormat="1" ht="14.25" customHeight="1" x14ac:dyDescent="0.25">
      <c r="A47" s="15"/>
      <c r="B47" s="15"/>
      <c r="C47" s="15"/>
      <c r="D47" s="15"/>
      <c r="E47" s="15"/>
      <c r="F47" s="15"/>
      <c r="G47" s="15"/>
      <c r="H47" s="15"/>
      <c r="I47" s="15"/>
      <c r="J47" s="15"/>
      <c r="K47" s="15"/>
      <c r="L47" s="15"/>
      <c r="M47" s="15"/>
      <c r="N47" s="15"/>
      <c r="O47" s="15"/>
      <c r="P47" s="15"/>
      <c r="Q47" s="15"/>
      <c r="R47" s="15"/>
      <c r="S47" s="15"/>
      <c r="T47" s="15"/>
      <c r="U47" s="15"/>
      <c r="X47" s="15"/>
    </row>
    <row r="48" spans="1:24" s="19" customFormat="1" ht="14.25" customHeight="1" x14ac:dyDescent="0.25">
      <c r="A48" s="15"/>
      <c r="B48" s="15"/>
      <c r="C48" s="15"/>
      <c r="D48" s="15"/>
      <c r="E48" s="15"/>
      <c r="F48" s="15"/>
      <c r="G48" s="15"/>
      <c r="H48" s="15"/>
      <c r="I48" s="15"/>
      <c r="J48" s="15"/>
      <c r="K48" s="15"/>
      <c r="L48" s="15"/>
      <c r="M48" s="15"/>
      <c r="N48" s="15"/>
      <c r="O48" s="15"/>
      <c r="P48" s="15"/>
      <c r="Q48" s="15"/>
      <c r="R48" s="15"/>
      <c r="S48" s="15"/>
      <c r="T48" s="15"/>
      <c r="U48" s="15"/>
      <c r="X48" s="15"/>
    </row>
    <row r="49" spans="2:12" s="18" customFormat="1" ht="14.25" customHeight="1" x14ac:dyDescent="0.25">
      <c r="B49" s="15"/>
      <c r="C49" s="15"/>
      <c r="D49" s="15"/>
      <c r="E49" s="15"/>
      <c r="F49" s="15"/>
      <c r="G49" s="15"/>
      <c r="H49" s="15"/>
      <c r="I49" s="15"/>
      <c r="J49" s="15"/>
      <c r="K49" s="15"/>
      <c r="L49" s="15"/>
    </row>
    <row r="50" spans="2:12" s="18" customFormat="1" ht="14.25" customHeight="1" x14ac:dyDescent="0.25">
      <c r="B50" s="15"/>
      <c r="C50" s="15"/>
      <c r="D50" s="15"/>
      <c r="E50" s="15"/>
      <c r="F50" s="15"/>
      <c r="G50" s="15"/>
      <c r="H50" s="15"/>
      <c r="I50" s="15"/>
      <c r="J50" s="15"/>
      <c r="K50" s="15"/>
      <c r="L50" s="15"/>
    </row>
    <row r="51" spans="2:12" s="18" customFormat="1" ht="14.25" customHeight="1" x14ac:dyDescent="0.25">
      <c r="B51" s="15"/>
      <c r="C51" s="15"/>
      <c r="D51" s="15"/>
      <c r="E51" s="15"/>
      <c r="F51" s="15"/>
      <c r="G51" s="15"/>
      <c r="H51" s="15"/>
      <c r="I51" s="15"/>
      <c r="J51" s="15"/>
      <c r="K51" s="15"/>
      <c r="L51" s="15"/>
    </row>
    <row r="52" spans="2:12" s="18" customFormat="1" ht="14.25" customHeight="1" x14ac:dyDescent="0.25">
      <c r="B52" s="15"/>
      <c r="C52" s="15"/>
      <c r="D52" s="15"/>
      <c r="E52" s="15"/>
      <c r="F52" s="15"/>
      <c r="G52" s="15"/>
      <c r="H52" s="15"/>
      <c r="I52" s="15"/>
      <c r="J52" s="15"/>
      <c r="K52" s="15"/>
      <c r="L52" s="15"/>
    </row>
    <row r="53" spans="2:12" s="18" customFormat="1" ht="14.25" customHeight="1" x14ac:dyDescent="0.25">
      <c r="B53" s="15"/>
      <c r="C53" s="15"/>
      <c r="D53" s="15"/>
      <c r="E53" s="15"/>
      <c r="F53" s="15"/>
      <c r="G53" s="15"/>
      <c r="H53" s="15"/>
      <c r="I53" s="15"/>
      <c r="J53" s="15"/>
      <c r="K53" s="15"/>
      <c r="L53" s="15"/>
    </row>
    <row r="54" spans="2:12" s="18" customFormat="1" ht="14.25" customHeight="1" x14ac:dyDescent="0.25">
      <c r="B54" s="15"/>
      <c r="C54" s="15"/>
      <c r="D54" s="15"/>
      <c r="E54" s="15"/>
      <c r="F54" s="15"/>
      <c r="G54" s="15"/>
      <c r="H54" s="15"/>
      <c r="I54" s="15"/>
      <c r="J54" s="15"/>
      <c r="K54" s="15"/>
      <c r="L54" s="15"/>
    </row>
    <row r="55" spans="2:12" s="18" customFormat="1" ht="14.25" customHeight="1" x14ac:dyDescent="0.25">
      <c r="B55" s="15"/>
      <c r="C55" s="15"/>
      <c r="D55" s="15"/>
      <c r="E55" s="15"/>
      <c r="F55" s="15"/>
      <c r="G55" s="15"/>
      <c r="H55" s="15"/>
      <c r="I55" s="15"/>
      <c r="J55" s="15"/>
      <c r="K55" s="15"/>
      <c r="L55" s="15"/>
    </row>
    <row r="56" spans="2:12" s="18" customFormat="1" ht="14.25" customHeight="1" x14ac:dyDescent="0.25">
      <c r="B56" s="15"/>
      <c r="C56" s="15"/>
      <c r="D56" s="15"/>
      <c r="E56" s="15"/>
      <c r="F56" s="15"/>
      <c r="G56" s="15"/>
      <c r="H56" s="15"/>
      <c r="I56" s="15"/>
      <c r="J56" s="15"/>
      <c r="K56" s="15"/>
      <c r="L56" s="15"/>
    </row>
    <row r="57" spans="2:12" x14ac:dyDescent="0.25">
      <c r="B57" s="15"/>
      <c r="C57" s="15"/>
      <c r="D57" s="15"/>
      <c r="E57" s="15"/>
      <c r="F57" s="15"/>
      <c r="G57" s="15"/>
      <c r="H57" s="15"/>
      <c r="I57" s="15"/>
      <c r="J57" s="15"/>
      <c r="K57" s="15"/>
      <c r="L57" s="15"/>
    </row>
    <row r="58" spans="2:12" x14ac:dyDescent="0.25">
      <c r="B58" s="15"/>
      <c r="C58" s="15"/>
      <c r="D58" s="15"/>
      <c r="E58" s="15"/>
      <c r="F58" s="15"/>
      <c r="G58" s="15"/>
      <c r="H58" s="15"/>
      <c r="I58" s="15"/>
      <c r="J58" s="15"/>
      <c r="K58" s="15"/>
      <c r="L58" s="15"/>
    </row>
    <row r="59" spans="2:12" x14ac:dyDescent="0.25">
      <c r="B59" s="15"/>
      <c r="C59" s="15"/>
      <c r="D59" s="15"/>
      <c r="E59" s="15"/>
      <c r="F59" s="15"/>
      <c r="G59" s="15"/>
      <c r="H59" s="15"/>
      <c r="I59" s="15"/>
      <c r="J59" s="15"/>
      <c r="K59" s="15"/>
      <c r="L59" s="15"/>
    </row>
  </sheetData>
  <mergeCells count="2">
    <mergeCell ref="A45:B45"/>
    <mergeCell ref="A46:B46"/>
  </mergeCells>
  <pageMargins left="0" right="0" top="0.74803149606299213" bottom="0.74803149606299213" header="0.31496062992125984" footer="0.31496062992125984"/>
  <pageSetup paperSize="9" scale="44" orientation="landscape" r:id="rId1"/>
  <rowBreaks count="1" manualBreakCount="1">
    <brk id="42"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4B41F5-ABB7-4352-ABB9-C171EB4B5283}">
  <dimension ref="A1:I33"/>
  <sheetViews>
    <sheetView showGridLines="0" zoomScaleNormal="100" workbookViewId="0">
      <selection activeCell="C11" sqref="C11"/>
    </sheetView>
  </sheetViews>
  <sheetFormatPr defaultColWidth="9.140625" defaultRowHeight="12" x14ac:dyDescent="0.2"/>
  <cols>
    <col min="1" max="1" width="25.7109375" style="115" customWidth="1"/>
    <col min="2" max="2" width="5.7109375" style="116" customWidth="1"/>
    <col min="3" max="3" width="18.28515625" style="115" customWidth="1"/>
    <col min="4" max="4" width="20.28515625" style="115" customWidth="1"/>
    <col min="5" max="9" width="18.28515625" style="115" customWidth="1"/>
    <col min="10" max="10" width="9.140625" style="115" customWidth="1"/>
    <col min="11" max="16384" width="9.140625" style="115"/>
  </cols>
  <sheetData>
    <row r="1" spans="1:9" s="18" customFormat="1" ht="15" customHeight="1" x14ac:dyDescent="0.25"/>
    <row r="2" spans="1:9" s="18" customFormat="1" ht="15" customHeight="1" x14ac:dyDescent="0.25">
      <c r="A2" s="85" t="s">
        <v>108</v>
      </c>
      <c r="B2" s="107"/>
      <c r="C2" s="107"/>
      <c r="D2" s="107"/>
      <c r="E2" s="107"/>
      <c r="F2" s="107"/>
      <c r="G2" s="107"/>
    </row>
    <row r="3" spans="1:9" s="18" customFormat="1" ht="15" customHeight="1" thickBot="1" x14ac:dyDescent="0.3"/>
    <row r="4" spans="1:9" s="117" customFormat="1" ht="75" customHeight="1" x14ac:dyDescent="0.2">
      <c r="A4" s="90" t="s">
        <v>95</v>
      </c>
      <c r="B4" s="91"/>
      <c r="C4" s="91" t="s">
        <v>109</v>
      </c>
      <c r="D4" s="91" t="s">
        <v>110</v>
      </c>
      <c r="E4" s="91" t="s">
        <v>111</v>
      </c>
      <c r="F4" s="91" t="s">
        <v>112</v>
      </c>
      <c r="G4" s="91" t="s">
        <v>113</v>
      </c>
      <c r="H4" s="91" t="s">
        <v>114</v>
      </c>
      <c r="I4" s="92" t="s">
        <v>115</v>
      </c>
    </row>
    <row r="5" spans="1:9" s="118" customFormat="1" ht="16.5" customHeight="1" x14ac:dyDescent="0.2">
      <c r="A5" s="93"/>
      <c r="B5" s="94"/>
      <c r="C5" s="95">
        <v>1</v>
      </c>
      <c r="D5" s="95">
        <v>2</v>
      </c>
      <c r="E5" s="95">
        <v>3</v>
      </c>
      <c r="F5" s="95">
        <v>4</v>
      </c>
      <c r="G5" s="95" t="s">
        <v>116</v>
      </c>
      <c r="H5" s="95" t="s">
        <v>117</v>
      </c>
      <c r="I5" s="96" t="s">
        <v>118</v>
      </c>
    </row>
    <row r="6" spans="1:9" s="18" customFormat="1" ht="13.5" customHeight="1" x14ac:dyDescent="0.25">
      <c r="A6" s="101" t="s">
        <v>2</v>
      </c>
      <c r="B6" s="98">
        <f t="shared" ref="B6:B16" si="0">ROW()-ROW($B$5)</f>
        <v>1</v>
      </c>
      <c r="C6" s="102">
        <v>771</v>
      </c>
      <c r="D6" s="102">
        <v>4056</v>
      </c>
      <c r="E6" s="102">
        <v>3453</v>
      </c>
      <c r="F6" s="102">
        <v>259</v>
      </c>
      <c r="G6" s="102">
        <v>1115</v>
      </c>
      <c r="H6" s="102">
        <v>135</v>
      </c>
      <c r="I6" s="119">
        <f t="shared" ref="I6:I24" si="1">IF(C6+D6&lt;&gt;0,(E6+F6)/(C6+D6),0)</f>
        <v>0.76900766521649055</v>
      </c>
    </row>
    <row r="7" spans="1:9" s="18" customFormat="1" ht="13.5" customHeight="1" x14ac:dyDescent="0.25">
      <c r="A7" s="101" t="s">
        <v>3</v>
      </c>
      <c r="B7" s="98">
        <f t="shared" si="0"/>
        <v>2</v>
      </c>
      <c r="C7" s="102">
        <v>1993</v>
      </c>
      <c r="D7" s="102">
        <v>14601</v>
      </c>
      <c r="E7" s="102">
        <v>10466</v>
      </c>
      <c r="F7" s="102">
        <v>2149</v>
      </c>
      <c r="G7" s="102">
        <v>3979</v>
      </c>
      <c r="H7" s="102">
        <v>263</v>
      </c>
      <c r="I7" s="119">
        <f t="shared" si="1"/>
        <v>0.76021453537423167</v>
      </c>
    </row>
    <row r="8" spans="1:9" s="18" customFormat="1" ht="13.5" customHeight="1" x14ac:dyDescent="0.25">
      <c r="A8" s="101" t="s">
        <v>4</v>
      </c>
      <c r="B8" s="98">
        <f t="shared" si="0"/>
        <v>3</v>
      </c>
      <c r="C8" s="102">
        <v>1708</v>
      </c>
      <c r="D8" s="102">
        <v>9342</v>
      </c>
      <c r="E8" s="102">
        <v>6564</v>
      </c>
      <c r="F8" s="102">
        <v>1568</v>
      </c>
      <c r="G8" s="102">
        <v>2918</v>
      </c>
      <c r="H8" s="102">
        <v>217</v>
      </c>
      <c r="I8" s="119">
        <f t="shared" si="1"/>
        <v>0.73592760180995476</v>
      </c>
    </row>
    <row r="9" spans="1:9" s="18" customFormat="1" ht="13.5" customHeight="1" x14ac:dyDescent="0.25">
      <c r="A9" s="101" t="s">
        <v>5</v>
      </c>
      <c r="B9" s="98">
        <f t="shared" si="0"/>
        <v>4</v>
      </c>
      <c r="C9" s="102">
        <v>1474</v>
      </c>
      <c r="D9" s="102">
        <v>5576</v>
      </c>
      <c r="E9" s="102">
        <v>4747</v>
      </c>
      <c r="F9" s="102">
        <v>756</v>
      </c>
      <c r="G9" s="102">
        <v>1547</v>
      </c>
      <c r="H9" s="102">
        <v>135</v>
      </c>
      <c r="I9" s="119">
        <f t="shared" si="1"/>
        <v>0.78056737588652481</v>
      </c>
    </row>
    <row r="10" spans="1:9" s="18" customFormat="1" ht="13.5" customHeight="1" x14ac:dyDescent="0.25">
      <c r="A10" s="101" t="s">
        <v>6</v>
      </c>
      <c r="B10" s="98">
        <f t="shared" si="0"/>
        <v>5</v>
      </c>
      <c r="C10" s="102">
        <v>579</v>
      </c>
      <c r="D10" s="102">
        <v>5291</v>
      </c>
      <c r="E10" s="102">
        <v>4372</v>
      </c>
      <c r="F10" s="102">
        <v>744</v>
      </c>
      <c r="G10" s="102">
        <v>754</v>
      </c>
      <c r="H10" s="102">
        <v>197</v>
      </c>
      <c r="I10" s="119">
        <f t="shared" si="1"/>
        <v>0.87155025553662691</v>
      </c>
    </row>
    <row r="11" spans="1:9" s="18" customFormat="1" ht="13.5" customHeight="1" x14ac:dyDescent="0.25">
      <c r="A11" s="101" t="s">
        <v>7</v>
      </c>
      <c r="B11" s="98">
        <f t="shared" si="0"/>
        <v>6</v>
      </c>
      <c r="C11" s="102">
        <v>2768</v>
      </c>
      <c r="D11" s="102">
        <v>11080</v>
      </c>
      <c r="E11" s="102">
        <v>9289</v>
      </c>
      <c r="F11" s="102">
        <v>773</v>
      </c>
      <c r="G11" s="102">
        <v>3786</v>
      </c>
      <c r="H11" s="102">
        <v>210</v>
      </c>
      <c r="I11" s="119">
        <f t="shared" si="1"/>
        <v>0.72660311958405543</v>
      </c>
    </row>
    <row r="12" spans="1:9" s="18" customFormat="1" ht="13.5" customHeight="1" x14ac:dyDescent="0.25">
      <c r="A12" s="101" t="s">
        <v>8</v>
      </c>
      <c r="B12" s="98">
        <f t="shared" si="0"/>
        <v>7</v>
      </c>
      <c r="C12" s="102">
        <v>1249</v>
      </c>
      <c r="D12" s="102">
        <v>2621</v>
      </c>
      <c r="E12" s="102">
        <v>1516</v>
      </c>
      <c r="F12" s="102">
        <v>48</v>
      </c>
      <c r="G12" s="102">
        <v>2302</v>
      </c>
      <c r="H12" s="102">
        <v>156</v>
      </c>
      <c r="I12" s="119">
        <f t="shared" si="1"/>
        <v>0.4041343669250646</v>
      </c>
    </row>
    <row r="13" spans="1:9" s="18" customFormat="1" ht="13.5" customHeight="1" x14ac:dyDescent="0.25">
      <c r="A13" s="101" t="s">
        <v>9</v>
      </c>
      <c r="B13" s="98">
        <f t="shared" si="0"/>
        <v>8</v>
      </c>
      <c r="C13" s="102">
        <v>1320</v>
      </c>
      <c r="D13" s="102">
        <v>6050</v>
      </c>
      <c r="E13" s="102">
        <v>4982</v>
      </c>
      <c r="F13" s="102">
        <v>1263</v>
      </c>
      <c r="G13" s="102">
        <v>1125</v>
      </c>
      <c r="H13" s="102">
        <v>252</v>
      </c>
      <c r="I13" s="119">
        <f t="shared" si="1"/>
        <v>0.84735413839891449</v>
      </c>
    </row>
    <row r="14" spans="1:9" s="18" customFormat="1" ht="13.5" customHeight="1" x14ac:dyDescent="0.25">
      <c r="A14" s="101" t="s">
        <v>10</v>
      </c>
      <c r="B14" s="98">
        <f t="shared" si="0"/>
        <v>9</v>
      </c>
      <c r="C14" s="102">
        <v>1290</v>
      </c>
      <c r="D14" s="102">
        <v>3716</v>
      </c>
      <c r="E14" s="102">
        <v>2835</v>
      </c>
      <c r="F14" s="102">
        <v>785</v>
      </c>
      <c r="G14" s="102">
        <v>1386</v>
      </c>
      <c r="H14" s="102">
        <v>198</v>
      </c>
      <c r="I14" s="119">
        <f t="shared" si="1"/>
        <v>0.72313224131042753</v>
      </c>
    </row>
    <row r="15" spans="1:9" s="18" customFormat="1" ht="13.5" customHeight="1" x14ac:dyDescent="0.25">
      <c r="A15" s="101" t="s">
        <v>11</v>
      </c>
      <c r="B15" s="98">
        <f t="shared" si="0"/>
        <v>10</v>
      </c>
      <c r="C15" s="102">
        <v>1430</v>
      </c>
      <c r="D15" s="102">
        <v>12640</v>
      </c>
      <c r="E15" s="102">
        <v>9205</v>
      </c>
      <c r="F15" s="102">
        <v>1560</v>
      </c>
      <c r="G15" s="102">
        <v>3305</v>
      </c>
      <c r="H15" s="102">
        <v>292</v>
      </c>
      <c r="I15" s="119">
        <f t="shared" si="1"/>
        <v>0.76510305614783225</v>
      </c>
    </row>
    <row r="16" spans="1:9" s="18" customFormat="1" ht="13.5" customHeight="1" x14ac:dyDescent="0.25">
      <c r="A16" s="101" t="s">
        <v>12</v>
      </c>
      <c r="B16" s="98">
        <f t="shared" si="0"/>
        <v>11</v>
      </c>
      <c r="C16" s="102">
        <v>2287</v>
      </c>
      <c r="D16" s="102">
        <v>16472</v>
      </c>
      <c r="E16" s="102">
        <v>13333</v>
      </c>
      <c r="F16" s="102">
        <v>1949</v>
      </c>
      <c r="G16" s="102">
        <v>3477</v>
      </c>
      <c r="H16" s="102">
        <v>140</v>
      </c>
      <c r="I16" s="119">
        <f t="shared" si="1"/>
        <v>0.81464896849512236</v>
      </c>
    </row>
    <row r="17" spans="1:9" s="18" customFormat="1" ht="13.5" customHeight="1" x14ac:dyDescent="0.25">
      <c r="A17" s="97" t="s">
        <v>101</v>
      </c>
      <c r="B17" s="98">
        <v>100</v>
      </c>
      <c r="C17" s="99">
        <f t="shared" ref="C17:H17" si="2">SUM(C6:C16)</f>
        <v>16869</v>
      </c>
      <c r="D17" s="99">
        <f t="shared" si="2"/>
        <v>91445</v>
      </c>
      <c r="E17" s="99">
        <f t="shared" si="2"/>
        <v>70762</v>
      </c>
      <c r="F17" s="99">
        <f t="shared" si="2"/>
        <v>11854</v>
      </c>
      <c r="G17" s="99">
        <f t="shared" si="2"/>
        <v>25694</v>
      </c>
      <c r="H17" s="99">
        <f t="shared" si="2"/>
        <v>2195</v>
      </c>
      <c r="I17" s="120">
        <f t="shared" si="1"/>
        <v>0.76274535147810996</v>
      </c>
    </row>
    <row r="18" spans="1:9" s="18" customFormat="1" ht="13.5" customHeight="1" x14ac:dyDescent="0.25">
      <c r="A18" s="101" t="s">
        <v>14</v>
      </c>
      <c r="B18" s="98">
        <f>B17+1</f>
        <v>101</v>
      </c>
      <c r="C18" s="102">
        <v>234</v>
      </c>
      <c r="D18" s="102">
        <v>1813</v>
      </c>
      <c r="E18" s="102">
        <v>1685</v>
      </c>
      <c r="F18" s="102">
        <v>108</v>
      </c>
      <c r="G18" s="102">
        <v>254</v>
      </c>
      <c r="H18" s="102">
        <v>1</v>
      </c>
      <c r="I18" s="119">
        <f t="shared" si="1"/>
        <v>0.87591597459697113</v>
      </c>
    </row>
    <row r="19" spans="1:9" s="18" customFormat="1" ht="13.5" customHeight="1" x14ac:dyDescent="0.25">
      <c r="A19" s="101" t="s">
        <v>15</v>
      </c>
      <c r="B19" s="98">
        <f>B18+1</f>
        <v>102</v>
      </c>
      <c r="C19" s="102">
        <v>261</v>
      </c>
      <c r="D19" s="102">
        <v>682</v>
      </c>
      <c r="E19" s="102">
        <v>644</v>
      </c>
      <c r="F19" s="102">
        <v>27</v>
      </c>
      <c r="G19" s="102">
        <v>272</v>
      </c>
      <c r="H19" s="102">
        <v>5</v>
      </c>
      <c r="I19" s="119">
        <f t="shared" si="1"/>
        <v>0.71155885471898195</v>
      </c>
    </row>
    <row r="20" spans="1:9" s="18" customFormat="1" ht="13.5" customHeight="1" x14ac:dyDescent="0.25">
      <c r="A20" s="101" t="s">
        <v>16</v>
      </c>
      <c r="B20" s="98">
        <f>B19+1</f>
        <v>103</v>
      </c>
      <c r="C20" s="102">
        <v>43</v>
      </c>
      <c r="D20" s="102">
        <v>459</v>
      </c>
      <c r="E20" s="102">
        <v>439</v>
      </c>
      <c r="F20" s="102">
        <v>30</v>
      </c>
      <c r="G20" s="102">
        <v>33</v>
      </c>
      <c r="H20" s="102">
        <v>0</v>
      </c>
      <c r="I20" s="119">
        <f t="shared" si="1"/>
        <v>0.93426294820717126</v>
      </c>
    </row>
    <row r="21" spans="1:9" s="18" customFormat="1" ht="13.5" customHeight="1" x14ac:dyDescent="0.25">
      <c r="A21" s="101" t="s">
        <v>17</v>
      </c>
      <c r="B21" s="98">
        <f>B20+1</f>
        <v>104</v>
      </c>
      <c r="C21" s="102">
        <v>25</v>
      </c>
      <c r="D21" s="102">
        <v>280</v>
      </c>
      <c r="E21" s="102">
        <v>241</v>
      </c>
      <c r="F21" s="102">
        <v>23</v>
      </c>
      <c r="G21" s="102">
        <v>41</v>
      </c>
      <c r="H21" s="102">
        <v>0</v>
      </c>
      <c r="I21" s="119">
        <f t="shared" si="1"/>
        <v>0.86557377049180328</v>
      </c>
    </row>
    <row r="22" spans="1:9" s="18" customFormat="1" ht="13.5" customHeight="1" x14ac:dyDescent="0.25">
      <c r="A22" s="101" t="s">
        <v>18</v>
      </c>
      <c r="B22" s="98">
        <f>B18+1</f>
        <v>102</v>
      </c>
      <c r="C22" s="102">
        <v>2</v>
      </c>
      <c r="D22" s="102">
        <v>179</v>
      </c>
      <c r="E22" s="102">
        <v>159</v>
      </c>
      <c r="F22" s="102">
        <v>13</v>
      </c>
      <c r="G22" s="102">
        <v>9</v>
      </c>
      <c r="H22" s="102">
        <v>0</v>
      </c>
      <c r="I22" s="119">
        <f t="shared" si="1"/>
        <v>0.95027624309392267</v>
      </c>
    </row>
    <row r="23" spans="1:9" s="18" customFormat="1" ht="13.5" customHeight="1" x14ac:dyDescent="0.25">
      <c r="A23" s="97" t="s">
        <v>102</v>
      </c>
      <c r="B23" s="98">
        <v>200</v>
      </c>
      <c r="C23" s="99">
        <f t="shared" ref="C23:H23" si="3">SUM(C18:C22)</f>
        <v>565</v>
      </c>
      <c r="D23" s="99">
        <f t="shared" si="3"/>
        <v>3413</v>
      </c>
      <c r="E23" s="99">
        <f t="shared" si="3"/>
        <v>3168</v>
      </c>
      <c r="F23" s="99">
        <f t="shared" si="3"/>
        <v>201</v>
      </c>
      <c r="G23" s="99">
        <f t="shared" si="3"/>
        <v>609</v>
      </c>
      <c r="H23" s="99">
        <f t="shared" si="3"/>
        <v>6</v>
      </c>
      <c r="I23" s="120">
        <f t="shared" si="1"/>
        <v>0.84690799396681749</v>
      </c>
    </row>
    <row r="24" spans="1:9" s="18" customFormat="1" ht="13.5" customHeight="1" thickBot="1" x14ac:dyDescent="0.3">
      <c r="A24" s="112" t="s">
        <v>103</v>
      </c>
      <c r="B24" s="113">
        <v>300</v>
      </c>
      <c r="C24" s="104">
        <f t="shared" ref="C24:H24" si="4">C17+C23</f>
        <v>17434</v>
      </c>
      <c r="D24" s="104">
        <f t="shared" si="4"/>
        <v>94858</v>
      </c>
      <c r="E24" s="104">
        <f t="shared" si="4"/>
        <v>73930</v>
      </c>
      <c r="F24" s="104">
        <f t="shared" si="4"/>
        <v>12055</v>
      </c>
      <c r="G24" s="104">
        <f t="shared" si="4"/>
        <v>26303</v>
      </c>
      <c r="H24" s="104">
        <f t="shared" si="4"/>
        <v>2201</v>
      </c>
      <c r="I24" s="121">
        <f t="shared" si="1"/>
        <v>0.76572685498521709</v>
      </c>
    </row>
    <row r="29" spans="1:9" x14ac:dyDescent="0.2">
      <c r="B29" s="115"/>
    </row>
    <row r="30" spans="1:9" x14ac:dyDescent="0.2">
      <c r="B30" s="115"/>
    </row>
    <row r="31" spans="1:9" x14ac:dyDescent="0.2">
      <c r="B31" s="115"/>
    </row>
    <row r="32" spans="1:9" x14ac:dyDescent="0.2">
      <c r="B32" s="115"/>
    </row>
    <row r="33" spans="2:2" x14ac:dyDescent="0.2">
      <c r="B33" s="115"/>
    </row>
  </sheetData>
  <pageMargins left="0.70866141732283472" right="0.70866141732283472" top="0.74803149606299213" bottom="0.74803149606299213" header="0.31496062992125984" footer="0.31496062992125984"/>
  <pageSetup paperSize="9" scale="81"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C2B7BA-D720-4A70-BDA1-69ADE22ACA73}">
  <dimension ref="A1:E39"/>
  <sheetViews>
    <sheetView showGridLines="0" zoomScale="90" zoomScaleNormal="90" workbookViewId="0">
      <selection activeCell="D11" sqref="D11"/>
    </sheetView>
  </sheetViews>
  <sheetFormatPr defaultColWidth="9.140625" defaultRowHeight="15" x14ac:dyDescent="0.25"/>
  <cols>
    <col min="1" max="1" width="31.42578125" style="82" customWidth="1"/>
    <col min="2" max="2" width="5.5703125" style="82" customWidth="1"/>
    <col min="3" max="5" width="23" style="82" customWidth="1"/>
    <col min="6" max="6" width="9.140625" style="82" customWidth="1"/>
    <col min="7" max="16384" width="9.140625" style="82"/>
  </cols>
  <sheetData>
    <row r="1" spans="1:5" s="115" customFormat="1" ht="15" customHeight="1" x14ac:dyDescent="0.2">
      <c r="B1" s="116"/>
    </row>
    <row r="2" spans="1:5" s="115" customFormat="1" ht="15" customHeight="1" x14ac:dyDescent="0.2">
      <c r="A2" s="85" t="s">
        <v>119</v>
      </c>
      <c r="B2" s="107"/>
      <c r="C2" s="107"/>
      <c r="D2" s="107"/>
      <c r="E2" s="107"/>
    </row>
    <row r="3" spans="1:5" s="115" customFormat="1" ht="15" customHeight="1" thickBot="1" x14ac:dyDescent="0.25">
      <c r="B3" s="116"/>
      <c r="E3" s="122" t="s">
        <v>94</v>
      </c>
    </row>
    <row r="4" spans="1:5" s="18" customFormat="1" ht="51.75" customHeight="1" x14ac:dyDescent="0.25">
      <c r="A4" s="90" t="s">
        <v>95</v>
      </c>
      <c r="B4" s="91" t="s">
        <v>96</v>
      </c>
      <c r="C4" s="91" t="s">
        <v>120</v>
      </c>
      <c r="D4" s="91" t="s">
        <v>121</v>
      </c>
      <c r="E4" s="92" t="s">
        <v>122</v>
      </c>
    </row>
    <row r="5" spans="1:5" x14ac:dyDescent="0.2">
      <c r="A5" s="93"/>
      <c r="B5" s="94"/>
      <c r="C5" s="95">
        <v>1</v>
      </c>
      <c r="D5" s="95">
        <v>2</v>
      </c>
      <c r="E5" s="96">
        <v>3</v>
      </c>
    </row>
    <row r="6" spans="1:5" s="18" customFormat="1" ht="18" customHeight="1" x14ac:dyDescent="0.25">
      <c r="A6" s="97" t="s">
        <v>101</v>
      </c>
      <c r="B6" s="98">
        <f t="shared" ref="B6:B24" si="0">ROW()-ROW($A$5)</f>
        <v>1</v>
      </c>
      <c r="C6" s="99">
        <f>SUM(C7:C17)</f>
        <v>1239360.8089999999</v>
      </c>
      <c r="D6" s="99">
        <f>SUM(D7:D17)</f>
        <v>1178002</v>
      </c>
      <c r="E6" s="100">
        <f>SUM(E7:E17)</f>
        <v>911213.35600000003</v>
      </c>
    </row>
    <row r="7" spans="1:5" s="18" customFormat="1" ht="18" customHeight="1" x14ac:dyDescent="0.25">
      <c r="A7" s="101" t="s">
        <v>2</v>
      </c>
      <c r="B7" s="98">
        <f t="shared" si="0"/>
        <v>2</v>
      </c>
      <c r="C7" s="102">
        <v>159433.84099999999</v>
      </c>
      <c r="D7" s="102">
        <v>163619</v>
      </c>
      <c r="E7" s="103">
        <v>64692.798999999999</v>
      </c>
    </row>
    <row r="8" spans="1:5" s="18" customFormat="1" ht="18" customHeight="1" x14ac:dyDescent="0.25">
      <c r="A8" s="101" t="s">
        <v>3</v>
      </c>
      <c r="B8" s="98">
        <f t="shared" si="0"/>
        <v>3</v>
      </c>
      <c r="C8" s="102">
        <v>222012.04</v>
      </c>
      <c r="D8" s="102">
        <v>92427</v>
      </c>
      <c r="E8" s="103">
        <v>84846.395000000004</v>
      </c>
    </row>
    <row r="9" spans="1:5" s="18" customFormat="1" ht="18" customHeight="1" x14ac:dyDescent="0.25">
      <c r="A9" s="101" t="s">
        <v>4</v>
      </c>
      <c r="B9" s="98">
        <f t="shared" si="0"/>
        <v>4</v>
      </c>
      <c r="C9" s="102">
        <v>141896.66899999999</v>
      </c>
      <c r="D9" s="102">
        <v>66342</v>
      </c>
      <c r="E9" s="103">
        <v>147760.12700000001</v>
      </c>
    </row>
    <row r="10" spans="1:5" s="18" customFormat="1" ht="18" customHeight="1" x14ac:dyDescent="0.25">
      <c r="A10" s="101" t="s">
        <v>5</v>
      </c>
      <c r="B10" s="98">
        <f t="shared" si="0"/>
        <v>5</v>
      </c>
      <c r="C10" s="102">
        <v>73954.853000000003</v>
      </c>
      <c r="D10" s="102">
        <v>145395</v>
      </c>
      <c r="E10" s="103">
        <v>83834.206000000006</v>
      </c>
    </row>
    <row r="11" spans="1:5" s="18" customFormat="1" ht="18" customHeight="1" x14ac:dyDescent="0.25">
      <c r="A11" s="101" t="s">
        <v>6</v>
      </c>
      <c r="B11" s="98">
        <f t="shared" si="0"/>
        <v>6</v>
      </c>
      <c r="C11" s="102">
        <v>108621.454</v>
      </c>
      <c r="D11" s="102">
        <v>130418</v>
      </c>
      <c r="E11" s="103">
        <v>67494.021999999997</v>
      </c>
    </row>
    <row r="12" spans="1:5" s="18" customFormat="1" ht="18" customHeight="1" x14ac:dyDescent="0.25">
      <c r="A12" s="101" t="s">
        <v>7</v>
      </c>
      <c r="B12" s="98">
        <f t="shared" si="0"/>
        <v>7</v>
      </c>
      <c r="C12" s="102">
        <v>134165.33600000001</v>
      </c>
      <c r="D12" s="102">
        <v>49445</v>
      </c>
      <c r="E12" s="103">
        <v>122248.398</v>
      </c>
    </row>
    <row r="13" spans="1:5" s="18" customFormat="1" ht="18" customHeight="1" x14ac:dyDescent="0.25">
      <c r="A13" s="101" t="s">
        <v>8</v>
      </c>
      <c r="B13" s="98">
        <f t="shared" si="0"/>
        <v>8</v>
      </c>
      <c r="C13" s="102">
        <v>33416.480000000003</v>
      </c>
      <c r="D13" s="102">
        <v>64170</v>
      </c>
      <c r="E13" s="103">
        <v>33134.720000000001</v>
      </c>
    </row>
    <row r="14" spans="1:5" s="18" customFormat="1" ht="18" customHeight="1" x14ac:dyDescent="0.25">
      <c r="A14" s="101" t="s">
        <v>9</v>
      </c>
      <c r="B14" s="98">
        <f t="shared" si="0"/>
        <v>9</v>
      </c>
      <c r="C14" s="102">
        <v>109982.499</v>
      </c>
      <c r="D14" s="102">
        <v>188237</v>
      </c>
      <c r="E14" s="103">
        <v>80442.471000000005</v>
      </c>
    </row>
    <row r="15" spans="1:5" s="18" customFormat="1" ht="18" customHeight="1" x14ac:dyDescent="0.25">
      <c r="A15" s="101" t="s">
        <v>10</v>
      </c>
      <c r="B15" s="98">
        <f t="shared" si="0"/>
        <v>10</v>
      </c>
      <c r="C15" s="102">
        <v>80416.740999999995</v>
      </c>
      <c r="D15" s="102">
        <v>87881</v>
      </c>
      <c r="E15" s="103">
        <v>79308.184999999998</v>
      </c>
    </row>
    <row r="16" spans="1:5" s="18" customFormat="1" ht="18" customHeight="1" x14ac:dyDescent="0.25">
      <c r="A16" s="101" t="s">
        <v>11</v>
      </c>
      <c r="B16" s="98">
        <f t="shared" si="0"/>
        <v>11</v>
      </c>
      <c r="C16" s="102">
        <v>94747.652000000002</v>
      </c>
      <c r="D16" s="102">
        <v>38587</v>
      </c>
      <c r="E16" s="103">
        <v>128897.906</v>
      </c>
    </row>
    <row r="17" spans="1:5" s="18" customFormat="1" ht="18" customHeight="1" x14ac:dyDescent="0.25">
      <c r="A17" s="101" t="s">
        <v>12</v>
      </c>
      <c r="B17" s="98">
        <f t="shared" si="0"/>
        <v>12</v>
      </c>
      <c r="C17" s="102">
        <v>80713.244000000006</v>
      </c>
      <c r="D17" s="102">
        <v>151481</v>
      </c>
      <c r="E17" s="103">
        <v>18554.127</v>
      </c>
    </row>
    <row r="18" spans="1:5" s="18" customFormat="1" ht="18" customHeight="1" x14ac:dyDescent="0.25">
      <c r="A18" s="97" t="s">
        <v>102</v>
      </c>
      <c r="B18" s="98">
        <f t="shared" si="0"/>
        <v>13</v>
      </c>
      <c r="C18" s="99">
        <f>SUM(C19:C23)</f>
        <v>261211.11720899999</v>
      </c>
      <c r="D18" s="99">
        <f>SUM(D19:D23)</f>
        <v>233950</v>
      </c>
      <c r="E18" s="100">
        <f>SUM(E19:E23)</f>
        <v>77000.829999999987</v>
      </c>
    </row>
    <row r="19" spans="1:5" s="18" customFormat="1" ht="18" customHeight="1" x14ac:dyDescent="0.25">
      <c r="A19" s="101" t="s">
        <v>14</v>
      </c>
      <c r="B19" s="98">
        <f t="shared" si="0"/>
        <v>14</v>
      </c>
      <c r="C19" s="102">
        <v>60100.434500000003</v>
      </c>
      <c r="D19" s="102">
        <v>50604</v>
      </c>
      <c r="E19" s="103">
        <v>36282.392</v>
      </c>
    </row>
    <row r="20" spans="1:5" s="18" customFormat="1" ht="18" customHeight="1" x14ac:dyDescent="0.25">
      <c r="A20" s="101" t="s">
        <v>15</v>
      </c>
      <c r="B20" s="98">
        <f t="shared" si="0"/>
        <v>15</v>
      </c>
      <c r="C20" s="102">
        <v>32522.614085000001</v>
      </c>
      <c r="D20" s="102">
        <v>40750</v>
      </c>
      <c r="E20" s="103">
        <v>8984.1</v>
      </c>
    </row>
    <row r="21" spans="1:5" s="18" customFormat="1" ht="18" customHeight="1" x14ac:dyDescent="0.25">
      <c r="A21" s="101" t="s">
        <v>16</v>
      </c>
      <c r="B21" s="98">
        <f t="shared" si="0"/>
        <v>16</v>
      </c>
      <c r="C21" s="102">
        <v>87204.576660999999</v>
      </c>
      <c r="D21" s="102">
        <v>51030</v>
      </c>
      <c r="E21" s="103">
        <v>5661.8549999999996</v>
      </c>
    </row>
    <row r="22" spans="1:5" s="18" customFormat="1" ht="18" customHeight="1" x14ac:dyDescent="0.25">
      <c r="A22" s="101" t="s">
        <v>17</v>
      </c>
      <c r="B22" s="98">
        <f t="shared" si="0"/>
        <v>17</v>
      </c>
      <c r="C22" s="102">
        <v>41277.023913999998</v>
      </c>
      <c r="D22" s="102">
        <v>58220</v>
      </c>
      <c r="E22" s="103">
        <v>3560.5810000000001</v>
      </c>
    </row>
    <row r="23" spans="1:5" s="18" customFormat="1" ht="18" customHeight="1" x14ac:dyDescent="0.25">
      <c r="A23" s="101" t="s">
        <v>18</v>
      </c>
      <c r="B23" s="98">
        <f t="shared" si="0"/>
        <v>18</v>
      </c>
      <c r="C23" s="102">
        <v>40106.468049000003</v>
      </c>
      <c r="D23" s="102">
        <v>33346</v>
      </c>
      <c r="E23" s="103">
        <v>22511.901999999998</v>
      </c>
    </row>
    <row r="24" spans="1:5" s="18" customFormat="1" ht="18" customHeight="1" thickBot="1" x14ac:dyDescent="0.3">
      <c r="A24" s="97" t="s">
        <v>103</v>
      </c>
      <c r="B24" s="98">
        <f t="shared" si="0"/>
        <v>19</v>
      </c>
      <c r="C24" s="104">
        <f>C6+C18</f>
        <v>1500571.9262089999</v>
      </c>
      <c r="D24" s="104">
        <f>D6+D18</f>
        <v>1411952</v>
      </c>
      <c r="E24" s="105">
        <f>E6+E18</f>
        <v>988214.18599999999</v>
      </c>
    </row>
    <row r="26" spans="1:5" s="83" customFormat="1" ht="15" customHeight="1" x14ac:dyDescent="0.25">
      <c r="A26" s="82"/>
      <c r="B26" s="82"/>
      <c r="C26" s="82"/>
      <c r="D26" s="82"/>
      <c r="E26" s="82"/>
    </row>
    <row r="27" spans="1:5" s="83" customFormat="1" ht="15" customHeight="1" x14ac:dyDescent="0.25">
      <c r="A27" s="82"/>
      <c r="B27" s="82"/>
      <c r="C27" s="82"/>
      <c r="D27" s="82"/>
      <c r="E27" s="82"/>
    </row>
    <row r="28" spans="1:5" s="83" customFormat="1" ht="15" customHeight="1" x14ac:dyDescent="0.25">
      <c r="A28" s="82"/>
      <c r="B28" s="82"/>
      <c r="C28" s="82"/>
      <c r="D28" s="82"/>
      <c r="E28" s="82"/>
    </row>
    <row r="29" spans="1:5" s="83" customFormat="1" ht="15" customHeight="1" x14ac:dyDescent="0.25">
      <c r="A29" s="82"/>
      <c r="B29" s="82"/>
      <c r="C29" s="82"/>
      <c r="D29" s="82"/>
      <c r="E29" s="82"/>
    </row>
    <row r="30" spans="1:5" s="83" customFormat="1" ht="15" customHeight="1" x14ac:dyDescent="0.25">
      <c r="A30" s="82"/>
      <c r="B30" s="82"/>
      <c r="C30" s="82"/>
      <c r="D30" s="82"/>
      <c r="E30" s="82"/>
    </row>
    <row r="31" spans="1:5" s="83" customFormat="1" ht="15" customHeight="1" x14ac:dyDescent="0.25">
      <c r="A31" s="82"/>
      <c r="B31" s="82"/>
      <c r="C31" s="82"/>
      <c r="D31" s="82"/>
      <c r="E31" s="82"/>
    </row>
    <row r="32" spans="1:5" s="83" customFormat="1" ht="15" customHeight="1" x14ac:dyDescent="0.25">
      <c r="A32" s="82"/>
      <c r="B32" s="82"/>
      <c r="C32" s="82"/>
      <c r="D32" s="82"/>
      <c r="E32" s="82"/>
    </row>
    <row r="33" spans="1:5" s="83" customFormat="1" ht="15" customHeight="1" x14ac:dyDescent="0.25">
      <c r="A33" s="82"/>
      <c r="B33" s="82"/>
      <c r="C33" s="82"/>
      <c r="D33" s="82"/>
      <c r="E33" s="82"/>
    </row>
    <row r="34" spans="1:5" s="83" customFormat="1" ht="15" customHeight="1" x14ac:dyDescent="0.25">
      <c r="A34" s="82"/>
      <c r="B34" s="82"/>
      <c r="C34" s="82"/>
      <c r="D34" s="82"/>
      <c r="E34" s="82"/>
    </row>
    <row r="35" spans="1:5" s="83" customFormat="1" ht="15" customHeight="1" x14ac:dyDescent="0.25">
      <c r="A35" s="82"/>
      <c r="B35" s="82"/>
      <c r="C35" s="82"/>
      <c r="D35" s="82"/>
      <c r="E35" s="82"/>
    </row>
    <row r="36" spans="1:5" s="83" customFormat="1" ht="15" customHeight="1" x14ac:dyDescent="0.25">
      <c r="A36" s="82"/>
      <c r="B36" s="82"/>
      <c r="C36" s="82"/>
      <c r="D36" s="82"/>
      <c r="E36" s="82"/>
    </row>
    <row r="37" spans="1:5" s="83" customFormat="1" ht="15" customHeight="1" x14ac:dyDescent="0.25">
      <c r="A37" s="82"/>
      <c r="B37" s="82"/>
      <c r="C37" s="82"/>
      <c r="D37" s="82"/>
      <c r="E37" s="82"/>
    </row>
    <row r="38" spans="1:5" s="83" customFormat="1" ht="15" customHeight="1" x14ac:dyDescent="0.25">
      <c r="A38" s="82"/>
      <c r="B38" s="82"/>
      <c r="C38" s="82"/>
      <c r="D38" s="82"/>
      <c r="E38" s="82"/>
    </row>
    <row r="39" spans="1:5" s="83" customFormat="1" ht="15" customHeight="1" x14ac:dyDescent="0.25">
      <c r="A39" s="82"/>
      <c r="B39" s="82"/>
      <c r="C39" s="82"/>
      <c r="D39" s="82"/>
      <c r="E39" s="82"/>
    </row>
  </sheetData>
  <printOptions horizontalCentered="1"/>
  <pageMargins left="0" right="0" top="1.9685039370078741" bottom="0" header="0.31496062992125984" footer="0.31496062992125984"/>
  <pageSetup paperSize="9" scale="95" orientation="portrait" r:id="rId1"/>
  <headerFooter>
    <oddHeader>&amp;L&amp;G</odd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E2B823-BC6E-45B6-A063-16390D07DE02}">
  <dimension ref="A1:L58"/>
  <sheetViews>
    <sheetView showGridLines="0" topLeftCell="A6" zoomScaleNormal="100" workbookViewId="0">
      <selection activeCell="D36" sqref="D36"/>
    </sheetView>
  </sheetViews>
  <sheetFormatPr defaultColWidth="9.140625" defaultRowHeight="12" x14ac:dyDescent="0.2"/>
  <cols>
    <col min="1" max="1" width="20.42578125" style="115" customWidth="1"/>
    <col min="2" max="2" width="7.42578125" style="116" customWidth="1"/>
    <col min="3" max="12" width="17.42578125" style="115" customWidth="1"/>
    <col min="13" max="13" width="9.140625" style="115" customWidth="1"/>
    <col min="14" max="16384" width="9.140625" style="115"/>
  </cols>
  <sheetData>
    <row r="1" spans="1:12" s="18" customFormat="1" ht="15" customHeight="1" x14ac:dyDescent="0.25"/>
    <row r="2" spans="1:12" s="18" customFormat="1" ht="15" customHeight="1" x14ac:dyDescent="0.25">
      <c r="A2" s="85" t="s">
        <v>123</v>
      </c>
      <c r="B2" s="107"/>
      <c r="C2" s="107"/>
      <c r="D2" s="107"/>
      <c r="E2" s="107"/>
      <c r="F2" s="107"/>
      <c r="G2" s="107"/>
    </row>
    <row r="3" spans="1:12" s="18" customFormat="1" ht="15" customHeight="1" thickBot="1" x14ac:dyDescent="0.3">
      <c r="L3" s="89" t="s">
        <v>94</v>
      </c>
    </row>
    <row r="4" spans="1:12" s="117" customFormat="1" ht="23.25" customHeight="1" x14ac:dyDescent="0.2">
      <c r="A4" s="5" t="s">
        <v>95</v>
      </c>
      <c r="B4" s="9" t="s">
        <v>96</v>
      </c>
      <c r="C4" s="9" t="s">
        <v>124</v>
      </c>
      <c r="D4" s="9" t="s">
        <v>125</v>
      </c>
      <c r="E4" s="3" t="s">
        <v>126</v>
      </c>
      <c r="F4" s="2"/>
      <c r="G4" s="1"/>
      <c r="H4" s="9" t="s">
        <v>127</v>
      </c>
      <c r="I4" s="9" t="s">
        <v>128</v>
      </c>
      <c r="J4" s="9" t="s">
        <v>129</v>
      </c>
      <c r="K4" s="9" t="s">
        <v>130</v>
      </c>
      <c r="L4" s="7" t="s">
        <v>103</v>
      </c>
    </row>
    <row r="5" spans="1:12" s="117" customFormat="1" ht="65.25" customHeight="1" x14ac:dyDescent="0.2">
      <c r="A5" s="4" t="s">
        <v>131</v>
      </c>
      <c r="B5" s="8" t="s">
        <v>132</v>
      </c>
      <c r="C5" s="8"/>
      <c r="D5" s="8"/>
      <c r="E5" s="127" t="s">
        <v>133</v>
      </c>
      <c r="F5" s="127" t="s">
        <v>134</v>
      </c>
      <c r="G5" s="128" t="s">
        <v>135</v>
      </c>
      <c r="H5" s="8"/>
      <c r="I5" s="8"/>
      <c r="J5" s="8"/>
      <c r="K5" s="8"/>
      <c r="L5" s="6"/>
    </row>
    <row r="6" spans="1:12" s="118" customFormat="1" ht="16.5" customHeight="1" x14ac:dyDescent="0.2">
      <c r="A6" s="93"/>
      <c r="B6" s="94"/>
      <c r="C6" s="95">
        <v>1</v>
      </c>
      <c r="D6" s="95">
        <v>2</v>
      </c>
      <c r="E6" s="129">
        <v>3</v>
      </c>
      <c r="F6" s="129">
        <v>4</v>
      </c>
      <c r="G6" s="95" t="s">
        <v>116</v>
      </c>
      <c r="H6" s="95">
        <v>6</v>
      </c>
      <c r="I6" s="95">
        <v>7</v>
      </c>
      <c r="J6" s="95">
        <v>8</v>
      </c>
      <c r="K6" s="95">
        <v>9</v>
      </c>
      <c r="L6" s="95">
        <v>10</v>
      </c>
    </row>
    <row r="7" spans="1:12" s="18" customFormat="1" ht="13.5" customHeight="1" x14ac:dyDescent="0.25">
      <c r="A7" s="97" t="s">
        <v>101</v>
      </c>
      <c r="B7" s="98">
        <f t="shared" ref="B7:B25" si="0">ROW()-ROW($A$6)</f>
        <v>1</v>
      </c>
      <c r="C7" s="99">
        <f t="shared" ref="C7:K7" si="1">SUM(C8:C18)</f>
        <v>4880039</v>
      </c>
      <c r="D7" s="99">
        <f t="shared" si="1"/>
        <v>74392</v>
      </c>
      <c r="E7" s="130">
        <f t="shared" si="1"/>
        <v>3647509</v>
      </c>
      <c r="F7" s="130">
        <f t="shared" si="1"/>
        <v>2431018</v>
      </c>
      <c r="G7" s="99">
        <f t="shared" si="1"/>
        <v>6219033</v>
      </c>
      <c r="H7" s="99">
        <f t="shared" si="1"/>
        <v>0</v>
      </c>
      <c r="I7" s="99">
        <f t="shared" si="1"/>
        <v>0</v>
      </c>
      <c r="J7" s="99">
        <f t="shared" si="1"/>
        <v>0</v>
      </c>
      <c r="K7" s="99">
        <f t="shared" si="1"/>
        <v>15402</v>
      </c>
      <c r="L7" s="131">
        <f t="shared" ref="L7:L25" si="2">SUM(C7:D7)+SUM(G7:K7)</f>
        <v>11188866</v>
      </c>
    </row>
    <row r="8" spans="1:12" s="18" customFormat="1" ht="13.5" customHeight="1" x14ac:dyDescent="0.25">
      <c r="A8" s="101" t="s">
        <v>2</v>
      </c>
      <c r="B8" s="98">
        <f t="shared" si="0"/>
        <v>2</v>
      </c>
      <c r="C8" s="102">
        <v>419533</v>
      </c>
      <c r="D8" s="102">
        <v>7499</v>
      </c>
      <c r="E8" s="102">
        <v>213380</v>
      </c>
      <c r="F8" s="102">
        <v>145182</v>
      </c>
      <c r="G8" s="102">
        <v>363940</v>
      </c>
      <c r="H8" s="102">
        <v>0</v>
      </c>
      <c r="I8" s="102">
        <v>0</v>
      </c>
      <c r="J8" s="102">
        <v>0</v>
      </c>
      <c r="K8" s="102">
        <v>0</v>
      </c>
      <c r="L8" s="132">
        <f t="shared" si="2"/>
        <v>790972</v>
      </c>
    </row>
    <row r="9" spans="1:12" s="18" customFormat="1" ht="13.5" customHeight="1" x14ac:dyDescent="0.25">
      <c r="A9" s="101" t="s">
        <v>3</v>
      </c>
      <c r="B9" s="98">
        <f t="shared" si="0"/>
        <v>3</v>
      </c>
      <c r="C9" s="102">
        <v>690565</v>
      </c>
      <c r="D9" s="102">
        <v>34673</v>
      </c>
      <c r="E9" s="102">
        <v>954877</v>
      </c>
      <c r="F9" s="102">
        <v>270935</v>
      </c>
      <c r="G9" s="102">
        <v>1286968</v>
      </c>
      <c r="H9" s="102">
        <v>0</v>
      </c>
      <c r="I9" s="102">
        <v>0</v>
      </c>
      <c r="J9" s="102">
        <v>0</v>
      </c>
      <c r="K9" s="102">
        <v>0</v>
      </c>
      <c r="L9" s="132">
        <f t="shared" si="2"/>
        <v>2012206</v>
      </c>
    </row>
    <row r="10" spans="1:12" s="18" customFormat="1" ht="13.5" customHeight="1" x14ac:dyDescent="0.25">
      <c r="A10" s="101" t="s">
        <v>4</v>
      </c>
      <c r="B10" s="98">
        <f t="shared" si="0"/>
        <v>4</v>
      </c>
      <c r="C10" s="102">
        <v>512368</v>
      </c>
      <c r="D10" s="102">
        <v>4348</v>
      </c>
      <c r="E10" s="102">
        <v>310377</v>
      </c>
      <c r="F10" s="102">
        <v>193007</v>
      </c>
      <c r="G10" s="102">
        <v>521344</v>
      </c>
      <c r="H10" s="102">
        <v>0</v>
      </c>
      <c r="I10" s="102">
        <v>0</v>
      </c>
      <c r="J10" s="102">
        <v>0</v>
      </c>
      <c r="K10" s="102">
        <v>0</v>
      </c>
      <c r="L10" s="132">
        <f t="shared" si="2"/>
        <v>1038060</v>
      </c>
    </row>
    <row r="11" spans="1:12" s="18" customFormat="1" ht="13.5" customHeight="1" x14ac:dyDescent="0.25">
      <c r="A11" s="101" t="s">
        <v>5</v>
      </c>
      <c r="B11" s="98">
        <f t="shared" si="0"/>
        <v>5</v>
      </c>
      <c r="C11" s="102">
        <v>349590</v>
      </c>
      <c r="D11" s="102">
        <v>3358</v>
      </c>
      <c r="E11" s="102">
        <v>154139</v>
      </c>
      <c r="F11" s="102">
        <v>254762</v>
      </c>
      <c r="G11" s="102">
        <v>422189</v>
      </c>
      <c r="H11" s="102">
        <v>0</v>
      </c>
      <c r="I11" s="102">
        <v>0</v>
      </c>
      <c r="J11" s="102">
        <v>0</v>
      </c>
      <c r="K11" s="102">
        <v>0</v>
      </c>
      <c r="L11" s="132">
        <f t="shared" si="2"/>
        <v>775137</v>
      </c>
    </row>
    <row r="12" spans="1:12" s="18" customFormat="1" ht="13.5" customHeight="1" x14ac:dyDescent="0.25">
      <c r="A12" s="101" t="s">
        <v>6</v>
      </c>
      <c r="B12" s="98">
        <f t="shared" si="0"/>
        <v>6</v>
      </c>
      <c r="C12" s="102">
        <v>483559</v>
      </c>
      <c r="D12" s="102">
        <v>0</v>
      </c>
      <c r="E12" s="102">
        <v>261148</v>
      </c>
      <c r="F12" s="102">
        <v>227739</v>
      </c>
      <c r="G12" s="102">
        <v>493776</v>
      </c>
      <c r="H12" s="102">
        <v>0</v>
      </c>
      <c r="I12" s="102">
        <v>0</v>
      </c>
      <c r="J12" s="102">
        <v>0</v>
      </c>
      <c r="K12" s="102">
        <v>0</v>
      </c>
      <c r="L12" s="132">
        <f t="shared" si="2"/>
        <v>977335</v>
      </c>
    </row>
    <row r="13" spans="1:12" s="18" customFormat="1" ht="13.5" customHeight="1" x14ac:dyDescent="0.25">
      <c r="A13" s="101" t="s">
        <v>7</v>
      </c>
      <c r="B13" s="98">
        <f t="shared" si="0"/>
        <v>7</v>
      </c>
      <c r="C13" s="102">
        <v>573545</v>
      </c>
      <c r="D13" s="102">
        <v>10921</v>
      </c>
      <c r="E13" s="102">
        <v>322914</v>
      </c>
      <c r="F13" s="102">
        <v>213658</v>
      </c>
      <c r="G13" s="102">
        <v>539649</v>
      </c>
      <c r="H13" s="102">
        <v>0</v>
      </c>
      <c r="I13" s="102">
        <v>0</v>
      </c>
      <c r="J13" s="102">
        <v>0</v>
      </c>
      <c r="K13" s="102">
        <v>0</v>
      </c>
      <c r="L13" s="132">
        <f t="shared" si="2"/>
        <v>1124115</v>
      </c>
    </row>
    <row r="14" spans="1:12" s="18" customFormat="1" ht="13.5" customHeight="1" x14ac:dyDescent="0.25">
      <c r="A14" s="101" t="s">
        <v>8</v>
      </c>
      <c r="B14" s="98">
        <f t="shared" si="0"/>
        <v>8</v>
      </c>
      <c r="C14" s="102">
        <v>175039</v>
      </c>
      <c r="D14" s="102">
        <v>0</v>
      </c>
      <c r="E14" s="102">
        <v>260367</v>
      </c>
      <c r="F14" s="102">
        <v>229307</v>
      </c>
      <c r="G14" s="102">
        <v>492920</v>
      </c>
      <c r="H14" s="102">
        <v>0</v>
      </c>
      <c r="I14" s="102">
        <v>0</v>
      </c>
      <c r="J14" s="102">
        <v>0</v>
      </c>
      <c r="K14" s="102">
        <v>0</v>
      </c>
      <c r="L14" s="132">
        <f t="shared" si="2"/>
        <v>667959</v>
      </c>
    </row>
    <row r="15" spans="1:12" s="18" customFormat="1" ht="13.5" customHeight="1" x14ac:dyDescent="0.25">
      <c r="A15" s="101" t="s">
        <v>9</v>
      </c>
      <c r="B15" s="98">
        <f t="shared" si="0"/>
        <v>9</v>
      </c>
      <c r="C15" s="102">
        <v>535124</v>
      </c>
      <c r="D15" s="102">
        <v>71</v>
      </c>
      <c r="E15" s="102">
        <v>145978</v>
      </c>
      <c r="F15" s="102">
        <v>228191</v>
      </c>
      <c r="G15" s="102">
        <v>380530</v>
      </c>
      <c r="H15" s="102">
        <v>0</v>
      </c>
      <c r="I15" s="102">
        <v>0</v>
      </c>
      <c r="J15" s="102">
        <v>0</v>
      </c>
      <c r="K15" s="102">
        <v>0</v>
      </c>
      <c r="L15" s="132">
        <f t="shared" si="2"/>
        <v>915725</v>
      </c>
    </row>
    <row r="16" spans="1:12" s="18" customFormat="1" ht="13.5" customHeight="1" x14ac:dyDescent="0.25">
      <c r="A16" s="101" t="s">
        <v>10</v>
      </c>
      <c r="B16" s="98">
        <f t="shared" si="0"/>
        <v>10</v>
      </c>
      <c r="C16" s="102">
        <v>347099</v>
      </c>
      <c r="D16" s="102">
        <v>4143</v>
      </c>
      <c r="E16" s="102">
        <v>243899</v>
      </c>
      <c r="F16" s="102">
        <v>224985</v>
      </c>
      <c r="G16" s="102">
        <v>475228</v>
      </c>
      <c r="H16" s="102">
        <v>0</v>
      </c>
      <c r="I16" s="102">
        <v>0</v>
      </c>
      <c r="J16" s="102">
        <v>0</v>
      </c>
      <c r="K16" s="102">
        <v>15402</v>
      </c>
      <c r="L16" s="132">
        <f t="shared" si="2"/>
        <v>841872</v>
      </c>
    </row>
    <row r="17" spans="1:12" s="18" customFormat="1" ht="13.5" customHeight="1" x14ac:dyDescent="0.25">
      <c r="A17" s="101" t="s">
        <v>11</v>
      </c>
      <c r="B17" s="98">
        <f t="shared" si="0"/>
        <v>11</v>
      </c>
      <c r="C17" s="102">
        <v>349905</v>
      </c>
      <c r="D17" s="102">
        <v>1417</v>
      </c>
      <c r="E17" s="102">
        <v>309829</v>
      </c>
      <c r="F17" s="102">
        <v>239511</v>
      </c>
      <c r="G17" s="102">
        <v>559921</v>
      </c>
      <c r="H17" s="102">
        <v>0</v>
      </c>
      <c r="I17" s="102">
        <v>0</v>
      </c>
      <c r="J17" s="102">
        <v>0</v>
      </c>
      <c r="K17" s="102">
        <v>0</v>
      </c>
      <c r="L17" s="132">
        <f t="shared" si="2"/>
        <v>911243</v>
      </c>
    </row>
    <row r="18" spans="1:12" s="18" customFormat="1" ht="13.5" customHeight="1" x14ac:dyDescent="0.25">
      <c r="A18" s="101" t="s">
        <v>12</v>
      </c>
      <c r="B18" s="98">
        <f t="shared" si="0"/>
        <v>12</v>
      </c>
      <c r="C18" s="102">
        <v>443712</v>
      </c>
      <c r="D18" s="102">
        <v>7962</v>
      </c>
      <c r="E18" s="102">
        <v>470601</v>
      </c>
      <c r="F18" s="102">
        <v>203741</v>
      </c>
      <c r="G18" s="102">
        <v>682568</v>
      </c>
      <c r="H18" s="102">
        <v>0</v>
      </c>
      <c r="I18" s="102">
        <v>0</v>
      </c>
      <c r="J18" s="102">
        <v>0</v>
      </c>
      <c r="K18" s="102">
        <v>0</v>
      </c>
      <c r="L18" s="132">
        <f t="shared" si="2"/>
        <v>1134242</v>
      </c>
    </row>
    <row r="19" spans="1:12" s="18" customFormat="1" ht="13.5" customHeight="1" x14ac:dyDescent="0.25">
      <c r="A19" s="97" t="s">
        <v>102</v>
      </c>
      <c r="B19" s="98">
        <f t="shared" si="0"/>
        <v>13</v>
      </c>
      <c r="C19" s="99">
        <f t="shared" ref="C19:K19" si="3">SUM(C20:C24)</f>
        <v>36294</v>
      </c>
      <c r="D19" s="99">
        <f t="shared" si="3"/>
        <v>117732</v>
      </c>
      <c r="E19" s="130">
        <f t="shared" si="3"/>
        <v>73687</v>
      </c>
      <c r="F19" s="130">
        <f t="shared" si="3"/>
        <v>34061</v>
      </c>
      <c r="G19" s="99">
        <f t="shared" si="3"/>
        <v>111573</v>
      </c>
      <c r="H19" s="99">
        <f t="shared" si="3"/>
        <v>0</v>
      </c>
      <c r="I19" s="99">
        <f t="shared" si="3"/>
        <v>7583808</v>
      </c>
      <c r="J19" s="99">
        <f t="shared" si="3"/>
        <v>778329</v>
      </c>
      <c r="K19" s="99">
        <f t="shared" si="3"/>
        <v>0</v>
      </c>
      <c r="L19" s="131">
        <f t="shared" si="2"/>
        <v>8627736</v>
      </c>
    </row>
    <row r="20" spans="1:12" s="18" customFormat="1" ht="13.5" customHeight="1" x14ac:dyDescent="0.25">
      <c r="A20" s="101" t="s">
        <v>14</v>
      </c>
      <c r="B20" s="98">
        <f t="shared" si="0"/>
        <v>14</v>
      </c>
      <c r="C20" s="102">
        <v>12550</v>
      </c>
      <c r="D20" s="102">
        <v>0</v>
      </c>
      <c r="E20" s="102">
        <v>14895</v>
      </c>
      <c r="F20" s="102">
        <v>2180</v>
      </c>
      <c r="G20" s="102">
        <v>17285</v>
      </c>
      <c r="H20" s="102">
        <v>0</v>
      </c>
      <c r="I20" s="102">
        <v>3259024</v>
      </c>
      <c r="J20" s="102">
        <v>181489</v>
      </c>
      <c r="K20" s="102">
        <v>0</v>
      </c>
      <c r="L20" s="132">
        <f t="shared" si="2"/>
        <v>3470348</v>
      </c>
    </row>
    <row r="21" spans="1:12" s="18" customFormat="1" ht="13.5" customHeight="1" x14ac:dyDescent="0.25">
      <c r="A21" s="101" t="s">
        <v>15</v>
      </c>
      <c r="B21" s="98">
        <f t="shared" si="0"/>
        <v>15</v>
      </c>
      <c r="C21" s="102">
        <v>13145</v>
      </c>
      <c r="D21" s="102">
        <v>117732</v>
      </c>
      <c r="E21" s="102">
        <v>41883</v>
      </c>
      <c r="F21" s="102">
        <v>22549</v>
      </c>
      <c r="G21" s="102">
        <v>65338</v>
      </c>
      <c r="H21" s="102">
        <v>0</v>
      </c>
      <c r="I21" s="102">
        <v>2853851</v>
      </c>
      <c r="J21" s="102">
        <v>20480</v>
      </c>
      <c r="K21" s="102">
        <v>0</v>
      </c>
      <c r="L21" s="132">
        <f t="shared" si="2"/>
        <v>3070546</v>
      </c>
    </row>
    <row r="22" spans="1:12" s="18" customFormat="1" ht="13.5" customHeight="1" x14ac:dyDescent="0.25">
      <c r="A22" s="101" t="s">
        <v>16</v>
      </c>
      <c r="B22" s="98">
        <f t="shared" si="0"/>
        <v>16</v>
      </c>
      <c r="C22" s="102">
        <v>4689</v>
      </c>
      <c r="D22" s="102">
        <v>0</v>
      </c>
      <c r="E22" s="102">
        <v>9301</v>
      </c>
      <c r="F22" s="102">
        <v>8594</v>
      </c>
      <c r="G22" s="102">
        <v>19674</v>
      </c>
      <c r="H22" s="102">
        <v>0</v>
      </c>
      <c r="I22" s="102">
        <v>704959</v>
      </c>
      <c r="J22" s="102">
        <v>445696</v>
      </c>
      <c r="K22" s="102">
        <v>0</v>
      </c>
      <c r="L22" s="132">
        <f t="shared" si="2"/>
        <v>1175018</v>
      </c>
    </row>
    <row r="23" spans="1:12" s="18" customFormat="1" ht="13.5" customHeight="1" x14ac:dyDescent="0.25">
      <c r="A23" s="101" t="s">
        <v>17</v>
      </c>
      <c r="B23" s="98">
        <f t="shared" si="0"/>
        <v>17</v>
      </c>
      <c r="C23" s="102">
        <v>5153</v>
      </c>
      <c r="D23" s="102">
        <v>0</v>
      </c>
      <c r="E23" s="102">
        <v>5845</v>
      </c>
      <c r="F23" s="102">
        <v>588</v>
      </c>
      <c r="G23" s="102">
        <v>7210</v>
      </c>
      <c r="H23" s="102">
        <v>0</v>
      </c>
      <c r="I23" s="102">
        <v>476885</v>
      </c>
      <c r="J23" s="102">
        <v>101913</v>
      </c>
      <c r="K23" s="102">
        <v>0</v>
      </c>
      <c r="L23" s="132">
        <f t="shared" si="2"/>
        <v>591161</v>
      </c>
    </row>
    <row r="24" spans="1:12" s="18" customFormat="1" ht="13.5" customHeight="1" x14ac:dyDescent="0.25">
      <c r="A24" s="101" t="s">
        <v>18</v>
      </c>
      <c r="B24" s="98">
        <f t="shared" si="0"/>
        <v>18</v>
      </c>
      <c r="C24" s="102">
        <v>757</v>
      </c>
      <c r="D24" s="102">
        <v>0</v>
      </c>
      <c r="E24" s="102">
        <v>1763</v>
      </c>
      <c r="F24" s="102">
        <v>150</v>
      </c>
      <c r="G24" s="102">
        <v>2066</v>
      </c>
      <c r="H24" s="102">
        <v>0</v>
      </c>
      <c r="I24" s="102">
        <v>289089</v>
      </c>
      <c r="J24" s="102">
        <v>28751</v>
      </c>
      <c r="K24" s="102">
        <v>0</v>
      </c>
      <c r="L24" s="132">
        <f t="shared" si="2"/>
        <v>320663</v>
      </c>
    </row>
    <row r="25" spans="1:12" s="18" customFormat="1" ht="13.5" customHeight="1" thickBot="1" x14ac:dyDescent="0.3">
      <c r="A25" s="112" t="s">
        <v>103</v>
      </c>
      <c r="B25" s="98">
        <f t="shared" si="0"/>
        <v>19</v>
      </c>
      <c r="C25" s="104">
        <f t="shared" ref="C25:K25" si="4">C7+C19</f>
        <v>4916333</v>
      </c>
      <c r="D25" s="104">
        <f t="shared" si="4"/>
        <v>192124</v>
      </c>
      <c r="E25" s="133">
        <f t="shared" si="4"/>
        <v>3721196</v>
      </c>
      <c r="F25" s="133">
        <f t="shared" si="4"/>
        <v>2465079</v>
      </c>
      <c r="G25" s="104">
        <f t="shared" si="4"/>
        <v>6330606</v>
      </c>
      <c r="H25" s="104">
        <f t="shared" si="4"/>
        <v>0</v>
      </c>
      <c r="I25" s="104">
        <f t="shared" si="4"/>
        <v>7583808</v>
      </c>
      <c r="J25" s="104">
        <f t="shared" si="4"/>
        <v>778329</v>
      </c>
      <c r="K25" s="104">
        <f t="shared" si="4"/>
        <v>15402</v>
      </c>
      <c r="L25" s="134">
        <f t="shared" si="2"/>
        <v>19816602</v>
      </c>
    </row>
    <row r="26" spans="1:12" s="18" customFormat="1" ht="15" customHeight="1" x14ac:dyDescent="0.25"/>
    <row r="27" spans="1:12" s="18" customFormat="1" ht="15" customHeight="1" x14ac:dyDescent="0.25"/>
    <row r="28" spans="1:12" s="18" customFormat="1" ht="15" customHeight="1" x14ac:dyDescent="0.25"/>
    <row r="29" spans="1:12" s="18" customFormat="1" ht="15" customHeight="1" x14ac:dyDescent="0.25">
      <c r="A29" s="85" t="s">
        <v>136</v>
      </c>
      <c r="B29" s="107"/>
      <c r="C29" s="107"/>
      <c r="D29" s="107"/>
      <c r="E29" s="107"/>
      <c r="F29" s="107"/>
      <c r="G29" s="107"/>
    </row>
    <row r="30" spans="1:12" s="18" customFormat="1" ht="15" customHeight="1" thickBot="1" x14ac:dyDescent="0.3">
      <c r="L30" s="89" t="s">
        <v>94</v>
      </c>
    </row>
    <row r="31" spans="1:12" s="117" customFormat="1" ht="23.25" customHeight="1" x14ac:dyDescent="0.2">
      <c r="A31" s="5" t="s">
        <v>95</v>
      </c>
      <c r="B31" s="9" t="s">
        <v>96</v>
      </c>
      <c r="C31" s="9" t="s">
        <v>124</v>
      </c>
      <c r="D31" s="9" t="s">
        <v>125</v>
      </c>
      <c r="E31" s="3" t="s">
        <v>126</v>
      </c>
      <c r="F31" s="2"/>
      <c r="G31" s="1"/>
      <c r="H31" s="9" t="s">
        <v>127</v>
      </c>
      <c r="I31" s="9" t="s">
        <v>128</v>
      </c>
      <c r="J31" s="9" t="s">
        <v>129</v>
      </c>
      <c r="K31" s="9" t="s">
        <v>130</v>
      </c>
      <c r="L31" s="7" t="s">
        <v>103</v>
      </c>
    </row>
    <row r="32" spans="1:12" s="117" customFormat="1" ht="65.25" customHeight="1" x14ac:dyDescent="0.2">
      <c r="A32" s="4" t="s">
        <v>131</v>
      </c>
      <c r="B32" s="8" t="s">
        <v>132</v>
      </c>
      <c r="C32" s="8"/>
      <c r="D32" s="8"/>
      <c r="E32" s="127" t="s">
        <v>137</v>
      </c>
      <c r="F32" s="127" t="s">
        <v>134</v>
      </c>
      <c r="G32" s="128" t="s">
        <v>135</v>
      </c>
      <c r="H32" s="8"/>
      <c r="I32" s="8"/>
      <c r="J32" s="8"/>
      <c r="K32" s="8"/>
      <c r="L32" s="6"/>
    </row>
    <row r="33" spans="1:12" s="118" customFormat="1" ht="16.5" customHeight="1" x14ac:dyDescent="0.2">
      <c r="A33" s="93"/>
      <c r="B33" s="94"/>
      <c r="C33" s="95">
        <v>1</v>
      </c>
      <c r="D33" s="95">
        <v>2</v>
      </c>
      <c r="E33" s="129">
        <v>3</v>
      </c>
      <c r="F33" s="129">
        <v>4</v>
      </c>
      <c r="G33" s="95" t="s">
        <v>116</v>
      </c>
      <c r="H33" s="95">
        <v>6</v>
      </c>
      <c r="I33" s="95">
        <v>7</v>
      </c>
      <c r="J33" s="95">
        <v>8</v>
      </c>
      <c r="K33" s="95">
        <v>9</v>
      </c>
      <c r="L33" s="95">
        <v>10</v>
      </c>
    </row>
    <row r="34" spans="1:12" s="18" customFormat="1" ht="13.5" customHeight="1" x14ac:dyDescent="0.25">
      <c r="A34" s="97" t="s">
        <v>101</v>
      </c>
      <c r="B34" s="98">
        <f t="shared" ref="B34:B52" si="5">ROW()-ROW($A$33)</f>
        <v>1</v>
      </c>
      <c r="C34" s="99">
        <f t="shared" ref="C34:K34" si="6">SUM(C35:C45)</f>
        <v>4090990</v>
      </c>
      <c r="D34" s="99">
        <f t="shared" si="6"/>
        <v>71537</v>
      </c>
      <c r="E34" s="130">
        <f t="shared" si="6"/>
        <v>2291526</v>
      </c>
      <c r="F34" s="130">
        <f t="shared" si="6"/>
        <v>1998892</v>
      </c>
      <c r="G34" s="99">
        <f t="shared" si="6"/>
        <v>4430924</v>
      </c>
      <c r="H34" s="99">
        <f t="shared" si="6"/>
        <v>0</v>
      </c>
      <c r="I34" s="99">
        <f t="shared" si="6"/>
        <v>0</v>
      </c>
      <c r="J34" s="99">
        <f t="shared" si="6"/>
        <v>0</v>
      </c>
      <c r="K34" s="99">
        <f t="shared" si="6"/>
        <v>15402</v>
      </c>
      <c r="L34" s="131">
        <f t="shared" ref="L34:L52" si="7">SUM(C34:D34)+SUM(G34:K34)</f>
        <v>8608853</v>
      </c>
    </row>
    <row r="35" spans="1:12" s="18" customFormat="1" ht="13.5" customHeight="1" x14ac:dyDescent="0.25">
      <c r="A35" s="101" t="s">
        <v>2</v>
      </c>
      <c r="B35" s="98">
        <f t="shared" si="5"/>
        <v>2</v>
      </c>
      <c r="C35" s="102">
        <v>321766</v>
      </c>
      <c r="D35" s="102">
        <v>7499</v>
      </c>
      <c r="E35" s="102">
        <v>94249</v>
      </c>
      <c r="F35" s="102">
        <v>97615</v>
      </c>
      <c r="G35" s="102">
        <v>197242</v>
      </c>
      <c r="H35" s="102">
        <v>0</v>
      </c>
      <c r="I35" s="102">
        <v>0</v>
      </c>
      <c r="J35" s="102">
        <v>0</v>
      </c>
      <c r="K35" s="102">
        <v>0</v>
      </c>
      <c r="L35" s="132">
        <f t="shared" si="7"/>
        <v>526507</v>
      </c>
    </row>
    <row r="36" spans="1:12" s="18" customFormat="1" ht="13.5" customHeight="1" x14ac:dyDescent="0.25">
      <c r="A36" s="101" t="s">
        <v>3</v>
      </c>
      <c r="B36" s="98">
        <f t="shared" si="5"/>
        <v>3</v>
      </c>
      <c r="C36" s="102">
        <v>541587</v>
      </c>
      <c r="D36" s="102">
        <v>33679</v>
      </c>
      <c r="E36" s="102">
        <v>409793</v>
      </c>
      <c r="F36" s="102">
        <v>246998</v>
      </c>
      <c r="G36" s="102">
        <v>717947</v>
      </c>
      <c r="H36" s="102">
        <v>0</v>
      </c>
      <c r="I36" s="102">
        <v>0</v>
      </c>
      <c r="J36" s="102">
        <v>0</v>
      </c>
      <c r="K36" s="102">
        <v>0</v>
      </c>
      <c r="L36" s="132">
        <f t="shared" si="7"/>
        <v>1293213</v>
      </c>
    </row>
    <row r="37" spans="1:12" s="18" customFormat="1" ht="13.5" customHeight="1" x14ac:dyDescent="0.25">
      <c r="A37" s="101" t="s">
        <v>4</v>
      </c>
      <c r="B37" s="98">
        <f t="shared" si="5"/>
        <v>4</v>
      </c>
      <c r="C37" s="102">
        <v>480824</v>
      </c>
      <c r="D37" s="102">
        <v>2487</v>
      </c>
      <c r="E37" s="102">
        <v>273167</v>
      </c>
      <c r="F37" s="102">
        <v>159193</v>
      </c>
      <c r="G37" s="102">
        <v>450320</v>
      </c>
      <c r="H37" s="102">
        <v>0</v>
      </c>
      <c r="I37" s="102">
        <v>0</v>
      </c>
      <c r="J37" s="102">
        <v>0</v>
      </c>
      <c r="K37" s="102">
        <v>0</v>
      </c>
      <c r="L37" s="132">
        <f t="shared" si="7"/>
        <v>933631</v>
      </c>
    </row>
    <row r="38" spans="1:12" s="18" customFormat="1" ht="13.5" customHeight="1" x14ac:dyDescent="0.25">
      <c r="A38" s="101" t="s">
        <v>5</v>
      </c>
      <c r="B38" s="98">
        <f t="shared" si="5"/>
        <v>5</v>
      </c>
      <c r="C38" s="102">
        <v>315211</v>
      </c>
      <c r="D38" s="102">
        <v>3358</v>
      </c>
      <c r="E38" s="102">
        <v>141286</v>
      </c>
      <c r="F38" s="102">
        <v>242856</v>
      </c>
      <c r="G38" s="102">
        <v>397430</v>
      </c>
      <c r="H38" s="102">
        <v>0</v>
      </c>
      <c r="I38" s="102">
        <v>0</v>
      </c>
      <c r="J38" s="102">
        <v>0</v>
      </c>
      <c r="K38" s="102">
        <v>0</v>
      </c>
      <c r="L38" s="132">
        <f t="shared" si="7"/>
        <v>715999</v>
      </c>
    </row>
    <row r="39" spans="1:12" s="18" customFormat="1" ht="13.5" customHeight="1" x14ac:dyDescent="0.25">
      <c r="A39" s="101" t="s">
        <v>6</v>
      </c>
      <c r="B39" s="98">
        <f t="shared" si="5"/>
        <v>6</v>
      </c>
      <c r="C39" s="102">
        <v>283226</v>
      </c>
      <c r="D39" s="102">
        <v>0</v>
      </c>
      <c r="E39" s="102">
        <v>116403</v>
      </c>
      <c r="F39" s="102">
        <v>114918</v>
      </c>
      <c r="G39" s="102">
        <v>236210</v>
      </c>
      <c r="H39" s="102">
        <v>0</v>
      </c>
      <c r="I39" s="102">
        <v>0</v>
      </c>
      <c r="J39" s="102">
        <v>0</v>
      </c>
      <c r="K39" s="102">
        <v>0</v>
      </c>
      <c r="L39" s="132">
        <f t="shared" si="7"/>
        <v>519436</v>
      </c>
    </row>
    <row r="40" spans="1:12" s="18" customFormat="1" ht="13.5" customHeight="1" x14ac:dyDescent="0.25">
      <c r="A40" s="101" t="s">
        <v>7</v>
      </c>
      <c r="B40" s="98">
        <f t="shared" si="5"/>
        <v>7</v>
      </c>
      <c r="C40" s="102">
        <v>418138</v>
      </c>
      <c r="D40" s="102">
        <v>10921</v>
      </c>
      <c r="E40" s="102">
        <v>284931</v>
      </c>
      <c r="F40" s="102">
        <v>204596</v>
      </c>
      <c r="G40" s="102">
        <v>492604</v>
      </c>
      <c r="H40" s="102">
        <v>0</v>
      </c>
      <c r="I40" s="102">
        <v>0</v>
      </c>
      <c r="J40" s="102">
        <v>0</v>
      </c>
      <c r="K40" s="102">
        <v>0</v>
      </c>
      <c r="L40" s="132">
        <f t="shared" si="7"/>
        <v>921663</v>
      </c>
    </row>
    <row r="41" spans="1:12" s="18" customFormat="1" ht="13.5" customHeight="1" x14ac:dyDescent="0.25">
      <c r="A41" s="101" t="s">
        <v>8</v>
      </c>
      <c r="B41" s="98">
        <f t="shared" si="5"/>
        <v>8</v>
      </c>
      <c r="C41" s="102">
        <v>169661</v>
      </c>
      <c r="D41" s="102">
        <v>0</v>
      </c>
      <c r="E41" s="102">
        <v>144143</v>
      </c>
      <c r="F41" s="102">
        <v>85123</v>
      </c>
      <c r="G41" s="102">
        <v>232512</v>
      </c>
      <c r="H41" s="102">
        <v>0</v>
      </c>
      <c r="I41" s="102">
        <v>0</v>
      </c>
      <c r="J41" s="102">
        <v>0</v>
      </c>
      <c r="K41" s="102">
        <v>0</v>
      </c>
      <c r="L41" s="132">
        <f t="shared" si="7"/>
        <v>402173</v>
      </c>
    </row>
    <row r="42" spans="1:12" s="18" customFormat="1" ht="13.5" customHeight="1" x14ac:dyDescent="0.25">
      <c r="A42" s="101" t="s">
        <v>9</v>
      </c>
      <c r="B42" s="98">
        <f t="shared" si="5"/>
        <v>9</v>
      </c>
      <c r="C42" s="102">
        <v>478646</v>
      </c>
      <c r="D42" s="102">
        <v>71</v>
      </c>
      <c r="E42" s="102">
        <v>137351</v>
      </c>
      <c r="F42" s="102">
        <v>225891</v>
      </c>
      <c r="G42" s="102">
        <v>369603</v>
      </c>
      <c r="H42" s="102">
        <v>0</v>
      </c>
      <c r="I42" s="102">
        <v>0</v>
      </c>
      <c r="J42" s="102">
        <v>0</v>
      </c>
      <c r="K42" s="102">
        <v>0</v>
      </c>
      <c r="L42" s="132">
        <f t="shared" si="7"/>
        <v>848320</v>
      </c>
    </row>
    <row r="43" spans="1:12" s="18" customFormat="1" ht="13.5" customHeight="1" x14ac:dyDescent="0.25">
      <c r="A43" s="101" t="s">
        <v>10</v>
      </c>
      <c r="B43" s="98">
        <f t="shared" si="5"/>
        <v>10</v>
      </c>
      <c r="C43" s="102">
        <v>309914</v>
      </c>
      <c r="D43" s="102">
        <v>4143</v>
      </c>
      <c r="E43" s="102">
        <v>205770</v>
      </c>
      <c r="F43" s="102">
        <v>200686</v>
      </c>
      <c r="G43" s="102">
        <v>412800</v>
      </c>
      <c r="H43" s="102">
        <v>0</v>
      </c>
      <c r="I43" s="102">
        <v>0</v>
      </c>
      <c r="J43" s="102">
        <v>0</v>
      </c>
      <c r="K43" s="102">
        <v>15402</v>
      </c>
      <c r="L43" s="132">
        <f t="shared" si="7"/>
        <v>742259</v>
      </c>
    </row>
    <row r="44" spans="1:12" s="18" customFormat="1" ht="13.5" customHeight="1" x14ac:dyDescent="0.25">
      <c r="A44" s="101" t="s">
        <v>11</v>
      </c>
      <c r="B44" s="98">
        <f t="shared" si="5"/>
        <v>11</v>
      </c>
      <c r="C44" s="102">
        <v>339085</v>
      </c>
      <c r="D44" s="102">
        <v>1417</v>
      </c>
      <c r="E44" s="102">
        <v>292075</v>
      </c>
      <c r="F44" s="102">
        <v>220147</v>
      </c>
      <c r="G44" s="102">
        <v>522803</v>
      </c>
      <c r="H44" s="102">
        <v>0</v>
      </c>
      <c r="I44" s="102">
        <v>0</v>
      </c>
      <c r="J44" s="102">
        <v>0</v>
      </c>
      <c r="K44" s="102">
        <v>0</v>
      </c>
      <c r="L44" s="132">
        <f t="shared" si="7"/>
        <v>863305</v>
      </c>
    </row>
    <row r="45" spans="1:12" s="18" customFormat="1" ht="13.5" customHeight="1" x14ac:dyDescent="0.25">
      <c r="A45" s="101" t="s">
        <v>12</v>
      </c>
      <c r="B45" s="98">
        <f t="shared" si="5"/>
        <v>12</v>
      </c>
      <c r="C45" s="102">
        <v>432932</v>
      </c>
      <c r="D45" s="102">
        <v>7962</v>
      </c>
      <c r="E45" s="102">
        <v>192358</v>
      </c>
      <c r="F45" s="102">
        <v>200869</v>
      </c>
      <c r="G45" s="102">
        <v>401453</v>
      </c>
      <c r="H45" s="102">
        <v>0</v>
      </c>
      <c r="I45" s="102">
        <v>0</v>
      </c>
      <c r="J45" s="102">
        <v>0</v>
      </c>
      <c r="K45" s="102">
        <v>0</v>
      </c>
      <c r="L45" s="132">
        <f t="shared" si="7"/>
        <v>842347</v>
      </c>
    </row>
    <row r="46" spans="1:12" s="18" customFormat="1" ht="13.5" customHeight="1" x14ac:dyDescent="0.25">
      <c r="A46" s="97" t="s">
        <v>102</v>
      </c>
      <c r="B46" s="98">
        <f t="shared" si="5"/>
        <v>13</v>
      </c>
      <c r="C46" s="99">
        <f t="shared" ref="C46:K46" si="8">SUM(C47:C51)</f>
        <v>29791</v>
      </c>
      <c r="D46" s="99">
        <f t="shared" si="8"/>
        <v>117732</v>
      </c>
      <c r="E46" s="130">
        <f t="shared" si="8"/>
        <v>61885</v>
      </c>
      <c r="F46" s="130">
        <f t="shared" si="8"/>
        <v>45904</v>
      </c>
      <c r="G46" s="99">
        <f t="shared" si="8"/>
        <v>87928</v>
      </c>
      <c r="H46" s="99">
        <f t="shared" si="8"/>
        <v>0</v>
      </c>
      <c r="I46" s="99">
        <f t="shared" si="8"/>
        <v>7472110</v>
      </c>
      <c r="J46" s="99">
        <f t="shared" si="8"/>
        <v>778329</v>
      </c>
      <c r="K46" s="99">
        <f t="shared" si="8"/>
        <v>0</v>
      </c>
      <c r="L46" s="131">
        <f t="shared" si="7"/>
        <v>8485890</v>
      </c>
    </row>
    <row r="47" spans="1:12" s="18" customFormat="1" ht="13.5" customHeight="1" x14ac:dyDescent="0.25">
      <c r="A47" s="101" t="s">
        <v>14</v>
      </c>
      <c r="B47" s="98">
        <f t="shared" si="5"/>
        <v>14</v>
      </c>
      <c r="C47" s="102">
        <v>10398</v>
      </c>
      <c r="D47" s="102">
        <v>0</v>
      </c>
      <c r="E47" s="102">
        <v>14895</v>
      </c>
      <c r="F47" s="102">
        <v>2180</v>
      </c>
      <c r="G47" s="102">
        <v>17285</v>
      </c>
      <c r="H47" s="102">
        <v>0</v>
      </c>
      <c r="I47" s="102">
        <v>3259024</v>
      </c>
      <c r="J47" s="102">
        <v>181489</v>
      </c>
      <c r="K47" s="102">
        <v>0</v>
      </c>
      <c r="L47" s="132">
        <f t="shared" si="7"/>
        <v>3468196</v>
      </c>
    </row>
    <row r="48" spans="1:12" s="18" customFormat="1" ht="13.5" customHeight="1" x14ac:dyDescent="0.25">
      <c r="A48" s="101" t="s">
        <v>15</v>
      </c>
      <c r="B48" s="98">
        <f t="shared" si="5"/>
        <v>15</v>
      </c>
      <c r="C48" s="102">
        <v>8826</v>
      </c>
      <c r="D48" s="102">
        <v>117732</v>
      </c>
      <c r="E48" s="102">
        <v>32204</v>
      </c>
      <c r="F48" s="102">
        <v>34392</v>
      </c>
      <c r="G48" s="102">
        <v>43816</v>
      </c>
      <c r="H48" s="102">
        <v>0</v>
      </c>
      <c r="I48" s="102">
        <v>2848289</v>
      </c>
      <c r="J48" s="102">
        <v>20480</v>
      </c>
      <c r="K48" s="102">
        <v>0</v>
      </c>
      <c r="L48" s="132">
        <f t="shared" si="7"/>
        <v>3039143</v>
      </c>
    </row>
    <row r="49" spans="1:12" s="18" customFormat="1" ht="13.5" customHeight="1" x14ac:dyDescent="0.25">
      <c r="A49" s="101" t="s">
        <v>16</v>
      </c>
      <c r="B49" s="98">
        <f t="shared" si="5"/>
        <v>16</v>
      </c>
      <c r="C49" s="102">
        <v>4657</v>
      </c>
      <c r="D49" s="102">
        <v>0</v>
      </c>
      <c r="E49" s="102">
        <v>7178</v>
      </c>
      <c r="F49" s="102">
        <v>8594</v>
      </c>
      <c r="G49" s="102">
        <v>17551</v>
      </c>
      <c r="H49" s="102">
        <v>0</v>
      </c>
      <c r="I49" s="102">
        <v>599093</v>
      </c>
      <c r="J49" s="102">
        <v>445696</v>
      </c>
      <c r="K49" s="102">
        <v>0</v>
      </c>
      <c r="L49" s="132">
        <f t="shared" si="7"/>
        <v>1066997</v>
      </c>
    </row>
    <row r="50" spans="1:12" s="18" customFormat="1" ht="13.5" customHeight="1" x14ac:dyDescent="0.25">
      <c r="A50" s="101" t="s">
        <v>17</v>
      </c>
      <c r="B50" s="98">
        <f t="shared" si="5"/>
        <v>17</v>
      </c>
      <c r="C50" s="102">
        <v>5153</v>
      </c>
      <c r="D50" s="102">
        <v>0</v>
      </c>
      <c r="E50" s="102">
        <v>5845</v>
      </c>
      <c r="F50" s="102">
        <v>588</v>
      </c>
      <c r="G50" s="102">
        <v>7210</v>
      </c>
      <c r="H50" s="102">
        <v>0</v>
      </c>
      <c r="I50" s="102">
        <v>476615</v>
      </c>
      <c r="J50" s="102">
        <v>101913</v>
      </c>
      <c r="K50" s="102">
        <v>0</v>
      </c>
      <c r="L50" s="132">
        <f t="shared" si="7"/>
        <v>590891</v>
      </c>
    </row>
    <row r="51" spans="1:12" s="18" customFormat="1" ht="13.5" customHeight="1" x14ac:dyDescent="0.25">
      <c r="A51" s="101" t="s">
        <v>18</v>
      </c>
      <c r="B51" s="98">
        <f t="shared" si="5"/>
        <v>18</v>
      </c>
      <c r="C51" s="102">
        <v>757</v>
      </c>
      <c r="D51" s="102">
        <v>0</v>
      </c>
      <c r="E51" s="102">
        <v>1763</v>
      </c>
      <c r="F51" s="102">
        <v>150</v>
      </c>
      <c r="G51" s="102">
        <v>2066</v>
      </c>
      <c r="H51" s="102">
        <v>0</v>
      </c>
      <c r="I51" s="102">
        <v>289089</v>
      </c>
      <c r="J51" s="102">
        <v>28751</v>
      </c>
      <c r="K51" s="102">
        <v>0</v>
      </c>
      <c r="L51" s="132">
        <f t="shared" si="7"/>
        <v>320663</v>
      </c>
    </row>
    <row r="52" spans="1:12" s="18" customFormat="1" ht="13.5" customHeight="1" thickBot="1" x14ac:dyDescent="0.3">
      <c r="A52" s="112" t="s">
        <v>103</v>
      </c>
      <c r="B52" s="98">
        <f t="shared" si="5"/>
        <v>19</v>
      </c>
      <c r="C52" s="104">
        <f t="shared" ref="C52:K52" si="9">C34+C46</f>
        <v>4120781</v>
      </c>
      <c r="D52" s="104">
        <f t="shared" si="9"/>
        <v>189269</v>
      </c>
      <c r="E52" s="133">
        <f t="shared" si="9"/>
        <v>2353411</v>
      </c>
      <c r="F52" s="133">
        <f t="shared" si="9"/>
        <v>2044796</v>
      </c>
      <c r="G52" s="104">
        <f t="shared" si="9"/>
        <v>4518852</v>
      </c>
      <c r="H52" s="104">
        <f t="shared" si="9"/>
        <v>0</v>
      </c>
      <c r="I52" s="104">
        <f t="shared" si="9"/>
        <v>7472110</v>
      </c>
      <c r="J52" s="104">
        <f t="shared" si="9"/>
        <v>778329</v>
      </c>
      <c r="K52" s="104">
        <f t="shared" si="9"/>
        <v>15402</v>
      </c>
      <c r="L52" s="134">
        <f t="shared" si="7"/>
        <v>17094743</v>
      </c>
    </row>
    <row r="54" spans="1:12" x14ac:dyDescent="0.2">
      <c r="B54" s="115"/>
    </row>
    <row r="55" spans="1:12" x14ac:dyDescent="0.2">
      <c r="B55" s="115"/>
    </row>
    <row r="56" spans="1:12" x14ac:dyDescent="0.2">
      <c r="B56" s="115"/>
    </row>
    <row r="57" spans="1:12" x14ac:dyDescent="0.2">
      <c r="B57" s="115"/>
    </row>
    <row r="58" spans="1:12" x14ac:dyDescent="0.2">
      <c r="B58" s="115"/>
    </row>
  </sheetData>
  <mergeCells count="20">
    <mergeCell ref="H31:H32"/>
    <mergeCell ref="A4:A5"/>
    <mergeCell ref="B4:B5"/>
    <mergeCell ref="C4:C5"/>
    <mergeCell ref="D4:D5"/>
    <mergeCell ref="E4:G4"/>
    <mergeCell ref="H4:H5"/>
    <mergeCell ref="A31:A32"/>
    <mergeCell ref="B31:B32"/>
    <mergeCell ref="C31:C32"/>
    <mergeCell ref="D31:D32"/>
    <mergeCell ref="E31:G31"/>
    <mergeCell ref="I31:I32"/>
    <mergeCell ref="J31:J32"/>
    <mergeCell ref="K31:K32"/>
    <mergeCell ref="L31:L32"/>
    <mergeCell ref="I4:I5"/>
    <mergeCell ref="J4:J5"/>
    <mergeCell ref="K4:K5"/>
    <mergeCell ref="L4:L5"/>
  </mergeCells>
  <printOptions horizontalCentered="1"/>
  <pageMargins left="0" right="0" top="0.78740157480314965" bottom="0" header="0" footer="0"/>
  <pageSetup paperSize="9" scale="71" orientation="landscape" r:id="rId1"/>
  <rowBreaks count="1" manualBreakCount="1">
    <brk id="25" max="16383"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FEEA63-14BF-44E0-840B-B549975F2147}">
  <dimension ref="A1:AN6"/>
  <sheetViews>
    <sheetView showGridLines="0" topLeftCell="F1" zoomScaleNormal="100" zoomScaleSheetLayoutView="40" workbookViewId="0">
      <selection activeCell="U4" sqref="U4"/>
    </sheetView>
  </sheetViews>
  <sheetFormatPr defaultColWidth="9.140625" defaultRowHeight="15" x14ac:dyDescent="0.25"/>
  <cols>
    <col min="1" max="1" width="28.42578125" style="14" customWidth="1"/>
    <col min="2" max="2" width="17.140625" style="14" customWidth="1"/>
    <col min="3" max="11" width="17.140625" style="18" customWidth="1"/>
    <col min="12" max="14" width="17.140625" style="14" customWidth="1"/>
    <col min="15" max="17" width="17.140625" style="18" customWidth="1"/>
    <col min="18" max="20" width="17.140625" style="14" customWidth="1"/>
    <col min="21" max="21" width="9.140625" style="14" customWidth="1"/>
    <col min="22" max="16384" width="9.140625" style="14"/>
  </cols>
  <sheetData>
    <row r="1" spans="1:40" s="115" customFormat="1" ht="14.25" customHeight="1" x14ac:dyDescent="0.2">
      <c r="A1" s="85"/>
      <c r="B1" s="107"/>
      <c r="C1" s="107"/>
      <c r="D1" s="107"/>
      <c r="E1" s="107"/>
      <c r="F1" s="107"/>
      <c r="G1" s="107"/>
      <c r="H1" s="107"/>
      <c r="I1" s="107"/>
      <c r="J1" s="107"/>
      <c r="K1" s="107"/>
      <c r="L1" s="107"/>
      <c r="M1" s="107"/>
      <c r="N1" s="107"/>
      <c r="O1" s="107"/>
      <c r="P1" s="107"/>
      <c r="Q1" s="107"/>
      <c r="S1" s="107"/>
      <c r="U1" s="82"/>
      <c r="V1" s="82"/>
      <c r="W1" s="82"/>
      <c r="X1" s="82"/>
      <c r="Y1" s="82"/>
      <c r="Z1" s="82"/>
      <c r="AA1" s="82"/>
      <c r="AB1" s="82"/>
      <c r="AC1" s="82"/>
      <c r="AD1" s="82"/>
      <c r="AE1" s="82"/>
      <c r="AF1" s="82"/>
      <c r="AG1" s="82"/>
      <c r="AH1" s="82"/>
      <c r="AI1" s="82"/>
      <c r="AJ1" s="82"/>
      <c r="AK1" s="82"/>
      <c r="AL1" s="82"/>
      <c r="AM1" s="82"/>
      <c r="AN1" s="82"/>
    </row>
    <row r="2" spans="1:40" s="115" customFormat="1" ht="14.25" customHeight="1" x14ac:dyDescent="0.2">
      <c r="A2" s="85" t="s">
        <v>138</v>
      </c>
      <c r="U2" s="20"/>
      <c r="V2" s="20"/>
      <c r="W2" s="20"/>
      <c r="X2" s="20"/>
      <c r="Y2" s="20"/>
      <c r="Z2" s="20"/>
      <c r="AA2" s="20"/>
      <c r="AB2" s="20"/>
      <c r="AC2" s="20"/>
      <c r="AD2" s="20"/>
      <c r="AE2" s="20"/>
      <c r="AF2" s="20"/>
      <c r="AG2" s="20"/>
      <c r="AH2" s="20"/>
      <c r="AI2" s="20"/>
      <c r="AJ2" s="20"/>
      <c r="AK2" s="20"/>
      <c r="AL2" s="20"/>
      <c r="AM2" s="20"/>
      <c r="AN2" s="20"/>
    </row>
    <row r="3" spans="1:40" s="18" customFormat="1" ht="14.25" customHeight="1" thickBot="1" x14ac:dyDescent="0.3">
      <c r="T3" s="135" t="s">
        <v>94</v>
      </c>
    </row>
    <row r="4" spans="1:40" s="18" customFormat="1" ht="48.75" customHeight="1" x14ac:dyDescent="0.25">
      <c r="A4" s="123"/>
      <c r="B4" s="125" t="s">
        <v>2</v>
      </c>
      <c r="C4" s="125" t="s">
        <v>3</v>
      </c>
      <c r="D4" s="125" t="s">
        <v>4</v>
      </c>
      <c r="E4" s="125" t="s">
        <v>5</v>
      </c>
      <c r="F4" s="125" t="s">
        <v>6</v>
      </c>
      <c r="G4" s="125" t="s">
        <v>7</v>
      </c>
      <c r="H4" s="125" t="s">
        <v>8</v>
      </c>
      <c r="I4" s="125" t="s">
        <v>9</v>
      </c>
      <c r="J4" s="125" t="s">
        <v>10</v>
      </c>
      <c r="K4" s="125" t="s">
        <v>11</v>
      </c>
      <c r="L4" s="125" t="s">
        <v>12</v>
      </c>
      <c r="M4" s="124" t="s">
        <v>139</v>
      </c>
      <c r="N4" s="125" t="s">
        <v>14</v>
      </c>
      <c r="O4" s="125" t="s">
        <v>15</v>
      </c>
      <c r="P4" s="125" t="s">
        <v>16</v>
      </c>
      <c r="Q4" s="125" t="s">
        <v>17</v>
      </c>
      <c r="R4" s="125" t="s">
        <v>18</v>
      </c>
      <c r="S4" s="124" t="s">
        <v>140</v>
      </c>
      <c r="T4" s="126" t="s">
        <v>20</v>
      </c>
    </row>
    <row r="5" spans="1:40" s="18" customFormat="1" ht="33" customHeight="1" x14ac:dyDescent="0.25">
      <c r="A5" s="136" t="s">
        <v>141</v>
      </c>
      <c r="B5" s="102">
        <v>1407569</v>
      </c>
      <c r="C5" s="102">
        <v>765171</v>
      </c>
      <c r="D5" s="102">
        <v>379323</v>
      </c>
      <c r="E5" s="102">
        <v>353588</v>
      </c>
      <c r="F5" s="102">
        <v>408207</v>
      </c>
      <c r="G5" s="102">
        <v>549712</v>
      </c>
      <c r="H5" s="102">
        <v>232593</v>
      </c>
      <c r="I5" s="102">
        <v>351275</v>
      </c>
      <c r="J5" s="102">
        <v>526139</v>
      </c>
      <c r="K5" s="102">
        <v>214625</v>
      </c>
      <c r="L5" s="102">
        <v>202381</v>
      </c>
      <c r="M5" s="99">
        <f>SUM(B5:L5)</f>
        <v>5390583</v>
      </c>
      <c r="N5" s="102">
        <v>542037</v>
      </c>
      <c r="O5" s="102">
        <v>575800</v>
      </c>
      <c r="P5" s="102">
        <v>253136</v>
      </c>
      <c r="Q5" s="102">
        <v>217429</v>
      </c>
      <c r="R5" s="102">
        <v>216863</v>
      </c>
      <c r="S5" s="99">
        <f>SUM(N5:R5)</f>
        <v>1805265</v>
      </c>
      <c r="T5" s="100">
        <f>M5+S5</f>
        <v>7195848</v>
      </c>
    </row>
    <row r="6" spans="1:40" s="18" customFormat="1" ht="33" customHeight="1" thickBot="1" x14ac:dyDescent="0.3">
      <c r="A6" s="137" t="s">
        <v>142</v>
      </c>
      <c r="B6" s="138">
        <v>97553</v>
      </c>
      <c r="C6" s="138">
        <v>223687</v>
      </c>
      <c r="D6" s="138">
        <v>164884</v>
      </c>
      <c r="E6" s="138">
        <v>151530</v>
      </c>
      <c r="F6" s="138">
        <v>83435</v>
      </c>
      <c r="G6" s="138">
        <v>190954</v>
      </c>
      <c r="H6" s="138">
        <v>59388</v>
      </c>
      <c r="I6" s="138">
        <v>192452</v>
      </c>
      <c r="J6" s="138">
        <v>116470</v>
      </c>
      <c r="K6" s="138">
        <v>92285</v>
      </c>
      <c r="L6" s="138">
        <v>158366</v>
      </c>
      <c r="M6" s="104">
        <f>SUM(B6:L6)</f>
        <v>1531004</v>
      </c>
      <c r="N6" s="138">
        <v>195426</v>
      </c>
      <c r="O6" s="138">
        <v>151281</v>
      </c>
      <c r="P6" s="138">
        <v>69572</v>
      </c>
      <c r="Q6" s="138">
        <v>63792</v>
      </c>
      <c r="R6" s="138">
        <v>30959</v>
      </c>
      <c r="S6" s="104">
        <f>SUM(N6:R6)</f>
        <v>511030</v>
      </c>
      <c r="T6" s="105">
        <f>M6+S6</f>
        <v>2042034</v>
      </c>
    </row>
  </sheetData>
  <printOptions horizontalCentered="1" verticalCentered="1"/>
  <pageMargins left="0" right="0" top="0.78740157480314965" bottom="0" header="0" footer="0"/>
  <pageSetup paperSize="9" scale="40" orientation="landscape" r:id="rId1"/>
  <headerFooter>
    <oddHeader>&amp;L&amp;G</oddHeader>
  </headerFooter>
  <colBreaks count="1" manualBreakCount="1">
    <brk id="20" max="5" man="1"/>
  </colBreaks>
  <drawing r:id="rId2"/>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4" baseType="variant">
      <vt:variant>
        <vt:lpstr>Worksheets</vt:lpstr>
      </vt:variant>
      <vt:variant>
        <vt:i4>11</vt:i4>
      </vt:variant>
      <vt:variant>
        <vt:lpstr>Named Ranges</vt:lpstr>
      </vt:variant>
      <vt:variant>
        <vt:i4>4</vt:i4>
      </vt:variant>
    </vt:vector>
  </HeadingPairs>
  <TitlesOfParts>
    <vt:vector size="15" baseType="lpstr">
      <vt:lpstr>0</vt:lpstr>
      <vt:lpstr>Табела 1</vt:lpstr>
      <vt:lpstr>Табела 2</vt:lpstr>
      <vt:lpstr>Табела 3</vt:lpstr>
      <vt:lpstr>Табела 4</vt:lpstr>
      <vt:lpstr>Табела 5</vt:lpstr>
      <vt:lpstr>Табела 6</vt:lpstr>
      <vt:lpstr>Табела 7</vt:lpstr>
      <vt:lpstr>Табела 8</vt:lpstr>
      <vt:lpstr>Табела 10 11</vt:lpstr>
      <vt:lpstr>Табела 12</vt:lpstr>
      <vt:lpstr>'Табела 1'!Print_Area</vt:lpstr>
      <vt:lpstr>'Табела 12'!Print_Area</vt:lpstr>
      <vt:lpstr>'Табела 5'!Print_Area</vt:lpstr>
      <vt:lpstr>'Табела 6'!Print_Area</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Kosta Spaseski</dc:creator>
  <cp:keywords/>
  <dc:description/>
  <cp:lastModifiedBy>Kosta Spaseski</cp:lastModifiedBy>
  <dcterms:created xsi:type="dcterms:W3CDTF">2023-01-16T11:49:38Z</dcterms:created>
  <dcterms:modified xsi:type="dcterms:W3CDTF">2023-01-16T13:27:57Z</dcterms:modified>
  <cp:category/>
</cp:coreProperties>
</file>