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Август\табели за објава\"/>
    </mc:Choice>
  </mc:AlternateContent>
  <xr:revisionPtr revIDLastSave="0" documentId="13_ncr:1_{E1E163FD-B734-4BB0-9657-84445EA45E5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externalReferences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M19" i="8" s="1"/>
  <c r="M16" i="8"/>
  <c r="M13" i="8"/>
  <c r="M10" i="8"/>
  <c r="M20" i="7"/>
  <c r="M19" i="7" s="1"/>
  <c r="M16" i="7"/>
  <c r="M13" i="7"/>
  <c r="M10" i="7"/>
  <c r="M20" i="6"/>
  <c r="M19" i="6" s="1"/>
  <c r="M18" i="6"/>
  <c r="M16" i="6" s="1"/>
  <c r="M17" i="6"/>
  <c r="M13" i="6"/>
  <c r="M10" i="6"/>
  <c r="M20" i="5"/>
  <c r="M19" i="5" s="1"/>
  <c r="M18" i="5"/>
  <c r="M17" i="5"/>
  <c r="M16" i="5" s="1"/>
  <c r="M13" i="5"/>
  <c r="M10" i="5"/>
  <c r="M20" i="4"/>
  <c r="M19" i="4" s="1"/>
  <c r="M16" i="4"/>
  <c r="M13" i="4"/>
  <c r="M10" i="4"/>
  <c r="M20" i="2"/>
  <c r="M19" i="2" s="1"/>
  <c r="M18" i="2"/>
  <c r="M17" i="2"/>
  <c r="M16" i="2" s="1"/>
  <c r="M13" i="2"/>
  <c r="M10" i="2"/>
  <c r="M20" i="1"/>
  <c r="M19" i="1" s="1"/>
  <c r="M18" i="1"/>
  <c r="M17" i="1"/>
  <c r="M16" i="1"/>
  <c r="M34" i="1" s="1"/>
  <c r="M13" i="1"/>
  <c r="M10" i="1"/>
  <c r="M34" i="6" l="1"/>
  <c r="M34" i="5"/>
  <c r="M34" i="2"/>
  <c r="K20" i="8" l="1"/>
  <c r="K19" i="8"/>
  <c r="K18" i="8"/>
  <c r="K17" i="8"/>
  <c r="K16" i="8" s="1"/>
  <c r="K13" i="8"/>
  <c r="K34" i="8" s="1"/>
  <c r="K10" i="8"/>
  <c r="K20" i="7"/>
  <c r="K19" i="7"/>
  <c r="K18" i="7"/>
  <c r="K17" i="7"/>
  <c r="K16" i="7" s="1"/>
  <c r="K13" i="7"/>
  <c r="K10" i="7"/>
  <c r="K20" i="6"/>
  <c r="K19" i="6"/>
  <c r="K18" i="6"/>
  <c r="K17" i="6"/>
  <c r="K13" i="6"/>
  <c r="K10" i="6"/>
  <c r="K20" i="5"/>
  <c r="K19" i="5"/>
  <c r="K18" i="5"/>
  <c r="K17" i="5"/>
  <c r="K16" i="5"/>
  <c r="K13" i="5"/>
  <c r="K10" i="5"/>
  <c r="K20" i="4"/>
  <c r="K19" i="4"/>
  <c r="K18" i="4"/>
  <c r="K17" i="4"/>
  <c r="K13" i="4"/>
  <c r="K34" i="4" s="1"/>
  <c r="K10" i="4"/>
  <c r="K20" i="3"/>
  <c r="K19" i="3"/>
  <c r="K18" i="3"/>
  <c r="K17" i="3"/>
  <c r="K16" i="3"/>
  <c r="K13" i="3"/>
  <c r="K10" i="3"/>
  <c r="K20" i="2"/>
  <c r="K19" i="2"/>
  <c r="K18" i="2"/>
  <c r="K17" i="2"/>
  <c r="K16" i="2" s="1"/>
  <c r="K13" i="2"/>
  <c r="K10" i="2"/>
  <c r="K20" i="1"/>
  <c r="K19" i="1"/>
  <c r="K18" i="1"/>
  <c r="K17" i="1"/>
  <c r="K16" i="1" s="1"/>
  <c r="K13" i="1"/>
  <c r="K10" i="1"/>
  <c r="K16" i="4" l="1"/>
  <c r="K34" i="2"/>
  <c r="K34" i="1"/>
  <c r="K34" i="6"/>
  <c r="K34" i="5"/>
  <c r="K16" i="6"/>
  <c r="J20" i="8"/>
  <c r="J19" i="8" s="1"/>
  <c r="J18" i="8"/>
  <c r="J17" i="8"/>
  <c r="J16" i="8" s="1"/>
  <c r="J13" i="8"/>
  <c r="J10" i="8"/>
  <c r="J20" i="7"/>
  <c r="J19" i="7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 s="1"/>
  <c r="J18" i="5"/>
  <c r="J17" i="5"/>
  <c r="J16" i="5" s="1"/>
  <c r="J13" i="5"/>
  <c r="J10" i="5"/>
  <c r="J34" i="5" s="1"/>
  <c r="J20" i="4"/>
  <c r="J19" i="4"/>
  <c r="J34" i="4" s="1"/>
  <c r="J18" i="4"/>
  <c r="J17" i="4"/>
  <c r="J13" i="4"/>
  <c r="J20" i="3"/>
  <c r="J19" i="3" s="1"/>
  <c r="J16" i="3"/>
  <c r="J13" i="3"/>
  <c r="J10" i="3"/>
  <c r="J20" i="2"/>
  <c r="J19" i="2" s="1"/>
  <c r="J34" i="2" s="1"/>
  <c r="J18" i="2"/>
  <c r="J17" i="2"/>
  <c r="J16" i="2" s="1"/>
  <c r="J13" i="2"/>
  <c r="J20" i="1"/>
  <c r="J19" i="1"/>
  <c r="J34" i="1" s="1"/>
  <c r="J18" i="1"/>
  <c r="J17" i="1"/>
  <c r="J13" i="1"/>
  <c r="J10" i="1"/>
  <c r="J16" i="4" l="1"/>
  <c r="J16" i="1"/>
  <c r="J34" i="8"/>
  <c r="I20" i="8" l="1"/>
  <c r="I19" i="8" s="1"/>
  <c r="I18" i="8"/>
  <c r="I17" i="8"/>
  <c r="I16" i="8" s="1"/>
  <c r="I13" i="8"/>
  <c r="I10" i="8"/>
  <c r="I20" i="7"/>
  <c r="I19" i="7" s="1"/>
  <c r="I18" i="7"/>
  <c r="I17" i="7"/>
  <c r="I16" i="7" s="1"/>
  <c r="I13" i="7"/>
  <c r="I10" i="7"/>
  <c r="I20" i="6"/>
  <c r="I19" i="6" s="1"/>
  <c r="I18" i="6"/>
  <c r="I17" i="6"/>
  <c r="I16" i="6" s="1"/>
  <c r="I34" i="6" s="1"/>
  <c r="I13" i="6"/>
  <c r="I10" i="6"/>
  <c r="I20" i="5"/>
  <c r="I19" i="5" s="1"/>
  <c r="I18" i="5"/>
  <c r="I17" i="5"/>
  <c r="I16" i="5" s="1"/>
  <c r="I34" i="5" s="1"/>
  <c r="I13" i="5"/>
  <c r="I10" i="5"/>
  <c r="I20" i="4"/>
  <c r="I19" i="4" s="1"/>
  <c r="I18" i="4"/>
  <c r="I17" i="4"/>
  <c r="I16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3" i="1"/>
  <c r="I10" i="1"/>
  <c r="I16" i="1" l="1"/>
  <c r="I34" i="8"/>
  <c r="I34" i="4"/>
  <c r="I34" i="2"/>
  <c r="I34" i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G29" i="7" l="1"/>
  <c r="D20" i="8"/>
  <c r="D19" i="8" s="1"/>
  <c r="D18" i="8"/>
  <c r="D17" i="8"/>
  <c r="D13" i="8"/>
  <c r="D10" i="8"/>
  <c r="D16" i="8" s="1"/>
  <c r="D34" i="8" s="1"/>
  <c r="D20" i="7"/>
  <c r="D19" i="7" s="1"/>
  <c r="D16" i="7"/>
  <c r="D13" i="7"/>
  <c r="D10" i="7"/>
  <c r="D20" i="6"/>
  <c r="D19" i="6" s="1"/>
  <c r="D18" i="6"/>
  <c r="D17" i="6"/>
  <c r="D13" i="6"/>
  <c r="D10" i="6"/>
  <c r="D16" i="6" s="1"/>
  <c r="D34" i="6" s="1"/>
  <c r="D20" i="5"/>
  <c r="D19" i="5" s="1"/>
  <c r="D18" i="5"/>
  <c r="D17" i="5"/>
  <c r="D13" i="5"/>
  <c r="D10" i="5"/>
  <c r="D16" i="5" l="1"/>
  <c r="D34" i="5" s="1"/>
  <c r="D20" i="4"/>
  <c r="D19" i="4" s="1"/>
  <c r="D18" i="4"/>
  <c r="D17" i="4"/>
  <c r="D13" i="4"/>
  <c r="D10" i="4"/>
  <c r="D16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/>
  <c r="D13" i="1"/>
  <c r="D10" i="1"/>
  <c r="D34" i="1" l="1"/>
  <c r="D34" i="4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ликвидирани штети, но има износ, како резултат на дополнителните трошоци кон бруто исплатените штети од паушално ислатени директни трошоци, распределени пропорционално по соодветните класи/поткласи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  <comment ref="G30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Gordana Minoska</author>
  </authors>
  <commentList>
    <comment ref="G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2022</t>
        </r>
      </text>
    </comment>
  </commentList>
</comments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<sst xmlns="http://schemas.openxmlformats.org/spreadsheetml/2006/main" count="616" uniqueCount="80">
  <si>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</si>
  <si>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</si>
  <si>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</si>
  <si>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</si>
  <si>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</si>
  <si>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</si>
  <si>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</si>
  <si>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</si>
  <si>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</si>
  <si>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</si>
  <si>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</si>
  <si>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</si>
  <si>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</si>
  <si>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</si>
  <si>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</si>
  <si>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</si>
  <si>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</si>
  <si>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</si>
  <si>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</si>
  <si>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</si>
  <si>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</si>
  <si>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</si>
  <si>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</si>
  <si>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</si>
  <si>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</si>
  <si>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</si>
  <si>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</si>
  <si>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</si>
  <si>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</si>
  <si>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</si>
  <si>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</si>
  <si>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</si>
  <si>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 Primi i shkruar bruto, në mijëra denarë për periudhën  1.8.2023 - 31.8.2023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</si>
  <si>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</si>
  <si>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</si>
  <si>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</si>
  <si>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</si>
  <si>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</si>
  <si>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</si>
  <si>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</si>
  <si>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</si>
  <si>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</si>
  <si>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</si>
  <si>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</si>
  <si>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</si>
  <si>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</si>
  <si>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</si>
  <si>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</si>
  <si>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</si>
  <si>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</si>
  <si>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</si>
  <si>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</si>
  <si>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</si>
  <si>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</si>
  <si>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</si>
  <si>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</si>
  <si>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</si>
  <si>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</si>
  <si>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</si>
  <si>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</si>
  <si>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</si>
  <si>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</si>
  <si>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</si>
  <si>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</si>
  <si>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</si>
  <si>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</si>
  <si>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</si>
  <si>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</si>
  <si>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</si>
  <si>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</si>
  <si>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</si>
  <si>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</si>
  <si>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</si>
  <si>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>Primi i shkruar bruto, në mijëra denarë për periudhën 1.8.2022 - 31.8.2022</t>
  </si>
  <si>
    <t xml:space="preserve"> Dëme të paguara bruto,në mijëra denarë për periudhën   1.8.2023 - 31.8.2023</t>
  </si>
  <si>
    <t>Dëme të paguara bruto,në mijëra denarë për periudhën  1.8.2022 - 31.8.2022</t>
  </si>
  <si>
    <t>Numri i kontratave të lidhura për periudhën  1.8.2023 - 31.8.2023</t>
  </si>
  <si>
    <t>Numri i kontratave të lidhura për periudhën  1.8.2021 - 31.8.2022</t>
  </si>
  <si>
    <t>Numri i dëmeve të likuidura për periudhën  1.8.2023 - 31.8.2023</t>
  </si>
  <si>
    <t xml:space="preserve"> Numri i dëmeve të likuidura për periudhën  1.8.2022 - 31.8.2022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</si>
</sst>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0" fontId="14" fillId="0" borderId="0"/>
    <xf numFmtId="0" fontId="15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</cellStyleXfs>
  <cellXfs count="34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3" fontId="4" fillId="0" borderId="9" xfId="0" applyNumberFormat="1" applyFont="1" applyBorder="1"/>
    <xf numFmtId="0" fontId="4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3" fontId="5" fillId="0" borderId="6" xfId="0" applyNumberFormat="1" applyFont="1" applyBorder="1"/>
    <xf numFmtId="49" fontId="4" fillId="0" borderId="0" xfId="0" applyNumberFormat="1" applyFont="1" applyAlignment="1">
      <alignment horizontal="center"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6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3" fontId="6" fillId="3" borderId="1" xfId="2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0" fontId="3" fillId="5" borderId="5" xfId="1" applyFont="1" applyFill="1" applyBorder="1" applyAlignment="1">
      <alignment horizontal="left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</cellXfs>
  <cellStyles count="12">
    <cellStyle name="Normal" xfId="0" builtinId="0"/>
    <cellStyle name="Normal 2" xfId="1" xr:uid="{00000000-0005-0000-0000-000001000000}"/>
    <cellStyle name="Normal 2 2" xfId="6" xr:uid="{00000000-0005-0000-0000-000002000000}"/>
    <cellStyle name="Normal 2 3" xfId="4" xr:uid="{00000000-0005-0000-0000-000003000000}"/>
    <cellStyle name="Normal 2 4" xfId="7" xr:uid="{00000000-0005-0000-0000-000004000000}"/>
    <cellStyle name="Normal 2 4 2" xfId="10" xr:uid="{00000000-0005-0000-0000-000005000000}"/>
    <cellStyle name="Normal 3" xfId="2" xr:uid="{00000000-0005-0000-0000-000006000000}"/>
    <cellStyle name="Normal 4" xfId="3" xr:uid="{00000000-0005-0000-0000-000007000000}"/>
    <cellStyle name="Normal 4 2" xfId="11" xr:uid="{00000000-0005-0000-0000-000008000000}"/>
    <cellStyle name="Normal 5" xfId="8" xr:uid="{00000000-0005-0000-0000-000009000000}"/>
    <cellStyle name="Normal 5 2 2" xfId="5" xr:uid="{00000000-0005-0000-0000-00000A000000}"/>
    <cellStyle name="Normal 5 2 2 2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dana.minoska/Documents/Dokumenti/Actuary%20MK/2023/M8/sp1_31_08_2022-rabot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dana.minoska/Documents/Dokumenti/Actuary%20MK/2023/M7/Mesecni_izvestai_statistiki%20Juli%20Makedonija%20osiguruvanj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za"/>
      <sheetName val="01.01.-31.08.2022"/>
      <sheetName val="STA_SP200_NO_kumulativ"/>
      <sheetName val="СП-1 (н.о.)"/>
      <sheetName val="M4 2022 cum"/>
      <sheetName val="STA_SP200_NO"/>
      <sheetName val="PREMIJA OS"/>
      <sheetName val="Q2 20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_SP200_N ( 2023)"/>
      <sheetName val="STA_SP200_N ( 2022)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zoomScale="80" zoomScaleNormal="8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32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5">
        <v>5717</v>
      </c>
      <c r="D3" s="16">
        <v>2843</v>
      </c>
      <c r="E3" s="16">
        <v>1540</v>
      </c>
      <c r="F3" s="16">
        <v>2579</v>
      </c>
      <c r="G3" s="17">
        <v>2695.6599999999962</v>
      </c>
      <c r="H3" s="16">
        <v>6687.2180000000008</v>
      </c>
      <c r="I3" s="16">
        <v>2621.4870000000001</v>
      </c>
      <c r="J3" s="16">
        <v>2619</v>
      </c>
      <c r="K3" s="16">
        <v>3686</v>
      </c>
      <c r="L3" s="16">
        <v>2864</v>
      </c>
      <c r="M3" s="21">
        <v>3118</v>
      </c>
      <c r="N3" s="13">
        <f>SUM(C3:M3)</f>
        <v>36970.364999999998</v>
      </c>
    </row>
    <row r="4" spans="1:14" x14ac:dyDescent="0.25">
      <c r="A4" s="6" t="s">
        <v>34</v>
      </c>
      <c r="B4" s="1" t="s">
        <v>1</v>
      </c>
      <c r="C4" s="25">
        <v>14315</v>
      </c>
      <c r="D4" s="16">
        <v>7699</v>
      </c>
      <c r="E4" s="16">
        <v>797</v>
      </c>
      <c r="F4" s="16">
        <v>0</v>
      </c>
      <c r="G4" s="17">
        <v>8307.2200000000012</v>
      </c>
      <c r="H4" s="16">
        <v>5067.1629999999932</v>
      </c>
      <c r="I4" s="16">
        <v>3421.875</v>
      </c>
      <c r="J4" s="16">
        <v>10186</v>
      </c>
      <c r="K4" s="16">
        <v>2232</v>
      </c>
      <c r="L4" s="16">
        <v>0</v>
      </c>
      <c r="M4" s="21">
        <v>714.54</v>
      </c>
      <c r="N4" s="13">
        <f t="shared" ref="N4:N34" si="0">SUM(C4:M4)</f>
        <v>52739.797999999995</v>
      </c>
    </row>
    <row r="5" spans="1:14" ht="25.5" x14ac:dyDescent="0.25">
      <c r="A5" s="6" t="s">
        <v>35</v>
      </c>
      <c r="B5" s="1" t="s">
        <v>2</v>
      </c>
      <c r="C5" s="25">
        <v>6881</v>
      </c>
      <c r="D5" s="16">
        <v>7258</v>
      </c>
      <c r="E5" s="16">
        <v>7163</v>
      </c>
      <c r="F5" s="16">
        <v>2099</v>
      </c>
      <c r="G5" s="17">
        <v>14256.280000000006</v>
      </c>
      <c r="H5" s="16">
        <v>18229.633000000002</v>
      </c>
      <c r="I5" s="16">
        <v>9201.8989999999994</v>
      </c>
      <c r="J5" s="16">
        <v>5073</v>
      </c>
      <c r="K5" s="16">
        <v>9031</v>
      </c>
      <c r="L5" s="16">
        <v>9111</v>
      </c>
      <c r="M5" s="21">
        <v>8917.3399999999965</v>
      </c>
      <c r="N5" s="13">
        <f t="shared" si="0"/>
        <v>97221.152000000002</v>
      </c>
    </row>
    <row r="6" spans="1:14" ht="25.5" x14ac:dyDescent="0.25">
      <c r="A6" s="6" t="s">
        <v>36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0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0"/>
      <c r="K7" s="16">
        <v>0</v>
      </c>
      <c r="L7" s="16">
        <v>23</v>
      </c>
      <c r="M7" s="21">
        <v>0</v>
      </c>
      <c r="N7" s="13">
        <f t="shared" si="0"/>
        <v>23</v>
      </c>
    </row>
    <row r="8" spans="1:14" x14ac:dyDescent="0.25">
      <c r="A8" s="6" t="s">
        <v>38</v>
      </c>
      <c r="B8" s="1" t="s">
        <v>5</v>
      </c>
      <c r="C8" s="25">
        <v>0</v>
      </c>
      <c r="D8" s="16">
        <v>42</v>
      </c>
      <c r="E8" s="16">
        <v>0</v>
      </c>
      <c r="F8" s="16">
        <v>0</v>
      </c>
      <c r="G8" s="17">
        <v>0</v>
      </c>
      <c r="H8" s="16">
        <v>71.557000000000016</v>
      </c>
      <c r="I8" s="16">
        <v>83.713999999999999</v>
      </c>
      <c r="J8" s="20"/>
      <c r="K8" s="16">
        <v>0</v>
      </c>
      <c r="L8" s="16">
        <v>4</v>
      </c>
      <c r="M8" s="21">
        <v>119.29999999999998</v>
      </c>
      <c r="N8" s="13">
        <f t="shared" si="0"/>
        <v>320.57100000000003</v>
      </c>
    </row>
    <row r="9" spans="1:14" ht="25.5" x14ac:dyDescent="0.25">
      <c r="A9" s="6" t="s">
        <v>39</v>
      </c>
      <c r="B9" s="1" t="s">
        <v>6</v>
      </c>
      <c r="C9" s="25">
        <v>14</v>
      </c>
      <c r="D9" s="16">
        <v>413</v>
      </c>
      <c r="E9" s="16">
        <v>2333</v>
      </c>
      <c r="F9" s="16">
        <v>0</v>
      </c>
      <c r="G9" s="17">
        <v>1439.9899999999998</v>
      </c>
      <c r="H9" s="16">
        <v>173.93299999999999</v>
      </c>
      <c r="I9" s="16">
        <v>920.62400000000002</v>
      </c>
      <c r="J9" s="16">
        <v>674</v>
      </c>
      <c r="K9" s="16">
        <v>113</v>
      </c>
      <c r="L9" s="16">
        <v>284</v>
      </c>
      <c r="M9" s="21">
        <v>208.14</v>
      </c>
      <c r="N9" s="13">
        <f t="shared" si="0"/>
        <v>6573.6869999999999</v>
      </c>
    </row>
    <row r="10" spans="1:14" ht="25.5" x14ac:dyDescent="0.25">
      <c r="A10" s="6" t="s">
        <v>40</v>
      </c>
      <c r="B10" s="1" t="s">
        <v>7</v>
      </c>
      <c r="C10" s="25">
        <v>5182</v>
      </c>
      <c r="D10" s="16">
        <f>D11+D12</f>
        <v>6507</v>
      </c>
      <c r="E10" s="16">
        <v>1565</v>
      </c>
      <c r="F10" s="16">
        <v>216</v>
      </c>
      <c r="G10" s="17">
        <v>8784.5600000000122</v>
      </c>
      <c r="H10" s="16">
        <v>6851.8931799999991</v>
      </c>
      <c r="I10" s="16">
        <f>I11+I12</f>
        <v>8026.2331616401425</v>
      </c>
      <c r="J10" s="16">
        <f t="shared" ref="J10" si="1">SUM(J11:J12)</f>
        <v>2211</v>
      </c>
      <c r="K10" s="16">
        <f>K11+K12</f>
        <v>2117</v>
      </c>
      <c r="L10" s="16">
        <v>3713</v>
      </c>
      <c r="M10" s="21">
        <f>SUM(M11:M12)</f>
        <v>2589.4200000000037</v>
      </c>
      <c r="N10" s="13">
        <f t="shared" si="0"/>
        <v>47763.106341640159</v>
      </c>
    </row>
    <row r="11" spans="1:14" x14ac:dyDescent="0.25">
      <c r="A11" s="6" t="s">
        <v>41</v>
      </c>
      <c r="B11" s="1" t="s">
        <v>8</v>
      </c>
      <c r="C11" s="25">
        <v>3303</v>
      </c>
      <c r="D11" s="16">
        <v>1542</v>
      </c>
      <c r="E11" s="16">
        <v>984</v>
      </c>
      <c r="F11" s="16">
        <v>174</v>
      </c>
      <c r="G11" s="17">
        <v>1442.2600000000002</v>
      </c>
      <c r="H11" s="16">
        <v>2662.3296800000016</v>
      </c>
      <c r="I11" s="16">
        <v>799.60236982753622</v>
      </c>
      <c r="J11" s="16">
        <v>509</v>
      </c>
      <c r="K11" s="28">
        <v>349</v>
      </c>
      <c r="L11" s="16">
        <v>1098</v>
      </c>
      <c r="M11" s="21">
        <v>34.509999999999991</v>
      </c>
      <c r="N11" s="13">
        <f t="shared" si="0"/>
        <v>12897.702049827538</v>
      </c>
    </row>
    <row r="12" spans="1:14" x14ac:dyDescent="0.25">
      <c r="A12" s="6" t="s">
        <v>42</v>
      </c>
      <c r="B12" s="1" t="s">
        <v>9</v>
      </c>
      <c r="C12" s="25">
        <v>1879</v>
      </c>
      <c r="D12" s="16">
        <v>4965</v>
      </c>
      <c r="E12" s="16">
        <v>581</v>
      </c>
      <c r="F12" s="16">
        <v>43</v>
      </c>
      <c r="G12" s="17">
        <v>7342.3000000000029</v>
      </c>
      <c r="H12" s="16">
        <v>4189.5634999999984</v>
      </c>
      <c r="I12" s="16">
        <v>7226.6307918126058</v>
      </c>
      <c r="J12" s="16">
        <v>1702</v>
      </c>
      <c r="K12" s="28">
        <v>1768</v>
      </c>
      <c r="L12" s="16">
        <v>2615</v>
      </c>
      <c r="M12" s="21">
        <v>2554.9100000000035</v>
      </c>
      <c r="N12" s="13">
        <f t="shared" si="0"/>
        <v>34866.404291812607</v>
      </c>
    </row>
    <row r="13" spans="1:14" x14ac:dyDescent="0.25">
      <c r="A13" s="6" t="s">
        <v>43</v>
      </c>
      <c r="B13" s="1" t="s">
        <v>10</v>
      </c>
      <c r="C13" s="25">
        <v>2468</v>
      </c>
      <c r="D13" s="16">
        <f>D14+D15</f>
        <v>6589</v>
      </c>
      <c r="E13" s="16">
        <v>2419</v>
      </c>
      <c r="F13" s="16">
        <v>70</v>
      </c>
      <c r="G13" s="17">
        <v>13782.720000000001</v>
      </c>
      <c r="H13" s="16">
        <v>11855.576170000022</v>
      </c>
      <c r="I13" s="16">
        <f>I14+I15</f>
        <v>7776.7008383598568</v>
      </c>
      <c r="J13" s="16">
        <f t="shared" ref="J13" si="2">SUM(J14:J15)</f>
        <v>1863</v>
      </c>
      <c r="K13" s="16">
        <f>K14+K15</f>
        <v>9360</v>
      </c>
      <c r="L13" s="16">
        <v>1391</v>
      </c>
      <c r="M13" s="21">
        <f>SUM(M14:M15)</f>
        <v>1527.1399999999987</v>
      </c>
      <c r="N13" s="13">
        <f t="shared" si="0"/>
        <v>59102.137008359881</v>
      </c>
    </row>
    <row r="14" spans="1:14" x14ac:dyDescent="0.25">
      <c r="A14" s="6" t="s">
        <v>41</v>
      </c>
      <c r="B14" s="1" t="s">
        <v>11</v>
      </c>
      <c r="C14" s="25">
        <v>1073</v>
      </c>
      <c r="D14" s="16">
        <v>2041</v>
      </c>
      <c r="E14" s="16">
        <v>1479</v>
      </c>
      <c r="F14" s="16">
        <v>24</v>
      </c>
      <c r="G14" s="17">
        <v>2466.0599999999995</v>
      </c>
      <c r="H14" s="16">
        <v>6486.8224799999953</v>
      </c>
      <c r="I14" s="16">
        <v>2843.2886301724629</v>
      </c>
      <c r="J14" s="16">
        <v>236</v>
      </c>
      <c r="K14" s="28">
        <v>662</v>
      </c>
      <c r="L14" s="16">
        <v>220</v>
      </c>
      <c r="M14" s="21">
        <v>59.61</v>
      </c>
      <c r="N14" s="13">
        <f t="shared" si="0"/>
        <v>17590.781110172458</v>
      </c>
    </row>
    <row r="15" spans="1:14" x14ac:dyDescent="0.25">
      <c r="A15" s="6" t="s">
        <v>42</v>
      </c>
      <c r="B15" s="1" t="s">
        <v>12</v>
      </c>
      <c r="C15" s="25">
        <v>1395</v>
      </c>
      <c r="D15" s="16">
        <v>4548</v>
      </c>
      <c r="E15" s="16">
        <v>940</v>
      </c>
      <c r="F15" s="16">
        <v>46</v>
      </c>
      <c r="G15" s="17">
        <v>11316.659999999974</v>
      </c>
      <c r="H15" s="16">
        <v>5368.7536899999977</v>
      </c>
      <c r="I15" s="16">
        <v>4933.4122081873938</v>
      </c>
      <c r="J15" s="16">
        <v>1627</v>
      </c>
      <c r="K15" s="28">
        <v>8698</v>
      </c>
      <c r="L15" s="16">
        <v>1171</v>
      </c>
      <c r="M15" s="21">
        <v>1467.5299999999988</v>
      </c>
      <c r="N15" s="13">
        <f t="shared" si="0"/>
        <v>41511.355898187365</v>
      </c>
    </row>
    <row r="16" spans="1:14" x14ac:dyDescent="0.25">
      <c r="A16" s="6" t="s">
        <v>44</v>
      </c>
      <c r="B16" s="1" t="s">
        <v>13</v>
      </c>
      <c r="C16" s="25">
        <v>7650</v>
      </c>
      <c r="D16" s="16">
        <f>D17+D18</f>
        <v>13096</v>
      </c>
      <c r="E16" s="16">
        <v>3984</v>
      </c>
      <c r="F16" s="16">
        <v>286</v>
      </c>
      <c r="G16" s="17">
        <v>22567.270000000019</v>
      </c>
      <c r="H16" s="16">
        <v>18707.469349999999</v>
      </c>
      <c r="I16" s="16">
        <f>I17+I18</f>
        <v>15802.933999999999</v>
      </c>
      <c r="J16" s="16">
        <f t="shared" ref="J16" si="3">SUM(J17:J18)</f>
        <v>4074</v>
      </c>
      <c r="K16" s="16">
        <f>K17+K18</f>
        <v>11477</v>
      </c>
      <c r="L16" s="16">
        <v>5104</v>
      </c>
      <c r="M16" s="21">
        <f>SUM(M17:M18)</f>
        <v>4116.5600000000022</v>
      </c>
      <c r="N16" s="13">
        <f t="shared" si="0"/>
        <v>106865.23335000001</v>
      </c>
    </row>
    <row r="17" spans="1:14" x14ac:dyDescent="0.25">
      <c r="A17" s="6" t="s">
        <v>41</v>
      </c>
      <c r="B17" s="1" t="s">
        <v>14</v>
      </c>
      <c r="C17" s="25">
        <v>4376</v>
      </c>
      <c r="D17" s="16">
        <f>D11+D14</f>
        <v>3583</v>
      </c>
      <c r="E17" s="16">
        <v>2463</v>
      </c>
      <c r="F17" s="16">
        <v>198</v>
      </c>
      <c r="G17" s="17">
        <v>3908.3199999999997</v>
      </c>
      <c r="H17" s="16">
        <v>9149.1521599999978</v>
      </c>
      <c r="I17" s="16">
        <f>I11+I14</f>
        <v>3642.8909999999992</v>
      </c>
      <c r="J17" s="16">
        <f t="shared" ref="J17:J18" si="4">J11+J14</f>
        <v>745</v>
      </c>
      <c r="K17" s="29">
        <f>K11+K14</f>
        <v>1011</v>
      </c>
      <c r="L17" s="16">
        <v>1318</v>
      </c>
      <c r="M17" s="21">
        <f>M11+M14</f>
        <v>94.11999999999999</v>
      </c>
      <c r="N17" s="13">
        <f t="shared" si="0"/>
        <v>30488.483159999996</v>
      </c>
    </row>
    <row r="18" spans="1:14" x14ac:dyDescent="0.25">
      <c r="A18" s="6" t="s">
        <v>42</v>
      </c>
      <c r="B18" s="1" t="s">
        <v>15</v>
      </c>
      <c r="C18" s="25">
        <v>3274</v>
      </c>
      <c r="D18" s="16">
        <f>D12+D15</f>
        <v>9513</v>
      </c>
      <c r="E18" s="16">
        <v>1521</v>
      </c>
      <c r="F18" s="16">
        <v>89</v>
      </c>
      <c r="G18" s="17">
        <v>18658.949999999953</v>
      </c>
      <c r="H18" s="16">
        <v>9558.3171900000016</v>
      </c>
      <c r="I18" s="16">
        <f>I12+I15</f>
        <v>12160.043</v>
      </c>
      <c r="J18" s="16">
        <f t="shared" si="4"/>
        <v>3329</v>
      </c>
      <c r="K18" s="29">
        <f>K12+K15</f>
        <v>10466</v>
      </c>
      <c r="L18" s="16">
        <v>3786</v>
      </c>
      <c r="M18" s="21">
        <f>M12+M15</f>
        <v>4022.4400000000023</v>
      </c>
      <c r="N18" s="13">
        <f t="shared" si="0"/>
        <v>76377.750189999962</v>
      </c>
    </row>
    <row r="19" spans="1:14" x14ac:dyDescent="0.25">
      <c r="A19" s="6" t="s">
        <v>45</v>
      </c>
      <c r="B19" s="1" t="s">
        <v>16</v>
      </c>
      <c r="C19" s="25">
        <v>50638</v>
      </c>
      <c r="D19" s="16">
        <f>D20+D24+D25</f>
        <v>41179</v>
      </c>
      <c r="E19" s="16">
        <v>58015</v>
      </c>
      <c r="F19" s="16">
        <v>51095</v>
      </c>
      <c r="G19" s="17">
        <v>25173.03</v>
      </c>
      <c r="H19" s="18">
        <f>H20+H24+H25</f>
        <v>49006.957000000009</v>
      </c>
      <c r="I19" s="16">
        <f t="shared" ref="I19" si="5">I20+I24+I25</f>
        <v>40931.196000000004</v>
      </c>
      <c r="J19" s="16">
        <f t="shared" ref="J19" si="6">SUM(J20,J24:J25)</f>
        <v>75279</v>
      </c>
      <c r="K19" s="16">
        <f>SUM(K21:K25)</f>
        <v>70802</v>
      </c>
      <c r="L19" s="16">
        <v>47076</v>
      </c>
      <c r="M19" s="21">
        <f>M20+M24+M25</f>
        <v>35034.730000000025</v>
      </c>
      <c r="N19" s="13">
        <f t="shared" si="0"/>
        <v>544229.91300000006</v>
      </c>
    </row>
    <row r="20" spans="1:14" x14ac:dyDescent="0.25">
      <c r="A20" s="6" t="s">
        <v>46</v>
      </c>
      <c r="B20" s="1" t="s">
        <v>17</v>
      </c>
      <c r="C20" s="25">
        <v>49769</v>
      </c>
      <c r="D20" s="16">
        <f>SUM(D21:D23)</f>
        <v>40779</v>
      </c>
      <c r="E20" s="16">
        <v>57329</v>
      </c>
      <c r="F20" s="16">
        <v>51095</v>
      </c>
      <c r="G20" s="17">
        <v>24856.76999999999</v>
      </c>
      <c r="H20" s="18">
        <f>H21+H22+H23</f>
        <v>47538.153000000006</v>
      </c>
      <c r="I20" s="16">
        <f t="shared" ref="I20" si="7">I21+I22+I23</f>
        <v>39593.192000000003</v>
      </c>
      <c r="J20" s="16">
        <f t="shared" ref="J20" si="8">SUM(J21:J23)</f>
        <v>74848</v>
      </c>
      <c r="K20" s="16">
        <f>K21+K22+K23</f>
        <v>70257</v>
      </c>
      <c r="L20" s="16">
        <v>46317</v>
      </c>
      <c r="M20" s="21">
        <f>SUM(M21:M23)</f>
        <v>34099.180000000022</v>
      </c>
      <c r="N20" s="13">
        <f t="shared" si="0"/>
        <v>536481.29500000004</v>
      </c>
    </row>
    <row r="21" spans="1:14" x14ac:dyDescent="0.25">
      <c r="A21" s="6" t="s">
        <v>47</v>
      </c>
      <c r="B21" s="1" t="s">
        <v>18</v>
      </c>
      <c r="C21" s="25">
        <v>35032</v>
      </c>
      <c r="D21" s="16">
        <v>27901</v>
      </c>
      <c r="E21" s="16">
        <v>22039</v>
      </c>
      <c r="F21" s="16">
        <v>36216</v>
      </c>
      <c r="G21" s="17">
        <v>15168.850000000006</v>
      </c>
      <c r="H21" s="16">
        <v>31055.517999999996</v>
      </c>
      <c r="I21" s="16">
        <v>26035.13</v>
      </c>
      <c r="J21" s="16">
        <v>52929</v>
      </c>
      <c r="K21" s="28">
        <v>49815</v>
      </c>
      <c r="L21" s="16">
        <v>32234</v>
      </c>
      <c r="M21" s="21">
        <v>22852.460000000021</v>
      </c>
      <c r="N21" s="13">
        <f t="shared" si="0"/>
        <v>351277.95800000004</v>
      </c>
    </row>
    <row r="22" spans="1:14" x14ac:dyDescent="0.25">
      <c r="A22" s="6" t="s">
        <v>48</v>
      </c>
      <c r="B22" s="1" t="s">
        <v>19</v>
      </c>
      <c r="C22" s="25">
        <v>14676</v>
      </c>
      <c r="D22" s="16">
        <v>12532</v>
      </c>
      <c r="E22" s="16">
        <v>9205</v>
      </c>
      <c r="F22" s="16">
        <v>14471</v>
      </c>
      <c r="G22" s="17">
        <v>6600.6900000000023</v>
      </c>
      <c r="H22" s="16">
        <v>13955.672000000006</v>
      </c>
      <c r="I22" s="16">
        <v>13331.208000000001</v>
      </c>
      <c r="J22" s="16">
        <v>21503</v>
      </c>
      <c r="K22" s="28">
        <v>20222</v>
      </c>
      <c r="L22" s="16">
        <v>13975</v>
      </c>
      <c r="M22" s="21">
        <v>10021.029999999999</v>
      </c>
      <c r="N22" s="13">
        <f t="shared" si="0"/>
        <v>150492.6</v>
      </c>
    </row>
    <row r="23" spans="1:14" x14ac:dyDescent="0.25">
      <c r="A23" s="31" t="s">
        <v>49</v>
      </c>
      <c r="B23" s="1" t="s">
        <v>20</v>
      </c>
      <c r="C23" s="25">
        <v>61</v>
      </c>
      <c r="D23" s="16">
        <v>346</v>
      </c>
      <c r="E23" s="16">
        <v>26085</v>
      </c>
      <c r="F23" s="16">
        <v>408</v>
      </c>
      <c r="G23" s="17">
        <v>3087.2300000000005</v>
      </c>
      <c r="H23" s="16">
        <v>2526.9630000000006</v>
      </c>
      <c r="I23" s="16">
        <v>226.85400000000001</v>
      </c>
      <c r="J23" s="16">
        <v>416</v>
      </c>
      <c r="K23" s="28">
        <v>220</v>
      </c>
      <c r="L23" s="16">
        <v>108</v>
      </c>
      <c r="M23" s="21">
        <v>1225.69</v>
      </c>
      <c r="N23" s="13">
        <f t="shared" si="0"/>
        <v>34710.737000000001</v>
      </c>
    </row>
    <row r="24" spans="1:14" x14ac:dyDescent="0.25">
      <c r="A24" s="6" t="s">
        <v>50</v>
      </c>
      <c r="B24" s="1" t="s">
        <v>21</v>
      </c>
      <c r="C24" s="25">
        <v>869</v>
      </c>
      <c r="D24" s="20">
        <v>400</v>
      </c>
      <c r="E24" s="16">
        <v>686</v>
      </c>
      <c r="F24" s="16">
        <v>0</v>
      </c>
      <c r="G24" s="17">
        <v>316.26000000000022</v>
      </c>
      <c r="H24" s="16">
        <v>1468.8040000000001</v>
      </c>
      <c r="I24" s="16">
        <v>1338.0039999999999</v>
      </c>
      <c r="J24" s="16">
        <v>431</v>
      </c>
      <c r="K24" s="28">
        <v>545</v>
      </c>
      <c r="L24" s="16">
        <v>759</v>
      </c>
      <c r="M24" s="21">
        <v>935.55</v>
      </c>
      <c r="N24" s="13">
        <f t="shared" si="0"/>
        <v>7748.6180000000004</v>
      </c>
    </row>
    <row r="25" spans="1:14" x14ac:dyDescent="0.25">
      <c r="A25" s="6" t="s">
        <v>51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0"/>
      <c r="K26" s="16">
        <v>4</v>
      </c>
      <c r="L26" s="16">
        <v>9</v>
      </c>
      <c r="M26" s="21">
        <v>0</v>
      </c>
      <c r="N26" s="13">
        <f t="shared" si="0"/>
        <v>13</v>
      </c>
    </row>
    <row r="27" spans="1:14" ht="25.5" x14ac:dyDescent="0.25">
      <c r="A27" s="6" t="s">
        <v>53</v>
      </c>
      <c r="B27" s="1" t="s">
        <v>24</v>
      </c>
      <c r="C27" s="25">
        <v>22</v>
      </c>
      <c r="D27" s="16">
        <v>89</v>
      </c>
      <c r="E27" s="16">
        <v>6</v>
      </c>
      <c r="F27" s="16">
        <v>0</v>
      </c>
      <c r="G27" s="17">
        <v>51.730000000000018</v>
      </c>
      <c r="H27" s="16">
        <v>139.62099999999998</v>
      </c>
      <c r="I27" s="16">
        <v>96.6</v>
      </c>
      <c r="J27" s="16">
        <v>62</v>
      </c>
      <c r="K27" s="16">
        <v>73</v>
      </c>
      <c r="L27" s="16">
        <v>96</v>
      </c>
      <c r="M27" s="21">
        <v>59.319999999999993</v>
      </c>
      <c r="N27" s="13">
        <f t="shared" si="0"/>
        <v>695.27099999999996</v>
      </c>
    </row>
    <row r="28" spans="1:14" ht="25.5" x14ac:dyDescent="0.25">
      <c r="A28" s="6" t="s">
        <v>54</v>
      </c>
      <c r="B28" s="1" t="s">
        <v>25</v>
      </c>
      <c r="C28" s="25">
        <v>948</v>
      </c>
      <c r="D28" s="16">
        <v>6830</v>
      </c>
      <c r="E28" s="16">
        <v>144</v>
      </c>
      <c r="F28" s="16">
        <v>34</v>
      </c>
      <c r="G28" s="17">
        <v>6737.1799999999967</v>
      </c>
      <c r="H28" s="16">
        <v>5587.1301200000016</v>
      </c>
      <c r="I28" s="16">
        <v>2309.931</v>
      </c>
      <c r="J28" s="16">
        <v>958</v>
      </c>
      <c r="K28" s="16">
        <v>1245</v>
      </c>
      <c r="L28" s="16">
        <v>745</v>
      </c>
      <c r="M28" s="21">
        <v>303.27999999999997</v>
      </c>
      <c r="N28" s="13">
        <f t="shared" si="0"/>
        <v>25841.521119999998</v>
      </c>
    </row>
    <row r="29" spans="1:14" x14ac:dyDescent="0.25">
      <c r="A29" s="6" t="s">
        <v>55</v>
      </c>
      <c r="B29" s="1" t="s">
        <v>26</v>
      </c>
      <c r="C29" s="25">
        <v>134</v>
      </c>
      <c r="D29" s="16">
        <v>0</v>
      </c>
      <c r="E29" s="16">
        <v>76</v>
      </c>
      <c r="F29" s="16">
        <v>0</v>
      </c>
      <c r="G29" s="17">
        <v>229.82000000000016</v>
      </c>
      <c r="H29" s="16">
        <v>136.97599999999875</v>
      </c>
      <c r="I29" s="16">
        <v>1321.4090000000001</v>
      </c>
      <c r="J29" s="20"/>
      <c r="K29" s="16">
        <v>1256</v>
      </c>
      <c r="L29" s="16">
        <v>0</v>
      </c>
      <c r="M29" s="21">
        <v>7.32</v>
      </c>
      <c r="N29" s="13">
        <f t="shared" si="0"/>
        <v>3161.5249999999992</v>
      </c>
    </row>
    <row r="30" spans="1:14" x14ac:dyDescent="0.25">
      <c r="A30" s="6" t="s">
        <v>56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14.24</v>
      </c>
      <c r="J30" s="20"/>
      <c r="K30" s="16">
        <v>0</v>
      </c>
      <c r="L30" s="16">
        <v>0</v>
      </c>
      <c r="M30" s="21">
        <v>0</v>
      </c>
      <c r="N30" s="13">
        <f t="shared" si="0"/>
        <v>14.24</v>
      </c>
    </row>
    <row r="31" spans="1:14" x14ac:dyDescent="0.25">
      <c r="A31" s="6" t="s">
        <v>57</v>
      </c>
      <c r="B31" s="1" t="s">
        <v>28</v>
      </c>
      <c r="C31" s="25">
        <v>114</v>
      </c>
      <c r="D31" s="16">
        <v>206</v>
      </c>
      <c r="E31" s="16">
        <v>0</v>
      </c>
      <c r="F31" s="16">
        <v>0</v>
      </c>
      <c r="G31" s="17">
        <v>1354.8300000000002</v>
      </c>
      <c r="H31" s="16">
        <v>209.86300000000028</v>
      </c>
      <c r="I31" s="16">
        <v>36.968000000000004</v>
      </c>
      <c r="J31" s="16">
        <v>16</v>
      </c>
      <c r="K31" s="16">
        <v>0</v>
      </c>
      <c r="L31" s="16">
        <v>0</v>
      </c>
      <c r="M31" s="21">
        <v>0.61</v>
      </c>
      <c r="N31" s="13">
        <f t="shared" si="0"/>
        <v>1938.2710000000004</v>
      </c>
    </row>
    <row r="32" spans="1:14" x14ac:dyDescent="0.25">
      <c r="A32" s="6" t="s">
        <v>58</v>
      </c>
      <c r="B32" s="1" t="s">
        <v>29</v>
      </c>
      <c r="C32" s="25">
        <v>1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20"/>
      <c r="K32" s="16">
        <v>0</v>
      </c>
      <c r="L32" s="16">
        <v>0</v>
      </c>
      <c r="M32" s="21">
        <v>0</v>
      </c>
      <c r="N32" s="13">
        <f t="shared" si="0"/>
        <v>1</v>
      </c>
    </row>
    <row r="33" spans="1:14" x14ac:dyDescent="0.25">
      <c r="A33" s="6" t="s">
        <v>59</v>
      </c>
      <c r="B33" s="1" t="s">
        <v>30</v>
      </c>
      <c r="C33" s="25">
        <v>3459</v>
      </c>
      <c r="D33" s="16">
        <v>5652</v>
      </c>
      <c r="E33" s="16">
        <v>2047</v>
      </c>
      <c r="F33" s="16">
        <v>898</v>
      </c>
      <c r="G33" s="17">
        <v>1661.2999999999993</v>
      </c>
      <c r="H33" s="16">
        <v>6766.4619999999995</v>
      </c>
      <c r="I33" s="16">
        <v>7608.89</v>
      </c>
      <c r="J33" s="16">
        <v>2448</v>
      </c>
      <c r="K33" s="16">
        <v>1991</v>
      </c>
      <c r="L33" s="16">
        <v>3213.9609999999998</v>
      </c>
      <c r="M33" s="21">
        <v>1639.6499999999996</v>
      </c>
      <c r="N33" s="13">
        <f t="shared" si="0"/>
        <v>37385.262999999999</v>
      </c>
    </row>
    <row r="34" spans="1:14" x14ac:dyDescent="0.25">
      <c r="A34" s="7" t="s">
        <v>60</v>
      </c>
      <c r="B34" s="8" t="s">
        <v>31</v>
      </c>
      <c r="C34" s="25">
        <v>89893</v>
      </c>
      <c r="D34" s="26">
        <f>D3+D4+D5+D6+D7+D8+D9+D16+D19+D26+D27+D28+D29+D30+D31+D32+D33</f>
        <v>85307</v>
      </c>
      <c r="E34" s="16">
        <v>76105</v>
      </c>
      <c r="F34" s="16">
        <v>56992</v>
      </c>
      <c r="G34" s="17">
        <v>84474.319999999949</v>
      </c>
      <c r="H34" s="16">
        <v>110783.98246999999</v>
      </c>
      <c r="I34" s="16">
        <f>I3+I5+I4+I6+I7+I8+I9+I16+I19+I26+I27+I28+I29+I30+I32+I31+I33</f>
        <v>84371.766999999993</v>
      </c>
      <c r="J34" s="19">
        <f>SUM(J3:J10,J13,J19,J26:J33)</f>
        <v>101389</v>
      </c>
      <c r="K34" s="19">
        <f>SUM(K3:K10)+K13+K19+SUM(K26:K33)</f>
        <v>101910</v>
      </c>
      <c r="L34" s="16">
        <v>68529.960999999996</v>
      </c>
      <c r="M34" s="22">
        <f>SUM(M3:M9)+M16+M19+SUM(M26:M33)</f>
        <v>54238.790000000023</v>
      </c>
      <c r="N34" s="9">
        <f t="shared" si="0"/>
        <v>913994.82047000004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15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7857</v>
      </c>
      <c r="D3" s="16">
        <v>4083</v>
      </c>
      <c r="E3" s="16">
        <v>2926</v>
      </c>
      <c r="F3" s="16">
        <v>970.71199999999999</v>
      </c>
      <c r="G3" s="17">
        <v>2122.8399999999965</v>
      </c>
      <c r="H3" s="18">
        <v>5957.9599999999991</v>
      </c>
      <c r="I3" s="16">
        <v>3060.799</v>
      </c>
      <c r="J3" s="16">
        <v>2462</v>
      </c>
      <c r="K3" s="16">
        <v>2151</v>
      </c>
      <c r="L3" s="16">
        <v>2039</v>
      </c>
      <c r="M3" s="21">
        <v>3882.5600000000013</v>
      </c>
      <c r="N3" s="13">
        <f>SUM(C3:M3)</f>
        <v>37512.870999999999</v>
      </c>
    </row>
    <row r="4" spans="1:14" x14ac:dyDescent="0.25">
      <c r="A4" s="6" t="s">
        <v>34</v>
      </c>
      <c r="B4" s="1" t="s">
        <v>1</v>
      </c>
      <c r="C4" s="16">
        <v>10569</v>
      </c>
      <c r="D4" s="16">
        <v>5456</v>
      </c>
      <c r="E4" s="16">
        <v>851</v>
      </c>
      <c r="F4" s="16">
        <v>0</v>
      </c>
      <c r="G4" s="17">
        <v>6650.9000000000015</v>
      </c>
      <c r="H4" s="18">
        <v>2814.1809999999987</v>
      </c>
      <c r="I4" s="16">
        <v>10438.103999999999</v>
      </c>
      <c r="J4" s="16">
        <v>5214</v>
      </c>
      <c r="K4" s="16">
        <v>748</v>
      </c>
      <c r="L4" s="16">
        <v>0</v>
      </c>
      <c r="M4" s="21">
        <v>1662.2799999999988</v>
      </c>
      <c r="N4" s="13">
        <f t="shared" ref="N4:N34" si="0">SUM(C4:M4)</f>
        <v>44403.464999999997</v>
      </c>
    </row>
    <row r="5" spans="1:14" ht="25.5" x14ac:dyDescent="0.25">
      <c r="A5" s="6" t="s">
        <v>35</v>
      </c>
      <c r="B5" s="1" t="s">
        <v>2</v>
      </c>
      <c r="C5" s="16">
        <v>5332</v>
      </c>
      <c r="D5" s="16">
        <v>6694</v>
      </c>
      <c r="E5" s="16">
        <v>4612</v>
      </c>
      <c r="F5" s="16">
        <v>822.06500000000005</v>
      </c>
      <c r="G5" s="17">
        <v>13719.829999999998</v>
      </c>
      <c r="H5" s="18">
        <v>12716.208000000006</v>
      </c>
      <c r="I5" s="16">
        <v>10695.976000000001</v>
      </c>
      <c r="J5" s="16">
        <v>5202</v>
      </c>
      <c r="K5" s="16">
        <v>6891</v>
      </c>
      <c r="L5" s="16">
        <v>8501</v>
      </c>
      <c r="M5" s="21">
        <v>6058.8099999999977</v>
      </c>
      <c r="N5" s="13">
        <f t="shared" si="0"/>
        <v>81244.888999999996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20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20"/>
      <c r="K7" s="16">
        <v>0</v>
      </c>
      <c r="L7" s="16">
        <v>0</v>
      </c>
      <c r="M7" s="21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3.95</v>
      </c>
      <c r="H8" s="18">
        <v>116.596</v>
      </c>
      <c r="I8" s="16">
        <v>0</v>
      </c>
      <c r="J8" s="16"/>
      <c r="K8" s="16">
        <v>0</v>
      </c>
      <c r="L8" s="16">
        <v>0</v>
      </c>
      <c r="M8" s="21">
        <v>0</v>
      </c>
      <c r="N8" s="13">
        <f t="shared" si="0"/>
        <v>120.54600000000001</v>
      </c>
    </row>
    <row r="9" spans="1:14" ht="25.5" x14ac:dyDescent="0.25">
      <c r="A9" s="6" t="s">
        <v>39</v>
      </c>
      <c r="B9" s="1" t="s">
        <v>6</v>
      </c>
      <c r="C9" s="16">
        <v>36</v>
      </c>
      <c r="D9" s="16">
        <v>761</v>
      </c>
      <c r="E9" s="16">
        <v>2703</v>
      </c>
      <c r="F9" s="16">
        <v>0</v>
      </c>
      <c r="G9" s="17">
        <v>1087.1599999999999</v>
      </c>
      <c r="H9" s="18">
        <v>62.889000000000124</v>
      </c>
      <c r="I9" s="16">
        <v>605.14599999999996</v>
      </c>
      <c r="J9" s="16">
        <v>1075</v>
      </c>
      <c r="K9" s="16">
        <v>34</v>
      </c>
      <c r="L9" s="16">
        <v>313</v>
      </c>
      <c r="M9" s="21">
        <v>65.62</v>
      </c>
      <c r="N9" s="13">
        <f t="shared" si="0"/>
        <v>6742.8149999999996</v>
      </c>
    </row>
    <row r="10" spans="1:14" ht="25.5" x14ac:dyDescent="0.25">
      <c r="A10" s="6" t="s">
        <v>40</v>
      </c>
      <c r="B10" s="1" t="s">
        <v>7</v>
      </c>
      <c r="C10" s="16">
        <v>3638</v>
      </c>
      <c r="D10" s="16">
        <f>D11+D12</f>
        <v>3747</v>
      </c>
      <c r="E10" s="16">
        <v>3819</v>
      </c>
      <c r="F10" s="16">
        <v>148.81700000000001</v>
      </c>
      <c r="G10" s="17">
        <v>7852.5099999999984</v>
      </c>
      <c r="H10" s="18">
        <v>5027.7537299999967</v>
      </c>
      <c r="I10" s="16">
        <f>I11+I12</f>
        <v>3243.5943056573956</v>
      </c>
      <c r="J10" s="16">
        <f t="shared" ref="J10" si="1">SUM(J11:J12)</f>
        <v>2115</v>
      </c>
      <c r="K10" s="16">
        <f>K11+K12</f>
        <v>2046</v>
      </c>
      <c r="L10" s="16">
        <v>3450</v>
      </c>
      <c r="M10" s="21">
        <f>SUM(M11:M12)</f>
        <v>3347.5399999999991</v>
      </c>
      <c r="N10" s="13">
        <f t="shared" si="0"/>
        <v>38435.215035657391</v>
      </c>
    </row>
    <row r="11" spans="1:14" x14ac:dyDescent="0.25">
      <c r="A11" s="6" t="s">
        <v>41</v>
      </c>
      <c r="B11" s="1" t="s">
        <v>8</v>
      </c>
      <c r="C11" s="16">
        <v>2532</v>
      </c>
      <c r="D11" s="16">
        <v>1130</v>
      </c>
      <c r="E11" s="16">
        <v>3057</v>
      </c>
      <c r="F11" s="16">
        <v>48.277999999999999</v>
      </c>
      <c r="G11" s="17">
        <v>1446.29</v>
      </c>
      <c r="H11" s="16">
        <v>2486.9476100000011</v>
      </c>
      <c r="I11" s="16">
        <v>702.49983438284698</v>
      </c>
      <c r="J11" s="16">
        <v>695</v>
      </c>
      <c r="K11" s="28">
        <v>573</v>
      </c>
      <c r="L11" s="16">
        <v>1039</v>
      </c>
      <c r="M11" s="21">
        <v>375.26000000000022</v>
      </c>
      <c r="N11" s="13">
        <f t="shared" si="0"/>
        <v>14085.275444382847</v>
      </c>
    </row>
    <row r="12" spans="1:14" x14ac:dyDescent="0.25">
      <c r="A12" s="6" t="s">
        <v>42</v>
      </c>
      <c r="B12" s="1" t="s">
        <v>9</v>
      </c>
      <c r="C12" s="16">
        <v>1106</v>
      </c>
      <c r="D12" s="16">
        <v>2617</v>
      </c>
      <c r="E12" s="16">
        <v>762</v>
      </c>
      <c r="F12" s="16">
        <v>100.539</v>
      </c>
      <c r="G12" s="17">
        <v>6406.22</v>
      </c>
      <c r="H12" s="16">
        <v>2540.8061200000011</v>
      </c>
      <c r="I12" s="16">
        <v>2541.0944712745486</v>
      </c>
      <c r="J12" s="16">
        <v>1420</v>
      </c>
      <c r="K12" s="28">
        <v>1473</v>
      </c>
      <c r="L12" s="16">
        <v>2411</v>
      </c>
      <c r="M12" s="21">
        <v>2972.2799999999988</v>
      </c>
      <c r="N12" s="13">
        <f t="shared" si="0"/>
        <v>24349.939591274549</v>
      </c>
    </row>
    <row r="13" spans="1:14" x14ac:dyDescent="0.25">
      <c r="A13" s="6" t="s">
        <v>43</v>
      </c>
      <c r="B13" s="1" t="s">
        <v>10</v>
      </c>
      <c r="C13" s="16">
        <v>1256</v>
      </c>
      <c r="D13" s="16">
        <f>D14+D15</f>
        <v>4970</v>
      </c>
      <c r="E13" s="16">
        <v>10516</v>
      </c>
      <c r="F13" s="16">
        <v>64.48</v>
      </c>
      <c r="G13" s="17">
        <v>12480.699999999992</v>
      </c>
      <c r="H13" s="18">
        <v>8846.3783800000092</v>
      </c>
      <c r="I13" s="16">
        <f>I14+I15</f>
        <v>14403.183694342606</v>
      </c>
      <c r="J13" s="16">
        <f t="shared" ref="J13" si="2">SUM(J14:J15)</f>
        <v>10494</v>
      </c>
      <c r="K13" s="16">
        <f>K14+K15</f>
        <v>15226</v>
      </c>
      <c r="L13" s="16">
        <v>1471</v>
      </c>
      <c r="M13" s="21">
        <f>SUM(M14:M15)</f>
        <v>9284.81</v>
      </c>
      <c r="N13" s="13">
        <f t="shared" si="0"/>
        <v>89012.552074342602</v>
      </c>
    </row>
    <row r="14" spans="1:14" x14ac:dyDescent="0.25">
      <c r="A14" s="6" t="s">
        <v>41</v>
      </c>
      <c r="B14" s="1" t="s">
        <v>11</v>
      </c>
      <c r="C14" s="16">
        <v>583</v>
      </c>
      <c r="D14" s="16">
        <v>1763</v>
      </c>
      <c r="E14" s="16">
        <v>9525</v>
      </c>
      <c r="F14" s="16">
        <v>1.542</v>
      </c>
      <c r="G14" s="17">
        <v>2358.8099999999995</v>
      </c>
      <c r="H14" s="16">
        <v>6092.3919000000024</v>
      </c>
      <c r="I14" s="16">
        <v>2477.366165617153</v>
      </c>
      <c r="J14" s="16">
        <v>254</v>
      </c>
      <c r="K14" s="28">
        <v>720</v>
      </c>
      <c r="L14" s="16">
        <v>162</v>
      </c>
      <c r="M14" s="21">
        <v>371.94000000000005</v>
      </c>
      <c r="N14" s="13">
        <f t="shared" si="0"/>
        <v>24309.050065617153</v>
      </c>
    </row>
    <row r="15" spans="1:14" x14ac:dyDescent="0.25">
      <c r="A15" s="6" t="s">
        <v>42</v>
      </c>
      <c r="B15" s="1" t="s">
        <v>12</v>
      </c>
      <c r="C15" s="16">
        <v>673</v>
      </c>
      <c r="D15" s="16">
        <v>3207</v>
      </c>
      <c r="E15" s="16">
        <v>991</v>
      </c>
      <c r="F15" s="16">
        <v>62.938000000000002</v>
      </c>
      <c r="G15" s="17">
        <v>10121.889999999987</v>
      </c>
      <c r="H15" s="16">
        <v>2753.9864799999996</v>
      </c>
      <c r="I15" s="16">
        <v>11925.817528725453</v>
      </c>
      <c r="J15" s="16">
        <v>10240</v>
      </c>
      <c r="K15" s="28">
        <v>14506</v>
      </c>
      <c r="L15" s="16">
        <v>1309</v>
      </c>
      <c r="M15" s="21">
        <v>8912.869999999999</v>
      </c>
      <c r="N15" s="13">
        <f t="shared" si="0"/>
        <v>64703.502008725438</v>
      </c>
    </row>
    <row r="16" spans="1:14" x14ac:dyDescent="0.25">
      <c r="A16" s="6" t="s">
        <v>44</v>
      </c>
      <c r="B16" s="1" t="s">
        <v>13</v>
      </c>
      <c r="C16" s="16">
        <v>4894</v>
      </c>
      <c r="D16" s="16">
        <f>D17+D18</f>
        <v>8717</v>
      </c>
      <c r="E16" s="16">
        <v>14335</v>
      </c>
      <c r="F16" s="16">
        <v>213.29700000000003</v>
      </c>
      <c r="G16" s="17">
        <v>20333.210000000014</v>
      </c>
      <c r="H16" s="18">
        <v>13874.132110000006</v>
      </c>
      <c r="I16" s="16">
        <f t="shared" ref="I16" si="3">I17+I18</f>
        <v>17646.777999999998</v>
      </c>
      <c r="J16" s="16">
        <f t="shared" ref="J16" si="4">SUM(J17:J18)</f>
        <v>12609</v>
      </c>
      <c r="K16" s="16">
        <f>K17+K18</f>
        <v>17272</v>
      </c>
      <c r="L16" s="16">
        <v>4921</v>
      </c>
      <c r="M16" s="21">
        <f>SUM(M17:M18)</f>
        <v>12632.349999999999</v>
      </c>
      <c r="N16" s="13">
        <f t="shared" si="0"/>
        <v>127447.76711000002</v>
      </c>
    </row>
    <row r="17" spans="1:14" x14ac:dyDescent="0.25">
      <c r="A17" s="6" t="s">
        <v>41</v>
      </c>
      <c r="B17" s="1" t="s">
        <v>14</v>
      </c>
      <c r="C17" s="16">
        <v>3115</v>
      </c>
      <c r="D17" s="16">
        <f>D11+D14</f>
        <v>2893</v>
      </c>
      <c r="E17" s="16">
        <v>12582</v>
      </c>
      <c r="F17" s="16">
        <v>49.82</v>
      </c>
      <c r="G17" s="17">
        <v>3805.0999999999995</v>
      </c>
      <c r="H17" s="16">
        <v>8579.3395099999907</v>
      </c>
      <c r="I17" s="16">
        <f t="shared" ref="I17:K18" si="5">I11+I14</f>
        <v>3179.866</v>
      </c>
      <c r="J17" s="16">
        <f t="shared" si="5"/>
        <v>949</v>
      </c>
      <c r="K17" s="29">
        <f t="shared" si="5"/>
        <v>1293</v>
      </c>
      <c r="L17" s="16">
        <v>1201</v>
      </c>
      <c r="M17" s="21">
        <f>M11+M14</f>
        <v>747.20000000000027</v>
      </c>
      <c r="N17" s="13">
        <f t="shared" si="0"/>
        <v>38394.325509999988</v>
      </c>
    </row>
    <row r="18" spans="1:14" x14ac:dyDescent="0.25">
      <c r="A18" s="6" t="s">
        <v>42</v>
      </c>
      <c r="B18" s="1" t="s">
        <v>15</v>
      </c>
      <c r="C18" s="16">
        <v>1779</v>
      </c>
      <c r="D18" s="16">
        <f>D12+D15</f>
        <v>5824</v>
      </c>
      <c r="E18" s="16">
        <v>1753</v>
      </c>
      <c r="F18" s="16">
        <v>163.477</v>
      </c>
      <c r="G18" s="17">
        <v>16528.110000000026</v>
      </c>
      <c r="H18" s="16">
        <v>5294.7926000000152</v>
      </c>
      <c r="I18" s="16">
        <f t="shared" si="5"/>
        <v>14466.912</v>
      </c>
      <c r="J18" s="16">
        <f t="shared" si="5"/>
        <v>11660</v>
      </c>
      <c r="K18" s="29">
        <f t="shared" si="5"/>
        <v>15979</v>
      </c>
      <c r="L18" s="16">
        <v>3720</v>
      </c>
      <c r="M18" s="21">
        <f>M12+M15</f>
        <v>11885.149999999998</v>
      </c>
      <c r="N18" s="13">
        <f t="shared" si="0"/>
        <v>89053.441600000035</v>
      </c>
    </row>
    <row r="19" spans="1:14" x14ac:dyDescent="0.25">
      <c r="A19" s="6" t="s">
        <v>45</v>
      </c>
      <c r="B19" s="1" t="s">
        <v>16</v>
      </c>
      <c r="C19" s="16">
        <v>46057</v>
      </c>
      <c r="D19" s="16">
        <f>D20+D24+D25</f>
        <v>39372</v>
      </c>
      <c r="E19" s="16">
        <v>55546</v>
      </c>
      <c r="F19" s="16">
        <v>33490.373</v>
      </c>
      <c r="G19" s="17">
        <v>26042.239999999987</v>
      </c>
      <c r="H19" s="18">
        <f t="shared" ref="H19:I19" si="6">H20+H24+H25</f>
        <v>45936.559999999983</v>
      </c>
      <c r="I19" s="16">
        <f t="shared" si="6"/>
        <v>55425.999000000003</v>
      </c>
      <c r="J19" s="16">
        <f t="shared" ref="J19" si="7">SUM(J20,J24:J25)</f>
        <v>68015</v>
      </c>
      <c r="K19" s="16">
        <f>SUM(K21:K25)</f>
        <v>63347</v>
      </c>
      <c r="L19" s="16">
        <v>45945.161999999997</v>
      </c>
      <c r="M19" s="21">
        <f>M20+M24+M25</f>
        <v>32661.69000000001</v>
      </c>
      <c r="N19" s="13">
        <f t="shared" si="0"/>
        <v>511839.02399999998</v>
      </c>
    </row>
    <row r="20" spans="1:14" x14ac:dyDescent="0.25">
      <c r="A20" s="6" t="s">
        <v>46</v>
      </c>
      <c r="B20" s="1" t="s">
        <v>17</v>
      </c>
      <c r="C20" s="16">
        <v>45406</v>
      </c>
      <c r="D20" s="16">
        <f>SUM(D21:D23)</f>
        <v>39076</v>
      </c>
      <c r="E20" s="16">
        <v>54956</v>
      </c>
      <c r="F20" s="16">
        <v>33490.373</v>
      </c>
      <c r="G20" s="17">
        <v>25661.03000000001</v>
      </c>
      <c r="H20" s="18">
        <f>H21+H22+H23</f>
        <v>44507.768999999986</v>
      </c>
      <c r="I20" s="16">
        <f t="shared" ref="I20" si="8">I21+I22+I23</f>
        <v>54262.961000000003</v>
      </c>
      <c r="J20" s="16">
        <f t="shared" ref="J20" si="9">SUM(J21:J23)</f>
        <v>67646</v>
      </c>
      <c r="K20" s="16">
        <f>K21+K22+K23</f>
        <v>63069</v>
      </c>
      <c r="L20" s="16">
        <v>45057.161999999997</v>
      </c>
      <c r="M20" s="21">
        <f>SUM(M21:M23)</f>
        <v>31850.660000000011</v>
      </c>
      <c r="N20" s="13">
        <f t="shared" si="0"/>
        <v>504982.95500000002</v>
      </c>
    </row>
    <row r="21" spans="1:14" x14ac:dyDescent="0.25">
      <c r="A21" s="6" t="s">
        <v>47</v>
      </c>
      <c r="B21" s="1" t="s">
        <v>18</v>
      </c>
      <c r="C21" s="16">
        <v>32387</v>
      </c>
      <c r="D21" s="16">
        <v>27203</v>
      </c>
      <c r="E21" s="16">
        <v>24347</v>
      </c>
      <c r="F21" s="16">
        <v>24201.385999999999</v>
      </c>
      <c r="G21" s="17">
        <v>16458.109999999993</v>
      </c>
      <c r="H21" s="16">
        <v>29211.796999999991</v>
      </c>
      <c r="I21" s="16">
        <v>37430.724999999999</v>
      </c>
      <c r="J21" s="16">
        <v>48325</v>
      </c>
      <c r="K21" s="28">
        <v>45540</v>
      </c>
      <c r="L21" s="16">
        <v>31268.162</v>
      </c>
      <c r="M21" s="21">
        <v>21742.850000000006</v>
      </c>
      <c r="N21" s="13">
        <f t="shared" si="0"/>
        <v>338115.03</v>
      </c>
    </row>
    <row r="22" spans="1:14" x14ac:dyDescent="0.25">
      <c r="A22" s="6" t="s">
        <v>48</v>
      </c>
      <c r="B22" s="1" t="s">
        <v>19</v>
      </c>
      <c r="C22" s="16">
        <v>12947</v>
      </c>
      <c r="D22" s="16">
        <v>11626</v>
      </c>
      <c r="E22" s="16">
        <v>10496</v>
      </c>
      <c r="F22" s="16">
        <v>9288.9869999999992</v>
      </c>
      <c r="G22" s="17">
        <v>6593.1899999999987</v>
      </c>
      <c r="H22" s="16">
        <v>13352.578999999998</v>
      </c>
      <c r="I22" s="16">
        <v>16442.326000000001</v>
      </c>
      <c r="J22" s="16">
        <v>18961</v>
      </c>
      <c r="K22" s="28">
        <v>17364</v>
      </c>
      <c r="L22" s="16">
        <v>13711</v>
      </c>
      <c r="M22" s="21">
        <v>9720.9800000000032</v>
      </c>
      <c r="N22" s="13">
        <f t="shared" si="0"/>
        <v>140503.06200000001</v>
      </c>
    </row>
    <row r="23" spans="1:14" x14ac:dyDescent="0.25">
      <c r="A23" s="31" t="s">
        <v>49</v>
      </c>
      <c r="B23" s="1" t="s">
        <v>20</v>
      </c>
      <c r="C23" s="16">
        <v>72</v>
      </c>
      <c r="D23" s="16">
        <v>247</v>
      </c>
      <c r="E23" s="16">
        <v>20113</v>
      </c>
      <c r="F23" s="16">
        <v>0</v>
      </c>
      <c r="G23" s="17">
        <v>2609.7299999999996</v>
      </c>
      <c r="H23" s="16">
        <v>1943.393</v>
      </c>
      <c r="I23" s="16">
        <v>389.91</v>
      </c>
      <c r="J23" s="16">
        <v>360</v>
      </c>
      <c r="K23" s="28">
        <v>165</v>
      </c>
      <c r="L23" s="16">
        <v>78</v>
      </c>
      <c r="M23" s="21">
        <v>386.82999999999993</v>
      </c>
      <c r="N23" s="13">
        <f t="shared" si="0"/>
        <v>26364.862999999998</v>
      </c>
    </row>
    <row r="24" spans="1:14" x14ac:dyDescent="0.25">
      <c r="A24" s="6" t="s">
        <v>50</v>
      </c>
      <c r="B24" s="1" t="s">
        <v>21</v>
      </c>
      <c r="C24" s="16">
        <v>651</v>
      </c>
      <c r="D24" s="20">
        <v>296</v>
      </c>
      <c r="E24" s="16">
        <v>590</v>
      </c>
      <c r="F24" s="16">
        <v>0</v>
      </c>
      <c r="G24" s="17">
        <v>381.20999999999918</v>
      </c>
      <c r="H24" s="16">
        <v>1428.7909999999993</v>
      </c>
      <c r="I24" s="16">
        <v>1163.038</v>
      </c>
      <c r="J24" s="16">
        <v>369</v>
      </c>
      <c r="K24" s="28">
        <v>278</v>
      </c>
      <c r="L24" s="16">
        <v>888</v>
      </c>
      <c r="M24" s="21">
        <v>811.02999999999975</v>
      </c>
      <c r="N24" s="13">
        <f t="shared" si="0"/>
        <v>6856.0689999999986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20"/>
      <c r="K26" s="16">
        <v>46</v>
      </c>
      <c r="L26" s="16">
        <v>0</v>
      </c>
      <c r="M26" s="21">
        <v>0</v>
      </c>
      <c r="N26" s="13">
        <f t="shared" si="0"/>
        <v>46</v>
      </c>
    </row>
    <row r="27" spans="1:14" ht="25.5" x14ac:dyDescent="0.25">
      <c r="A27" s="6" t="s">
        <v>53</v>
      </c>
      <c r="B27" s="1" t="s">
        <v>24</v>
      </c>
      <c r="C27" s="16">
        <v>6</v>
      </c>
      <c r="D27" s="16">
        <v>66</v>
      </c>
      <c r="E27" s="16">
        <v>16</v>
      </c>
      <c r="F27" s="16">
        <v>0</v>
      </c>
      <c r="G27" s="17">
        <v>36.04</v>
      </c>
      <c r="H27" s="18">
        <v>103.85200000000009</v>
      </c>
      <c r="I27" s="16">
        <v>120.15</v>
      </c>
      <c r="J27" s="16">
        <v>40</v>
      </c>
      <c r="K27" s="16">
        <v>41</v>
      </c>
      <c r="L27" s="16">
        <v>94</v>
      </c>
      <c r="M27" s="21">
        <v>25.189999999999998</v>
      </c>
      <c r="N27" s="13">
        <f t="shared" si="0"/>
        <v>548.2320000000002</v>
      </c>
    </row>
    <row r="28" spans="1:14" ht="25.5" x14ac:dyDescent="0.25">
      <c r="A28" s="6" t="s">
        <v>54</v>
      </c>
      <c r="B28" s="1" t="s">
        <v>25</v>
      </c>
      <c r="C28" s="16">
        <v>693</v>
      </c>
      <c r="D28" s="16">
        <v>2010</v>
      </c>
      <c r="E28" s="16">
        <v>278</v>
      </c>
      <c r="F28" s="16">
        <v>32.703000000000003</v>
      </c>
      <c r="G28" s="17">
        <v>7275.1599999999971</v>
      </c>
      <c r="H28" s="18">
        <v>604.0998899999995</v>
      </c>
      <c r="I28" s="16">
        <v>1840.1579999999999</v>
      </c>
      <c r="J28" s="16">
        <v>1574</v>
      </c>
      <c r="K28" s="16">
        <v>691</v>
      </c>
      <c r="L28" s="16">
        <v>1811</v>
      </c>
      <c r="M28" s="21">
        <v>1318.119999999999</v>
      </c>
      <c r="N28" s="13">
        <f t="shared" si="0"/>
        <v>18127.240889999997</v>
      </c>
    </row>
    <row r="29" spans="1:14" x14ac:dyDescent="0.25">
      <c r="A29" s="6" t="s">
        <v>55</v>
      </c>
      <c r="B29" s="1" t="s">
        <v>26</v>
      </c>
      <c r="C29" s="16">
        <v>278</v>
      </c>
      <c r="D29" s="16">
        <v>0</v>
      </c>
      <c r="E29" s="16">
        <v>6</v>
      </c>
      <c r="F29" s="16">
        <v>0</v>
      </c>
      <c r="G29" s="17">
        <v>203.79000000000008</v>
      </c>
      <c r="H29" s="18">
        <v>278.4380000000001</v>
      </c>
      <c r="I29" s="16">
        <v>3512.0650000000001</v>
      </c>
      <c r="J29" s="20"/>
      <c r="K29" s="16">
        <v>0</v>
      </c>
      <c r="L29" s="16">
        <v>0</v>
      </c>
      <c r="M29" s="21">
        <v>0</v>
      </c>
      <c r="N29" s="13">
        <f t="shared" si="0"/>
        <v>4278.2930000000006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-1.3877787807814457E-16</v>
      </c>
      <c r="H30" s="18">
        <v>0</v>
      </c>
      <c r="I30" s="16">
        <v>11.132</v>
      </c>
      <c r="J30" s="20"/>
      <c r="K30" s="16">
        <v>0</v>
      </c>
      <c r="L30" s="16">
        <v>0</v>
      </c>
      <c r="M30" s="21">
        <v>0</v>
      </c>
      <c r="N30" s="13">
        <f t="shared" si="0"/>
        <v>11.132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17</v>
      </c>
      <c r="E31" s="16">
        <v>0</v>
      </c>
      <c r="F31" s="16">
        <v>0</v>
      </c>
      <c r="G31" s="17">
        <v>232.63999999999987</v>
      </c>
      <c r="H31" s="18">
        <v>40.059999999999945</v>
      </c>
      <c r="I31" s="16">
        <v>7868.3810000000003</v>
      </c>
      <c r="J31" s="16">
        <v>220</v>
      </c>
      <c r="K31" s="16">
        <v>0</v>
      </c>
      <c r="L31" s="16">
        <v>0</v>
      </c>
      <c r="M31" s="21">
        <v>0</v>
      </c>
      <c r="N31" s="13">
        <f t="shared" si="0"/>
        <v>8378.0810000000001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20"/>
      <c r="K32" s="16">
        <v>0</v>
      </c>
      <c r="L32" s="16">
        <v>0</v>
      </c>
      <c r="M32" s="21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2941</v>
      </c>
      <c r="D33" s="16">
        <v>5735</v>
      </c>
      <c r="E33" s="16">
        <v>1111</v>
      </c>
      <c r="F33" s="16">
        <v>630.72799999999995</v>
      </c>
      <c r="G33" s="17">
        <v>1392.5600000000004</v>
      </c>
      <c r="H33" s="18">
        <v>4821.8799999999974</v>
      </c>
      <c r="I33" s="16">
        <v>8002.26</v>
      </c>
      <c r="J33" s="16">
        <v>1830</v>
      </c>
      <c r="K33" s="16">
        <v>1466</v>
      </c>
      <c r="L33" s="16">
        <v>2366.7460000000001</v>
      </c>
      <c r="M33" s="21">
        <v>1441.1400000000003</v>
      </c>
      <c r="N33" s="13">
        <f t="shared" si="0"/>
        <v>31738.313999999998</v>
      </c>
    </row>
    <row r="34" spans="1:14" x14ac:dyDescent="0.25">
      <c r="A34" s="7" t="s">
        <v>60</v>
      </c>
      <c r="B34" s="8" t="s">
        <v>31</v>
      </c>
      <c r="C34" s="16">
        <v>78663</v>
      </c>
      <c r="D34" s="26">
        <f>D3+D4+D5+D6+D7+D8+D9+D16+D19+D26+D27+D28+D29+D30+D31+D32+D33</f>
        <v>72911</v>
      </c>
      <c r="E34" s="16">
        <v>82384</v>
      </c>
      <c r="F34" s="16">
        <v>36159.878000000004</v>
      </c>
      <c r="G34" s="17">
        <v>79100.320000000007</v>
      </c>
      <c r="H34" s="18">
        <v>87326.855999999912</v>
      </c>
      <c r="I34" s="16">
        <f>I3+I5+I4+I6+I7+I8+I9+I16+I19+I26+I27+I28+I29+I30+I32+I31+I33</f>
        <v>119226.94799999997</v>
      </c>
      <c r="J34" s="19">
        <f>SUM(J3:J10,J13,J19,J26:J33)</f>
        <v>98241</v>
      </c>
      <c r="K34" s="19">
        <f>SUM(K3:K10)+K13+K19+SUM(K26:K33)</f>
        <v>92687</v>
      </c>
      <c r="L34" s="16">
        <v>65990.907999999996</v>
      </c>
      <c r="M34" s="22">
        <f>SUM(M3:M9)+M16+M19+SUM(M26:M33)</f>
        <v>59747.76</v>
      </c>
      <c r="N34" s="9">
        <f t="shared" si="0"/>
        <v>872438.66999999993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="90" zoomScaleNormal="90" workbookViewId="0">
      <selection activeCell="E22" sqref="E2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5">
        <v>3326</v>
      </c>
      <c r="D3" s="16">
        <v>1512</v>
      </c>
      <c r="E3" s="16">
        <v>269</v>
      </c>
      <c r="F3" s="16">
        <v>949.80899999999997</v>
      </c>
      <c r="G3" s="17">
        <v>2518.8600000000006</v>
      </c>
      <c r="H3" s="16">
        <v>657.14600000000064</v>
      </c>
      <c r="I3" s="16">
        <v>4502.8100000000004</v>
      </c>
      <c r="J3" s="16">
        <v>1202</v>
      </c>
      <c r="K3" s="16">
        <v>1796</v>
      </c>
      <c r="L3" s="16">
        <v>1622</v>
      </c>
      <c r="M3" s="21">
        <v>3175.7700000000004</v>
      </c>
      <c r="N3" s="13">
        <f>SUM(C3:M3)</f>
        <v>21531.395000000004</v>
      </c>
    </row>
    <row r="4" spans="1:14" x14ac:dyDescent="0.25">
      <c r="A4" s="6" t="s">
        <v>34</v>
      </c>
      <c r="B4" s="1" t="s">
        <v>1</v>
      </c>
      <c r="C4" s="25">
        <v>9455</v>
      </c>
      <c r="D4" s="16">
        <v>11464</v>
      </c>
      <c r="E4" s="16">
        <v>1052</v>
      </c>
      <c r="F4" s="16">
        <v>0</v>
      </c>
      <c r="G4" s="17">
        <v>8642.1000000000058</v>
      </c>
      <c r="H4" s="16">
        <v>3615.6400000000012</v>
      </c>
      <c r="I4" s="16">
        <v>5669.9660000000003</v>
      </c>
      <c r="J4" s="16">
        <v>1856</v>
      </c>
      <c r="K4" s="16">
        <v>734</v>
      </c>
      <c r="L4" s="16">
        <v>0</v>
      </c>
      <c r="M4" s="21">
        <v>2577.6000000000022</v>
      </c>
      <c r="N4" s="13">
        <f t="shared" ref="N4:N34" si="0">SUM(C4:M4)</f>
        <v>45066.306000000011</v>
      </c>
    </row>
    <row r="5" spans="1:14" ht="25.5" x14ac:dyDescent="0.25">
      <c r="A5" s="6" t="s">
        <v>35</v>
      </c>
      <c r="B5" s="1" t="s">
        <v>2</v>
      </c>
      <c r="C5" s="25">
        <v>3838</v>
      </c>
      <c r="D5" s="16">
        <v>4144</v>
      </c>
      <c r="E5" s="16">
        <v>1938</v>
      </c>
      <c r="F5" s="16">
        <v>315.173</v>
      </c>
      <c r="G5" s="17">
        <v>2770.7000000000007</v>
      </c>
      <c r="H5" s="16">
        <v>14056.760999999999</v>
      </c>
      <c r="I5" s="16">
        <v>10497.322</v>
      </c>
      <c r="J5" s="16">
        <v>7349</v>
      </c>
      <c r="K5" s="16">
        <v>6701</v>
      </c>
      <c r="L5" s="16">
        <v>5831</v>
      </c>
      <c r="M5" s="21">
        <v>5973.260000000002</v>
      </c>
      <c r="N5" s="13">
        <f t="shared" si="0"/>
        <v>63414.216</v>
      </c>
    </row>
    <row r="6" spans="1:14" ht="25.5" x14ac:dyDescent="0.25">
      <c r="A6" s="6" t="s">
        <v>36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0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0"/>
      <c r="K7" s="16">
        <v>0</v>
      </c>
      <c r="L7" s="16">
        <v>0</v>
      </c>
      <c r="M7" s="21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20"/>
      <c r="K8" s="16">
        <v>0</v>
      </c>
      <c r="L8" s="1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25">
        <v>0</v>
      </c>
      <c r="D9" s="16">
        <v>0</v>
      </c>
      <c r="E9" s="16">
        <v>0</v>
      </c>
      <c r="F9" s="16">
        <v>0</v>
      </c>
      <c r="G9" s="17">
        <v>0.23000000000001819</v>
      </c>
      <c r="H9" s="16">
        <v>56.201999999999998</v>
      </c>
      <c r="I9" s="16">
        <v>0</v>
      </c>
      <c r="J9" s="16"/>
      <c r="K9" s="16">
        <v>0</v>
      </c>
      <c r="L9" s="16">
        <v>0</v>
      </c>
      <c r="M9" s="21">
        <v>0</v>
      </c>
      <c r="N9" s="13">
        <f t="shared" si="0"/>
        <v>56.432000000000016</v>
      </c>
    </row>
    <row r="10" spans="1:14" ht="25.5" x14ac:dyDescent="0.25">
      <c r="A10" s="6" t="s">
        <v>40</v>
      </c>
      <c r="B10" s="1" t="s">
        <v>7</v>
      </c>
      <c r="C10" s="25">
        <v>768</v>
      </c>
      <c r="D10" s="16">
        <f>D11+D12</f>
        <v>3732</v>
      </c>
      <c r="E10" s="16">
        <v>73</v>
      </c>
      <c r="F10" s="16">
        <v>3</v>
      </c>
      <c r="G10" s="17">
        <v>3616.7599999999984</v>
      </c>
      <c r="H10" s="16">
        <v>1830.7179999999971</v>
      </c>
      <c r="I10" s="16">
        <f t="shared" ref="I10" si="1">I11+I12</f>
        <v>290.69900000000001</v>
      </c>
      <c r="J10" s="16">
        <v>31</v>
      </c>
      <c r="K10" s="16">
        <f t="shared" ref="K10" si="2">K11+K12</f>
        <v>30</v>
      </c>
      <c r="L10" s="16">
        <v>130</v>
      </c>
      <c r="M10" s="21">
        <f>SUM(M11:M12)</f>
        <v>260.64999999999958</v>
      </c>
      <c r="N10" s="13">
        <f t="shared" si="0"/>
        <v>10765.826999999996</v>
      </c>
    </row>
    <row r="11" spans="1:14" x14ac:dyDescent="0.25">
      <c r="A11" s="6" t="s">
        <v>41</v>
      </c>
      <c r="B11" s="1" t="s">
        <v>8</v>
      </c>
      <c r="C11" s="25">
        <v>757</v>
      </c>
      <c r="D11" s="16">
        <v>2159</v>
      </c>
      <c r="E11" s="16">
        <v>33</v>
      </c>
      <c r="F11" s="16">
        <v>3</v>
      </c>
      <c r="G11" s="17">
        <v>253</v>
      </c>
      <c r="H11" s="16">
        <v>1029.5580000000009</v>
      </c>
      <c r="I11" s="16">
        <v>290.69900000000001</v>
      </c>
      <c r="J11" s="16"/>
      <c r="K11" s="28">
        <v>3</v>
      </c>
      <c r="L11" s="16">
        <v>114</v>
      </c>
      <c r="M11" s="21">
        <v>27.419999999999998</v>
      </c>
      <c r="N11" s="13">
        <f t="shared" si="0"/>
        <v>4669.6770000000006</v>
      </c>
    </row>
    <row r="12" spans="1:14" x14ac:dyDescent="0.25">
      <c r="A12" s="6" t="s">
        <v>42</v>
      </c>
      <c r="B12" s="1" t="s">
        <v>9</v>
      </c>
      <c r="C12" s="25">
        <v>11</v>
      </c>
      <c r="D12" s="16">
        <v>1573</v>
      </c>
      <c r="E12" s="16">
        <v>40</v>
      </c>
      <c r="F12" s="16">
        <v>0</v>
      </c>
      <c r="G12" s="17">
        <v>3363.7599999999984</v>
      </c>
      <c r="H12" s="16">
        <v>801.15999999999894</v>
      </c>
      <c r="I12" s="16">
        <v>0</v>
      </c>
      <c r="J12" s="16">
        <v>1</v>
      </c>
      <c r="K12" s="28">
        <v>27</v>
      </c>
      <c r="L12" s="16">
        <v>16</v>
      </c>
      <c r="M12" s="21">
        <v>233.22999999999956</v>
      </c>
      <c r="N12" s="13">
        <f t="shared" si="0"/>
        <v>6066.1499999999969</v>
      </c>
    </row>
    <row r="13" spans="1:14" x14ac:dyDescent="0.25">
      <c r="A13" s="6" t="s">
        <v>43</v>
      </c>
      <c r="B13" s="1" t="s">
        <v>10</v>
      </c>
      <c r="C13" s="25">
        <v>393</v>
      </c>
      <c r="D13" s="16">
        <f>D14+D15</f>
        <v>1198</v>
      </c>
      <c r="E13" s="16">
        <v>545</v>
      </c>
      <c r="F13" s="16">
        <v>0</v>
      </c>
      <c r="G13" s="17">
        <v>1117</v>
      </c>
      <c r="H13" s="16">
        <v>3347.3439999999991</v>
      </c>
      <c r="I13" s="16">
        <f>I14+I15</f>
        <v>1324.327</v>
      </c>
      <c r="J13" s="16">
        <f t="shared" ref="J13" si="3">SUM(J14:J15)</f>
        <v>771</v>
      </c>
      <c r="K13" s="16">
        <f t="shared" ref="K13" si="4">K14+K15</f>
        <v>1068</v>
      </c>
      <c r="L13" s="16">
        <v>62</v>
      </c>
      <c r="M13" s="21">
        <f>SUM(M14:M15)</f>
        <v>660.82999999999959</v>
      </c>
      <c r="N13" s="13">
        <f t="shared" si="0"/>
        <v>10486.500999999998</v>
      </c>
    </row>
    <row r="14" spans="1:14" x14ac:dyDescent="0.25">
      <c r="A14" s="6" t="s">
        <v>41</v>
      </c>
      <c r="B14" s="1" t="s">
        <v>11</v>
      </c>
      <c r="C14" s="25">
        <v>344</v>
      </c>
      <c r="D14" s="16">
        <v>175</v>
      </c>
      <c r="E14" s="16">
        <v>39</v>
      </c>
      <c r="F14" s="16">
        <v>0</v>
      </c>
      <c r="G14" s="17">
        <v>354.02999999999975</v>
      </c>
      <c r="H14" s="16">
        <v>1062.8019999999997</v>
      </c>
      <c r="I14" s="16">
        <v>656.93499999999995</v>
      </c>
      <c r="J14" s="16">
        <v>40</v>
      </c>
      <c r="K14" s="28">
        <v>121</v>
      </c>
      <c r="L14" s="16">
        <v>0</v>
      </c>
      <c r="M14" s="21">
        <v>473.42999999999995</v>
      </c>
      <c r="N14" s="13">
        <f t="shared" si="0"/>
        <v>3266.1969999999992</v>
      </c>
    </row>
    <row r="15" spans="1:14" x14ac:dyDescent="0.25">
      <c r="A15" s="6" t="s">
        <v>42</v>
      </c>
      <c r="B15" s="1" t="s">
        <v>12</v>
      </c>
      <c r="C15" s="25">
        <v>49</v>
      </c>
      <c r="D15" s="16">
        <v>1023</v>
      </c>
      <c r="E15" s="16">
        <v>506</v>
      </c>
      <c r="F15" s="16">
        <v>0</v>
      </c>
      <c r="G15" s="17">
        <v>762.97000000000116</v>
      </c>
      <c r="H15" s="16">
        <v>2284.5420000000013</v>
      </c>
      <c r="I15" s="16">
        <v>667.39200000000005</v>
      </c>
      <c r="J15" s="16">
        <v>731</v>
      </c>
      <c r="K15" s="28">
        <v>947</v>
      </c>
      <c r="L15" s="16">
        <v>62</v>
      </c>
      <c r="M15" s="21">
        <v>187.39999999999964</v>
      </c>
      <c r="N15" s="13">
        <f t="shared" si="0"/>
        <v>7220.3040000000019</v>
      </c>
    </row>
    <row r="16" spans="1:14" x14ac:dyDescent="0.25">
      <c r="A16" s="6" t="s">
        <v>44</v>
      </c>
      <c r="B16" s="1" t="s">
        <v>13</v>
      </c>
      <c r="C16" s="25">
        <v>1161</v>
      </c>
      <c r="D16" s="16">
        <f t="shared" ref="D16:D18" si="5">D10+D13</f>
        <v>4930</v>
      </c>
      <c r="E16" s="16">
        <v>618</v>
      </c>
      <c r="F16" s="16">
        <v>0</v>
      </c>
      <c r="G16" s="17">
        <v>4733.7600000000093</v>
      </c>
      <c r="H16" s="16">
        <v>5178.0620000000054</v>
      </c>
      <c r="I16" s="16">
        <f t="shared" ref="I16" si="6">I17+I18</f>
        <v>1615.0260000000001</v>
      </c>
      <c r="J16" s="16">
        <f t="shared" ref="J16" si="7">SUM(J17:J18)</f>
        <v>772</v>
      </c>
      <c r="K16" s="16">
        <f t="shared" ref="K16" si="8">K17+K18</f>
        <v>1098</v>
      </c>
      <c r="L16" s="16">
        <v>192</v>
      </c>
      <c r="M16" s="21">
        <f>SUM(M17:M18)</f>
        <v>921.47999999999911</v>
      </c>
      <c r="N16" s="13">
        <f t="shared" si="0"/>
        <v>21219.328000000016</v>
      </c>
    </row>
    <row r="17" spans="1:14" x14ac:dyDescent="0.25">
      <c r="A17" s="6" t="s">
        <v>41</v>
      </c>
      <c r="B17" s="1" t="s">
        <v>14</v>
      </c>
      <c r="C17" s="25">
        <v>1101</v>
      </c>
      <c r="D17" s="16">
        <f t="shared" si="5"/>
        <v>2334</v>
      </c>
      <c r="E17" s="16">
        <v>72</v>
      </c>
      <c r="F17" s="16">
        <v>3</v>
      </c>
      <c r="G17" s="17">
        <v>607.0300000000002</v>
      </c>
      <c r="H17" s="16">
        <v>2092.3599999999997</v>
      </c>
      <c r="I17" s="16">
        <f t="shared" ref="I17:K18" si="9">I11+I14</f>
        <v>947.63400000000001</v>
      </c>
      <c r="J17" s="16">
        <f t="shared" si="9"/>
        <v>40</v>
      </c>
      <c r="K17" s="29">
        <f t="shared" si="9"/>
        <v>124</v>
      </c>
      <c r="L17" s="16">
        <v>114</v>
      </c>
      <c r="M17" s="21">
        <f>M11+M14</f>
        <v>500.84999999999997</v>
      </c>
      <c r="N17" s="13">
        <f t="shared" si="0"/>
        <v>7935.8740000000007</v>
      </c>
    </row>
    <row r="18" spans="1:14" x14ac:dyDescent="0.25">
      <c r="A18" s="6" t="s">
        <v>42</v>
      </c>
      <c r="B18" s="1" t="s">
        <v>15</v>
      </c>
      <c r="C18" s="25">
        <v>60</v>
      </c>
      <c r="D18" s="16">
        <f t="shared" si="5"/>
        <v>2596</v>
      </c>
      <c r="E18" s="16">
        <v>546</v>
      </c>
      <c r="F18" s="16">
        <v>0</v>
      </c>
      <c r="G18" s="17">
        <v>4126.7299999999959</v>
      </c>
      <c r="H18" s="16">
        <v>3085.702000000002</v>
      </c>
      <c r="I18" s="16">
        <f t="shared" si="9"/>
        <v>667.39200000000005</v>
      </c>
      <c r="J18" s="16">
        <f t="shared" si="9"/>
        <v>732</v>
      </c>
      <c r="K18" s="29">
        <f t="shared" si="9"/>
        <v>974</v>
      </c>
      <c r="L18" s="16">
        <v>78</v>
      </c>
      <c r="M18" s="21">
        <f>M12+M15</f>
        <v>420.6299999999992</v>
      </c>
      <c r="N18" s="13">
        <f t="shared" si="0"/>
        <v>13286.453999999996</v>
      </c>
    </row>
    <row r="19" spans="1:14" x14ac:dyDescent="0.25">
      <c r="A19" s="6" t="s">
        <v>45</v>
      </c>
      <c r="B19" s="1" t="s">
        <v>16</v>
      </c>
      <c r="C19" s="25">
        <v>15737</v>
      </c>
      <c r="D19" s="16">
        <f>D20+D25+D24</f>
        <v>9662</v>
      </c>
      <c r="E19" s="16">
        <v>9282</v>
      </c>
      <c r="F19" s="16">
        <v>4353.2257000000191</v>
      </c>
      <c r="G19" s="17">
        <v>7790.2400000000052</v>
      </c>
      <c r="H19" s="18">
        <f>H20+H24+H25</f>
        <v>17748.319380000019</v>
      </c>
      <c r="I19" s="16">
        <f t="shared" ref="I19" si="10">I20+I24+I25</f>
        <v>16800.279410000003</v>
      </c>
      <c r="J19" s="16">
        <f t="shared" ref="J19" si="11">SUM(J20,J24:J25)</f>
        <v>25396</v>
      </c>
      <c r="K19" s="16">
        <f t="shared" ref="K19" si="12">SUM(K21:K25)</f>
        <v>23293</v>
      </c>
      <c r="L19" s="16">
        <v>10415</v>
      </c>
      <c r="M19" s="21">
        <f>M20+M24+M25</f>
        <v>13378.500000000004</v>
      </c>
      <c r="N19" s="13">
        <f t="shared" si="0"/>
        <v>153855.56449000005</v>
      </c>
    </row>
    <row r="20" spans="1:14" x14ac:dyDescent="0.25">
      <c r="A20" s="6" t="s">
        <v>46</v>
      </c>
      <c r="B20" s="1" t="s">
        <v>17</v>
      </c>
      <c r="C20" s="25">
        <v>15737</v>
      </c>
      <c r="D20" s="16">
        <f>D21+D22+D23</f>
        <v>9238</v>
      </c>
      <c r="E20" s="16">
        <v>9282</v>
      </c>
      <c r="F20" s="16">
        <v>4353.2257000000191</v>
      </c>
      <c r="G20" s="17">
        <v>7787.3399999999965</v>
      </c>
      <c r="H20" s="18">
        <f>H21+H22+H23</f>
        <v>17358.086680000019</v>
      </c>
      <c r="I20" s="16">
        <f t="shared" ref="I20" si="13">I21+I22+I23</f>
        <v>16683.738410000002</v>
      </c>
      <c r="J20" s="16">
        <f t="shared" ref="J20" si="14">SUM(J21:J23)</f>
        <v>25396</v>
      </c>
      <c r="K20" s="16">
        <f t="shared" ref="K20" si="15">K21+K22+K23</f>
        <v>21028</v>
      </c>
      <c r="L20" s="16">
        <v>10415</v>
      </c>
      <c r="M20" s="21">
        <f>SUM(M21:M23)</f>
        <v>12951.160000000003</v>
      </c>
      <c r="N20" s="13">
        <f t="shared" si="0"/>
        <v>150229.55079000004</v>
      </c>
    </row>
    <row r="21" spans="1:14" x14ac:dyDescent="0.25">
      <c r="A21" s="6" t="s">
        <v>47</v>
      </c>
      <c r="B21" s="1" t="s">
        <v>18</v>
      </c>
      <c r="C21" s="25">
        <v>12439</v>
      </c>
      <c r="D21" s="16">
        <v>9033</v>
      </c>
      <c r="E21" s="16">
        <v>6554</v>
      </c>
      <c r="F21" s="16">
        <v>3475.0050000000001</v>
      </c>
      <c r="G21" s="17">
        <v>7286.8199999999924</v>
      </c>
      <c r="H21" s="16">
        <v>12444.855740000021</v>
      </c>
      <c r="I21" s="16">
        <v>11855.71688</v>
      </c>
      <c r="J21" s="16">
        <v>22085</v>
      </c>
      <c r="K21" s="28">
        <v>20910</v>
      </c>
      <c r="L21" s="16">
        <v>9585</v>
      </c>
      <c r="M21" s="21">
        <v>10673.330000000002</v>
      </c>
      <c r="N21" s="13">
        <f t="shared" si="0"/>
        <v>126341.72762000002</v>
      </c>
    </row>
    <row r="22" spans="1:14" x14ac:dyDescent="0.25">
      <c r="A22" s="6" t="s">
        <v>48</v>
      </c>
      <c r="B22" s="1" t="s">
        <v>19</v>
      </c>
      <c r="C22" s="25">
        <v>3298</v>
      </c>
      <c r="D22" s="16">
        <v>205</v>
      </c>
      <c r="E22" s="16">
        <v>2689</v>
      </c>
      <c r="F22" s="16">
        <v>878.22070000001906</v>
      </c>
      <c r="G22" s="17">
        <v>500.09000000000015</v>
      </c>
      <c r="H22" s="16">
        <v>4895.1149399999967</v>
      </c>
      <c r="I22" s="16">
        <v>4828.0215300000009</v>
      </c>
      <c r="J22" s="16">
        <v>3311</v>
      </c>
      <c r="K22" s="28">
        <v>118</v>
      </c>
      <c r="L22" s="16">
        <v>830</v>
      </c>
      <c r="M22" s="21">
        <v>2277.8300000000017</v>
      </c>
      <c r="N22" s="13">
        <f t="shared" si="0"/>
        <v>23830.277170000019</v>
      </c>
    </row>
    <row r="23" spans="1:14" x14ac:dyDescent="0.25">
      <c r="A23" s="31" t="s">
        <v>49</v>
      </c>
      <c r="B23" s="1" t="s">
        <v>20</v>
      </c>
      <c r="C23" s="25">
        <v>0</v>
      </c>
      <c r="D23" s="16">
        <v>0</v>
      </c>
      <c r="E23" s="16">
        <v>21</v>
      </c>
      <c r="F23" s="16">
        <v>0</v>
      </c>
      <c r="G23" s="17">
        <v>0.42999999999994998</v>
      </c>
      <c r="H23" s="16">
        <v>18.116000000000007</v>
      </c>
      <c r="I23" s="16">
        <v>0</v>
      </c>
      <c r="J23" s="16"/>
      <c r="K23" s="28">
        <v>0</v>
      </c>
      <c r="L23" s="16">
        <v>0</v>
      </c>
      <c r="M23" s="21">
        <v>0</v>
      </c>
      <c r="N23" s="13">
        <f t="shared" si="0"/>
        <v>39.545999999999957</v>
      </c>
    </row>
    <row r="24" spans="1:14" x14ac:dyDescent="0.25">
      <c r="A24" s="6" t="s">
        <v>50</v>
      </c>
      <c r="B24" s="1" t="s">
        <v>21</v>
      </c>
      <c r="C24" s="25">
        <v>0</v>
      </c>
      <c r="D24" s="20">
        <v>424</v>
      </c>
      <c r="E24" s="16">
        <v>0</v>
      </c>
      <c r="F24" s="16">
        <v>0</v>
      </c>
      <c r="G24" s="17">
        <v>2.9000000000000909</v>
      </c>
      <c r="H24" s="16">
        <v>390.23270000000008</v>
      </c>
      <c r="I24" s="16">
        <v>116.541</v>
      </c>
      <c r="J24" s="16"/>
      <c r="K24" s="28">
        <v>2265</v>
      </c>
      <c r="L24" s="16">
        <v>0</v>
      </c>
      <c r="M24" s="21">
        <v>427.33999999999992</v>
      </c>
      <c r="N24" s="13">
        <f t="shared" si="0"/>
        <v>3626.0137000000004</v>
      </c>
    </row>
    <row r="25" spans="1:14" x14ac:dyDescent="0.25">
      <c r="A25" s="6" t="s">
        <v>51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0"/>
      <c r="K26" s="16">
        <v>0</v>
      </c>
      <c r="L26" s="16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53</v>
      </c>
      <c r="B27" s="1" t="s">
        <v>24</v>
      </c>
      <c r="C27" s="25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16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54</v>
      </c>
      <c r="B28" s="1" t="s">
        <v>25</v>
      </c>
      <c r="C28" s="25">
        <v>125</v>
      </c>
      <c r="D28" s="16">
        <v>101</v>
      </c>
      <c r="E28" s="16">
        <v>63</v>
      </c>
      <c r="F28" s="16">
        <v>0</v>
      </c>
      <c r="G28" s="17">
        <v>15.850000000000364</v>
      </c>
      <c r="H28" s="16">
        <v>4.3869999999999436</v>
      </c>
      <c r="I28" s="16">
        <v>0</v>
      </c>
      <c r="J28" s="16">
        <v>359</v>
      </c>
      <c r="K28" s="16">
        <v>97</v>
      </c>
      <c r="L28" s="16">
        <v>59</v>
      </c>
      <c r="M28" s="21">
        <v>0</v>
      </c>
      <c r="N28" s="13">
        <f t="shared" si="0"/>
        <v>824.23700000000031</v>
      </c>
    </row>
    <row r="29" spans="1:14" x14ac:dyDescent="0.25">
      <c r="A29" s="6" t="s">
        <v>55</v>
      </c>
      <c r="B29" s="1" t="s">
        <v>26</v>
      </c>
      <c r="C29" s="25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0</v>
      </c>
      <c r="J29" s="20"/>
      <c r="K29" s="16">
        <v>0</v>
      </c>
      <c r="L29" s="16">
        <v>0</v>
      </c>
      <c r="M29" s="21">
        <v>0</v>
      </c>
      <c r="N29" s="13">
        <f t="shared" si="0"/>
        <v>0</v>
      </c>
    </row>
    <row r="30" spans="1:14" x14ac:dyDescent="0.25">
      <c r="A30" s="6" t="s">
        <v>56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20"/>
      <c r="K30" s="16">
        <v>0</v>
      </c>
      <c r="L30" s="16">
        <v>0</v>
      </c>
      <c r="M30" s="21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25">
        <v>0</v>
      </c>
      <c r="D31" s="16">
        <v>0</v>
      </c>
      <c r="E31" s="16">
        <v>0</v>
      </c>
      <c r="F31" s="16">
        <v>0</v>
      </c>
      <c r="G31" s="17">
        <v>2.6700000000000017</v>
      </c>
      <c r="H31" s="16">
        <v>202.97200000000004</v>
      </c>
      <c r="I31" s="16">
        <v>0</v>
      </c>
      <c r="J31" s="16"/>
      <c r="K31" s="16">
        <v>0</v>
      </c>
      <c r="L31" s="16">
        <v>0</v>
      </c>
      <c r="M31" s="21">
        <v>0</v>
      </c>
      <c r="N31" s="13">
        <f t="shared" si="0"/>
        <v>205.64200000000005</v>
      </c>
    </row>
    <row r="32" spans="1:14" x14ac:dyDescent="0.25">
      <c r="A32" s="6" t="s">
        <v>58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20"/>
      <c r="K32" s="16">
        <v>0</v>
      </c>
      <c r="L32" s="16">
        <v>0</v>
      </c>
      <c r="M32" s="21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25">
        <v>274</v>
      </c>
      <c r="D33" s="16">
        <v>756</v>
      </c>
      <c r="E33" s="16">
        <v>572</v>
      </c>
      <c r="F33" s="16">
        <v>51.219290000000036</v>
      </c>
      <c r="G33" s="17">
        <v>773.37999999999988</v>
      </c>
      <c r="H33" s="16">
        <v>1694.3868200000015</v>
      </c>
      <c r="I33" s="16">
        <v>744.93575999999996</v>
      </c>
      <c r="J33" s="16">
        <v>510</v>
      </c>
      <c r="K33" s="16">
        <v>589</v>
      </c>
      <c r="L33" s="16">
        <v>243</v>
      </c>
      <c r="M33" s="21">
        <v>86.980000000000018</v>
      </c>
      <c r="N33" s="13">
        <f t="shared" si="0"/>
        <v>6294.9018700000015</v>
      </c>
    </row>
    <row r="34" spans="1:14" x14ac:dyDescent="0.25">
      <c r="A34" s="7" t="s">
        <v>60</v>
      </c>
      <c r="B34" s="8" t="s">
        <v>31</v>
      </c>
      <c r="C34" s="25">
        <v>33916</v>
      </c>
      <c r="D34" s="26">
        <f>D3+D4+D5+D6+D7+D8+D9+D16+D19+D26+D27+D28+D29+D30+D31+D32+D33</f>
        <v>32569</v>
      </c>
      <c r="E34" s="16">
        <v>13794</v>
      </c>
      <c r="F34" s="16">
        <v>5672.426990000019</v>
      </c>
      <c r="G34" s="17">
        <v>27247.789999999979</v>
      </c>
      <c r="H34" s="16">
        <v>43213.876199999999</v>
      </c>
      <c r="I34" s="16">
        <f>I3+I5+I4+I6+I7+I8+I9+I16+I19+I26+I27+I28+I29+I30+I32+I31+I33</f>
        <v>39830.339170000007</v>
      </c>
      <c r="J34" s="19">
        <f t="shared" ref="J34" si="16">SUM(J3:J10,J13,J19,J26:J33)</f>
        <v>37474</v>
      </c>
      <c r="K34" s="19">
        <f>SUM(K3:K10)+K13+K19+SUM(K26:K33)</f>
        <v>34308</v>
      </c>
      <c r="L34" s="16">
        <v>18362</v>
      </c>
      <c r="M34" s="22">
        <f>SUM(M3:M9)+M16+M19+SUM(M26:M33)</f>
        <v>26113.590000000007</v>
      </c>
      <c r="N34" s="9">
        <f t="shared" si="0"/>
        <v>312501.02236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3235</v>
      </c>
      <c r="D3" s="16">
        <v>1584</v>
      </c>
      <c r="E3" s="16">
        <v>360</v>
      </c>
      <c r="F3" s="16">
        <v>178.441</v>
      </c>
      <c r="G3" s="17">
        <v>1855.6199999999994</v>
      </c>
      <c r="H3" s="18">
        <v>1695.103000000001</v>
      </c>
      <c r="I3" s="16">
        <v>4027.1190000000001</v>
      </c>
      <c r="J3" s="16">
        <v>4147</v>
      </c>
      <c r="K3" s="16">
        <v>1239</v>
      </c>
      <c r="L3" s="16">
        <v>1367</v>
      </c>
      <c r="M3" s="21">
        <v>3881.3199999999997</v>
      </c>
      <c r="N3" s="13">
        <f>SUM(C3:M3)</f>
        <v>23569.603000000003</v>
      </c>
    </row>
    <row r="4" spans="1:14" x14ac:dyDescent="0.25">
      <c r="A4" s="6" t="s">
        <v>34</v>
      </c>
      <c r="B4" s="1" t="s">
        <v>1</v>
      </c>
      <c r="C4" s="16">
        <v>9337</v>
      </c>
      <c r="D4" s="16">
        <v>3233</v>
      </c>
      <c r="E4" s="16">
        <v>1279</v>
      </c>
      <c r="F4" s="16">
        <v>0</v>
      </c>
      <c r="G4" s="17">
        <v>464.44000000000017</v>
      </c>
      <c r="H4" s="18">
        <v>1081.7580000000016</v>
      </c>
      <c r="I4" s="16">
        <v>6906.0209999999997</v>
      </c>
      <c r="J4" s="16">
        <v>938</v>
      </c>
      <c r="K4" s="16">
        <v>248</v>
      </c>
      <c r="L4" s="16">
        <v>0</v>
      </c>
      <c r="M4" s="21">
        <v>5348.7200000000012</v>
      </c>
      <c r="N4" s="13">
        <f t="shared" ref="N4:N34" si="0">SUM(C4:M4)</f>
        <v>28835.939000000002</v>
      </c>
    </row>
    <row r="5" spans="1:14" ht="25.5" x14ac:dyDescent="0.25">
      <c r="A5" s="6" t="s">
        <v>35</v>
      </c>
      <c r="B5" s="1" t="s">
        <v>2</v>
      </c>
      <c r="C5" s="16">
        <v>3110</v>
      </c>
      <c r="D5" s="16">
        <v>4005</v>
      </c>
      <c r="E5" s="16">
        <v>1368</v>
      </c>
      <c r="F5" s="16">
        <v>80.105999999999995</v>
      </c>
      <c r="G5" s="17">
        <v>1606.54</v>
      </c>
      <c r="H5" s="18">
        <v>7821.1440000000002</v>
      </c>
      <c r="I5" s="16">
        <v>5419.741</v>
      </c>
      <c r="J5" s="16">
        <v>3402</v>
      </c>
      <c r="K5" s="16">
        <v>6239</v>
      </c>
      <c r="L5" s="16">
        <v>3178</v>
      </c>
      <c r="M5" s="21">
        <v>3876.4300000000003</v>
      </c>
      <c r="N5" s="13">
        <f t="shared" si="0"/>
        <v>40105.961000000003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16">
        <v>0</v>
      </c>
      <c r="M6" s="21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16">
        <v>0</v>
      </c>
      <c r="M7" s="21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16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16">
        <v>0</v>
      </c>
      <c r="D9" s="16">
        <v>0</v>
      </c>
      <c r="E9" s="16">
        <v>0</v>
      </c>
      <c r="F9" s="16">
        <v>0</v>
      </c>
      <c r="G9" s="17">
        <v>-0.2299999999997091</v>
      </c>
      <c r="H9" s="18">
        <v>1449.2460000000001</v>
      </c>
      <c r="I9" s="16">
        <v>0</v>
      </c>
      <c r="J9" s="16"/>
      <c r="K9" s="16">
        <v>3</v>
      </c>
      <c r="L9" s="16">
        <v>0</v>
      </c>
      <c r="M9" s="21">
        <v>0</v>
      </c>
      <c r="N9" s="13">
        <f t="shared" si="0"/>
        <v>1452.0160000000003</v>
      </c>
    </row>
    <row r="10" spans="1:14" ht="25.5" x14ac:dyDescent="0.25">
      <c r="A10" s="6" t="s">
        <v>40</v>
      </c>
      <c r="B10" s="1" t="s">
        <v>7</v>
      </c>
      <c r="C10" s="16">
        <v>927</v>
      </c>
      <c r="D10" s="16">
        <f>D11+D12</f>
        <v>2607</v>
      </c>
      <c r="E10" s="16">
        <v>252</v>
      </c>
      <c r="F10" s="16">
        <v>0</v>
      </c>
      <c r="G10" s="17">
        <v>99.60999999999467</v>
      </c>
      <c r="H10" s="18">
        <v>565.77500000000055</v>
      </c>
      <c r="I10" s="16">
        <f t="shared" ref="I10" si="1">I11+I12</f>
        <v>2720.8510000000001</v>
      </c>
      <c r="J10" s="16">
        <f t="shared" ref="J10" si="2">SUM(J11:J12)</f>
        <v>50</v>
      </c>
      <c r="K10" s="16">
        <f t="shared" ref="K10" si="3">K11+K12</f>
        <v>146</v>
      </c>
      <c r="L10" s="16">
        <v>119</v>
      </c>
      <c r="M10" s="21">
        <f>SUM(M11:M12)</f>
        <v>42.639999999999986</v>
      </c>
      <c r="N10" s="13">
        <f t="shared" si="0"/>
        <v>7529.8759999999957</v>
      </c>
    </row>
    <row r="11" spans="1:14" x14ac:dyDescent="0.25">
      <c r="A11" s="6" t="s">
        <v>41</v>
      </c>
      <c r="B11" s="1" t="s">
        <v>8</v>
      </c>
      <c r="C11" s="16">
        <v>115</v>
      </c>
      <c r="D11" s="16">
        <v>1644</v>
      </c>
      <c r="E11" s="16">
        <v>8</v>
      </c>
      <c r="F11" s="16">
        <v>0</v>
      </c>
      <c r="G11" s="17">
        <v>9.019999999999996</v>
      </c>
      <c r="H11" s="16">
        <v>156.24599999999953</v>
      </c>
      <c r="I11" s="16">
        <v>1585.19</v>
      </c>
      <c r="J11" s="16">
        <v>50</v>
      </c>
      <c r="K11" s="28">
        <v>10</v>
      </c>
      <c r="L11" s="16">
        <v>82</v>
      </c>
      <c r="M11" s="21">
        <v>42.639999999999986</v>
      </c>
      <c r="N11" s="13">
        <f t="shared" si="0"/>
        <v>3702.0959999999995</v>
      </c>
    </row>
    <row r="12" spans="1:14" x14ac:dyDescent="0.25">
      <c r="A12" s="6" t="s">
        <v>42</v>
      </c>
      <c r="B12" s="1" t="s">
        <v>9</v>
      </c>
      <c r="C12" s="16">
        <v>812</v>
      </c>
      <c r="D12" s="16">
        <v>963</v>
      </c>
      <c r="E12" s="16">
        <v>244</v>
      </c>
      <c r="F12" s="16">
        <v>0</v>
      </c>
      <c r="G12" s="17">
        <v>90.589999999994689</v>
      </c>
      <c r="H12" s="16">
        <v>409.52899999999977</v>
      </c>
      <c r="I12" s="16">
        <v>1135.6610000000001</v>
      </c>
      <c r="J12" s="16">
        <v>0</v>
      </c>
      <c r="K12" s="28">
        <v>136</v>
      </c>
      <c r="L12" s="16">
        <v>37</v>
      </c>
      <c r="M12" s="21">
        <v>0</v>
      </c>
      <c r="N12" s="13">
        <f t="shared" si="0"/>
        <v>3827.7799999999943</v>
      </c>
    </row>
    <row r="13" spans="1:14" x14ac:dyDescent="0.25">
      <c r="A13" s="6" t="s">
        <v>43</v>
      </c>
      <c r="B13" s="1" t="s">
        <v>10</v>
      </c>
      <c r="C13" s="16">
        <v>1424</v>
      </c>
      <c r="D13" s="16">
        <f>D14+D15</f>
        <v>1382</v>
      </c>
      <c r="E13" s="16">
        <v>2784</v>
      </c>
      <c r="F13" s="16">
        <v>0</v>
      </c>
      <c r="G13" s="17">
        <v>2045.5399999999995</v>
      </c>
      <c r="H13" s="18">
        <v>2087.5930000000008</v>
      </c>
      <c r="I13" s="16">
        <f>I14+I15</f>
        <v>3499.9480000000003</v>
      </c>
      <c r="J13" s="16">
        <f t="shared" ref="J13" si="4">SUM(J14:J15)</f>
        <v>231</v>
      </c>
      <c r="K13" s="16">
        <f t="shared" ref="K13" si="5">K14+K15</f>
        <v>1146</v>
      </c>
      <c r="L13" s="16">
        <v>198</v>
      </c>
      <c r="M13" s="21">
        <f>SUM(M14:M15)</f>
        <v>1086.1100000000001</v>
      </c>
      <c r="N13" s="13">
        <f t="shared" si="0"/>
        <v>15884.191000000001</v>
      </c>
    </row>
    <row r="14" spans="1:14" x14ac:dyDescent="0.25">
      <c r="A14" s="6" t="s">
        <v>41</v>
      </c>
      <c r="B14" s="1" t="s">
        <v>11</v>
      </c>
      <c r="C14" s="16">
        <v>1207</v>
      </c>
      <c r="D14" s="16">
        <v>173</v>
      </c>
      <c r="E14" s="16">
        <v>2612</v>
      </c>
      <c r="F14" s="16">
        <v>51.402999999999999</v>
      </c>
      <c r="G14" s="17">
        <v>215.64</v>
      </c>
      <c r="H14" s="16">
        <v>895.93100000000049</v>
      </c>
      <c r="I14" s="16">
        <v>1232.0899999999999</v>
      </c>
      <c r="J14" s="16">
        <v>164</v>
      </c>
      <c r="K14" s="28">
        <v>32</v>
      </c>
      <c r="L14" s="16">
        <v>0</v>
      </c>
      <c r="M14" s="21">
        <v>539</v>
      </c>
      <c r="N14" s="13">
        <f t="shared" si="0"/>
        <v>7122.0640000000003</v>
      </c>
    </row>
    <row r="15" spans="1:14" x14ac:dyDescent="0.25">
      <c r="A15" s="6" t="s">
        <v>42</v>
      </c>
      <c r="B15" s="1" t="s">
        <v>12</v>
      </c>
      <c r="C15" s="16">
        <v>217</v>
      </c>
      <c r="D15" s="16">
        <v>1209</v>
      </c>
      <c r="E15" s="16">
        <v>172</v>
      </c>
      <c r="F15" s="16">
        <v>0</v>
      </c>
      <c r="G15" s="17">
        <v>1829.8999999999992</v>
      </c>
      <c r="H15" s="16">
        <v>1191.6620000000007</v>
      </c>
      <c r="I15" s="16">
        <v>2267.8580000000002</v>
      </c>
      <c r="J15" s="16">
        <v>67</v>
      </c>
      <c r="K15" s="28">
        <v>1114</v>
      </c>
      <c r="L15" s="16">
        <v>198</v>
      </c>
      <c r="M15" s="21">
        <v>547.11</v>
      </c>
      <c r="N15" s="13">
        <f t="shared" si="0"/>
        <v>8813.5300000000007</v>
      </c>
    </row>
    <row r="16" spans="1:14" x14ac:dyDescent="0.25">
      <c r="A16" s="6" t="s">
        <v>44</v>
      </c>
      <c r="B16" s="1" t="s">
        <v>13</v>
      </c>
      <c r="C16" s="16">
        <v>2351</v>
      </c>
      <c r="D16" s="16">
        <f t="shared" ref="D16:D18" si="6">D10+D13</f>
        <v>3989</v>
      </c>
      <c r="E16" s="16">
        <v>3036</v>
      </c>
      <c r="F16" s="16">
        <v>51.402999999999999</v>
      </c>
      <c r="G16" s="17">
        <v>2145.1500000000015</v>
      </c>
      <c r="H16" s="18">
        <v>2653.3680000000022</v>
      </c>
      <c r="I16" s="16">
        <f>I17+I18</f>
        <v>6220.799</v>
      </c>
      <c r="J16" s="16">
        <f t="shared" ref="J16" si="7">SUM(J17:J18)</f>
        <v>281</v>
      </c>
      <c r="K16" s="16">
        <f t="shared" ref="K16" si="8">K17+K18</f>
        <v>1292</v>
      </c>
      <c r="L16" s="16">
        <v>317</v>
      </c>
      <c r="M16" s="21">
        <f>SUM(M17:M18)</f>
        <v>1128.75</v>
      </c>
      <c r="N16" s="13">
        <f t="shared" si="0"/>
        <v>23465.470000000005</v>
      </c>
    </row>
    <row r="17" spans="1:14" x14ac:dyDescent="0.25">
      <c r="A17" s="6" t="s">
        <v>41</v>
      </c>
      <c r="B17" s="1" t="s">
        <v>14</v>
      </c>
      <c r="C17" s="16">
        <v>1322</v>
      </c>
      <c r="D17" s="16">
        <f t="shared" si="6"/>
        <v>1817</v>
      </c>
      <c r="E17" s="16">
        <v>2620</v>
      </c>
      <c r="F17" s="16">
        <v>51.402999999999999</v>
      </c>
      <c r="G17" s="17">
        <v>224.65999999999997</v>
      </c>
      <c r="H17" s="16">
        <v>1052.1770000000001</v>
      </c>
      <c r="I17" s="16">
        <f t="shared" ref="I17:K18" si="9">I11+I14</f>
        <v>2817.2799999999997</v>
      </c>
      <c r="J17" s="16">
        <f t="shared" si="9"/>
        <v>214</v>
      </c>
      <c r="K17" s="29">
        <f t="shared" si="9"/>
        <v>42</v>
      </c>
      <c r="L17" s="16">
        <v>82</v>
      </c>
      <c r="M17" s="21">
        <f>M11+M14</f>
        <v>581.64</v>
      </c>
      <c r="N17" s="13">
        <f t="shared" si="0"/>
        <v>10824.16</v>
      </c>
    </row>
    <row r="18" spans="1:14" x14ac:dyDescent="0.25">
      <c r="A18" s="6" t="s">
        <v>42</v>
      </c>
      <c r="B18" s="1" t="s">
        <v>15</v>
      </c>
      <c r="C18" s="16">
        <v>1029</v>
      </c>
      <c r="D18" s="16">
        <f t="shared" si="6"/>
        <v>2172</v>
      </c>
      <c r="E18" s="16">
        <v>416</v>
      </c>
      <c r="F18" s="16">
        <v>0</v>
      </c>
      <c r="G18" s="17">
        <v>1920.489999999998</v>
      </c>
      <c r="H18" s="16">
        <v>1601.1910000000007</v>
      </c>
      <c r="I18" s="16">
        <f t="shared" si="9"/>
        <v>3403.5190000000002</v>
      </c>
      <c r="J18" s="16">
        <f t="shared" si="9"/>
        <v>67</v>
      </c>
      <c r="K18" s="29">
        <f t="shared" si="9"/>
        <v>1250</v>
      </c>
      <c r="L18" s="16">
        <v>235</v>
      </c>
      <c r="M18" s="21">
        <f>M12+M15</f>
        <v>547.11</v>
      </c>
      <c r="N18" s="13">
        <f t="shared" si="0"/>
        <v>12641.31</v>
      </c>
    </row>
    <row r="19" spans="1:14" x14ac:dyDescent="0.25">
      <c r="A19" s="6" t="s">
        <v>45</v>
      </c>
      <c r="B19" s="1" t="s">
        <v>16</v>
      </c>
      <c r="C19" s="16">
        <v>8706</v>
      </c>
      <c r="D19" s="16">
        <f>D20+D25+D24</f>
        <v>8277</v>
      </c>
      <c r="E19" s="16">
        <v>7525</v>
      </c>
      <c r="F19" s="16">
        <v>12507.59</v>
      </c>
      <c r="G19" s="17">
        <v>7900.5699999999961</v>
      </c>
      <c r="H19" s="18">
        <f>H20+H24+H25</f>
        <v>9187.2396400000034</v>
      </c>
      <c r="I19" s="16">
        <f t="shared" ref="I19" si="10">I20+I24+I25</f>
        <v>13433.738729999999</v>
      </c>
      <c r="J19" s="16">
        <f t="shared" ref="J19" si="11">SUM(J20,J24:J25)</f>
        <v>25422</v>
      </c>
      <c r="K19" s="16">
        <f t="shared" ref="K19" si="12">SUM(K21:K25)</f>
        <v>8193</v>
      </c>
      <c r="L19" s="16">
        <v>9771</v>
      </c>
      <c r="M19" s="21">
        <f>M20+M24+M25</f>
        <v>20196.090000000004</v>
      </c>
      <c r="N19" s="13">
        <f t="shared" si="0"/>
        <v>131119.22837</v>
      </c>
    </row>
    <row r="20" spans="1:14" x14ac:dyDescent="0.25">
      <c r="A20" s="6" t="s">
        <v>46</v>
      </c>
      <c r="B20" s="1" t="s">
        <v>17</v>
      </c>
      <c r="C20" s="16">
        <v>8706</v>
      </c>
      <c r="D20" s="16">
        <f>D21+D22+D23</f>
        <v>8277</v>
      </c>
      <c r="E20" s="16">
        <v>7509</v>
      </c>
      <c r="F20" s="16">
        <v>6257.1</v>
      </c>
      <c r="G20" s="17">
        <v>7704.0799999999945</v>
      </c>
      <c r="H20" s="18">
        <f>H21+H22+H23</f>
        <v>9073.9486400000023</v>
      </c>
      <c r="I20" s="16">
        <f t="shared" ref="I20" si="13">I21+I22+I23</f>
        <v>13269.35881</v>
      </c>
      <c r="J20" s="16">
        <f t="shared" ref="J20" si="14">SUM(J21:J23)</f>
        <v>25422</v>
      </c>
      <c r="K20" s="16">
        <f t="shared" ref="K20" si="15">K21+K22+K23</f>
        <v>8193</v>
      </c>
      <c r="L20" s="16">
        <v>9771</v>
      </c>
      <c r="M20" s="21">
        <f>SUM(M21:M23)</f>
        <v>20193.590000000004</v>
      </c>
      <c r="N20" s="13">
        <f t="shared" si="0"/>
        <v>124376.07744999998</v>
      </c>
    </row>
    <row r="21" spans="1:14" x14ac:dyDescent="0.25">
      <c r="A21" s="6" t="s">
        <v>47</v>
      </c>
      <c r="B21" s="1" t="s">
        <v>18</v>
      </c>
      <c r="C21" s="16">
        <v>7655</v>
      </c>
      <c r="D21" s="16">
        <v>8178</v>
      </c>
      <c r="E21" s="16">
        <v>7252</v>
      </c>
      <c r="F21" s="16">
        <v>6250.5</v>
      </c>
      <c r="G21" s="17">
        <v>4444.5300000000016</v>
      </c>
      <c r="H21" s="16">
        <v>6328.3669999999984</v>
      </c>
      <c r="I21" s="16">
        <v>12133.21975</v>
      </c>
      <c r="J21" s="16">
        <v>23146</v>
      </c>
      <c r="K21" s="28">
        <v>8054</v>
      </c>
      <c r="L21" s="16">
        <v>9230</v>
      </c>
      <c r="M21" s="21">
        <v>17262.990000000005</v>
      </c>
      <c r="N21" s="13">
        <f t="shared" si="0"/>
        <v>109934.60675000001</v>
      </c>
    </row>
    <row r="22" spans="1:14" x14ac:dyDescent="0.25">
      <c r="A22" s="6" t="s">
        <v>48</v>
      </c>
      <c r="B22" s="1" t="s">
        <v>19</v>
      </c>
      <c r="C22" s="16">
        <v>1051</v>
      </c>
      <c r="D22" s="16">
        <v>0</v>
      </c>
      <c r="E22" s="16">
        <v>257</v>
      </c>
      <c r="F22" s="16">
        <v>6250.49</v>
      </c>
      <c r="G22" s="17">
        <v>3259.6299999999997</v>
      </c>
      <c r="H22" s="16">
        <v>2745.581640000004</v>
      </c>
      <c r="I22" s="16">
        <v>1136.1390599999997</v>
      </c>
      <c r="J22" s="16">
        <v>2276</v>
      </c>
      <c r="K22" s="28">
        <v>139</v>
      </c>
      <c r="L22" s="16">
        <v>541</v>
      </c>
      <c r="M22" s="21">
        <v>2930.5999999999985</v>
      </c>
      <c r="N22" s="13">
        <f t="shared" si="0"/>
        <v>20586.440699999999</v>
      </c>
    </row>
    <row r="23" spans="1:14" x14ac:dyDescent="0.25">
      <c r="A23" s="31" t="s">
        <v>49</v>
      </c>
      <c r="B23" s="1" t="s">
        <v>20</v>
      </c>
      <c r="C23" s="16">
        <v>0</v>
      </c>
      <c r="D23" s="16">
        <v>99</v>
      </c>
      <c r="E23" s="16">
        <v>0</v>
      </c>
      <c r="F23" s="16">
        <v>0</v>
      </c>
      <c r="G23" s="17">
        <v>-8.0000000000002264E-2</v>
      </c>
      <c r="H23" s="16">
        <v>0</v>
      </c>
      <c r="I23" s="16">
        <v>0</v>
      </c>
      <c r="J23" s="16"/>
      <c r="K23" s="28">
        <v>0</v>
      </c>
      <c r="L23" s="16">
        <v>0</v>
      </c>
      <c r="M23" s="21">
        <v>0</v>
      </c>
      <c r="N23" s="13">
        <f t="shared" si="0"/>
        <v>98.92</v>
      </c>
    </row>
    <row r="24" spans="1:14" x14ac:dyDescent="0.25">
      <c r="A24" s="6" t="s">
        <v>50</v>
      </c>
      <c r="B24" s="1" t="s">
        <v>21</v>
      </c>
      <c r="C24" s="16">
        <v>0</v>
      </c>
      <c r="D24" s="20">
        <v>0</v>
      </c>
      <c r="E24" s="16">
        <v>16</v>
      </c>
      <c r="F24" s="16">
        <v>0</v>
      </c>
      <c r="G24" s="17">
        <v>196.48999999999995</v>
      </c>
      <c r="H24" s="16">
        <v>113.29100000000017</v>
      </c>
      <c r="I24" s="16">
        <v>164.37992</v>
      </c>
      <c r="J24" s="16"/>
      <c r="K24" s="28">
        <v>0</v>
      </c>
      <c r="L24" s="16">
        <v>0</v>
      </c>
      <c r="M24" s="21">
        <v>2.5</v>
      </c>
      <c r="N24" s="13">
        <f t="shared" si="0"/>
        <v>492.66092000000015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6.6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1">
        <v>0</v>
      </c>
      <c r="N25" s="13">
        <f t="shared" si="0"/>
        <v>6.6</v>
      </c>
    </row>
    <row r="26" spans="1:14" ht="25.5" x14ac:dyDescent="0.25">
      <c r="A26" s="6" t="s">
        <v>52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16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53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8">
        <v>421.75700000000001</v>
      </c>
      <c r="I27" s="16">
        <v>0</v>
      </c>
      <c r="J27" s="16"/>
      <c r="K27" s="16">
        <v>0</v>
      </c>
      <c r="L27" s="16">
        <v>0</v>
      </c>
      <c r="M27" s="21">
        <v>0</v>
      </c>
      <c r="N27" s="13">
        <f t="shared" si="0"/>
        <v>421.75700000000001</v>
      </c>
    </row>
    <row r="28" spans="1:14" ht="25.5" x14ac:dyDescent="0.25">
      <c r="A28" s="6" t="s">
        <v>54</v>
      </c>
      <c r="B28" s="1" t="s">
        <v>25</v>
      </c>
      <c r="C28" s="16">
        <v>0</v>
      </c>
      <c r="D28" s="16">
        <v>110</v>
      </c>
      <c r="E28" s="16">
        <v>46</v>
      </c>
      <c r="F28" s="16">
        <v>0.54700000000000004</v>
      </c>
      <c r="G28" s="17">
        <v>424.4799999999999</v>
      </c>
      <c r="H28" s="18">
        <v>110.73199999999997</v>
      </c>
      <c r="I28" s="16">
        <v>0</v>
      </c>
      <c r="J28" s="16">
        <v>372</v>
      </c>
      <c r="K28" s="16">
        <v>20</v>
      </c>
      <c r="L28" s="16">
        <v>28</v>
      </c>
      <c r="M28" s="21">
        <v>7</v>
      </c>
      <c r="N28" s="13">
        <f t="shared" si="0"/>
        <v>1118.759</v>
      </c>
    </row>
    <row r="29" spans="1:14" x14ac:dyDescent="0.25">
      <c r="A29" s="6" t="s">
        <v>55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16">
        <v>0</v>
      </c>
      <c r="M29" s="21">
        <v>0</v>
      </c>
      <c r="N29" s="13">
        <f t="shared" si="0"/>
        <v>0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16">
        <v>0</v>
      </c>
      <c r="M30" s="21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1.7800000000000409</v>
      </c>
      <c r="H31" s="18">
        <v>0</v>
      </c>
      <c r="I31" s="16">
        <v>0</v>
      </c>
      <c r="J31" s="16"/>
      <c r="K31" s="16">
        <v>0</v>
      </c>
      <c r="L31" s="16">
        <v>0</v>
      </c>
      <c r="M31" s="21">
        <v>0</v>
      </c>
      <c r="N31" s="13">
        <f t="shared" si="0"/>
        <v>1.7800000000000409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16">
        <v>0</v>
      </c>
      <c r="M32" s="21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282</v>
      </c>
      <c r="D33" s="16">
        <v>600</v>
      </c>
      <c r="E33" s="16">
        <v>424</v>
      </c>
      <c r="F33" s="16">
        <v>1.0940000000000001</v>
      </c>
      <c r="G33" s="17">
        <v>222.19000000000005</v>
      </c>
      <c r="H33" s="18">
        <v>1753.6773199999998</v>
      </c>
      <c r="I33" s="16">
        <v>845.71776000000011</v>
      </c>
      <c r="J33" s="16">
        <v>162</v>
      </c>
      <c r="K33" s="16">
        <v>688</v>
      </c>
      <c r="L33" s="16">
        <v>319</v>
      </c>
      <c r="M33" s="21">
        <v>93.27</v>
      </c>
      <c r="N33" s="13">
        <f t="shared" si="0"/>
        <v>5390.9490800000003</v>
      </c>
    </row>
    <row r="34" spans="1:14" x14ac:dyDescent="0.25">
      <c r="A34" s="7" t="s">
        <v>60</v>
      </c>
      <c r="B34" s="8" t="s">
        <v>31</v>
      </c>
      <c r="C34" s="16">
        <v>27021</v>
      </c>
      <c r="D34" s="26">
        <f>D3+D4+D5+D6+D7+D8+D9+D16+D19+D26+D27+D28+D29+D30+D31+D32+D33</f>
        <v>21798</v>
      </c>
      <c r="E34" s="16">
        <v>14038</v>
      </c>
      <c r="F34" s="16">
        <v>12819.181</v>
      </c>
      <c r="G34" s="17">
        <v>14620.540000000008</v>
      </c>
      <c r="H34" s="18">
        <v>26174.02496000001</v>
      </c>
      <c r="I34" s="16">
        <f>I3+I5+I4+I6+I7+I8+I9+I16+I19+I26+I27+I28+I29+I30+I32+I31+I33</f>
        <v>36853.136489999997</v>
      </c>
      <c r="J34" s="19">
        <f t="shared" ref="J34" si="16">SUM(J3:J10,J13,J19,J26:J33)</f>
        <v>34724</v>
      </c>
      <c r="K34" s="19">
        <f>SUM(K3:K10)+K13+K19+SUM(K26:K33)</f>
        <v>17922</v>
      </c>
      <c r="L34" s="16">
        <v>14980</v>
      </c>
      <c r="M34" s="22">
        <f>SUM(M3:M9)+M16+M19+SUM(M26:M33)</f>
        <v>34531.58</v>
      </c>
      <c r="N34" s="9">
        <f t="shared" si="0"/>
        <v>255481.46244999999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tabSelected="1" zoomScale="90" zoomScaleNormal="90" workbookViewId="0">
      <selection activeCell="M3" sqref="M3:M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5">
        <v>10083</v>
      </c>
      <c r="D3" s="16">
        <v>4751</v>
      </c>
      <c r="E3" s="16">
        <v>2930</v>
      </c>
      <c r="F3" s="16">
        <v>5336</v>
      </c>
      <c r="G3" s="17">
        <v>2759</v>
      </c>
      <c r="H3" s="16">
        <v>14960</v>
      </c>
      <c r="I3" s="16">
        <v>4018</v>
      </c>
      <c r="J3" s="16">
        <v>6931</v>
      </c>
      <c r="K3" s="16">
        <v>7348</v>
      </c>
      <c r="L3" s="16">
        <v>5286</v>
      </c>
      <c r="M3" s="32">
        <v>5067</v>
      </c>
      <c r="N3" s="13">
        <f>SUM(C3:M3)</f>
        <v>69469</v>
      </c>
    </row>
    <row r="4" spans="1:14" x14ac:dyDescent="0.25">
      <c r="A4" s="6" t="s">
        <v>34</v>
      </c>
      <c r="B4" s="1" t="s">
        <v>1</v>
      </c>
      <c r="C4" s="25">
        <v>89</v>
      </c>
      <c r="D4" s="16">
        <v>73</v>
      </c>
      <c r="E4" s="16">
        <v>75</v>
      </c>
      <c r="F4" s="16">
        <v>0</v>
      </c>
      <c r="G4" s="17">
        <v>118</v>
      </c>
      <c r="H4" s="16">
        <v>689</v>
      </c>
      <c r="I4" s="16">
        <v>285</v>
      </c>
      <c r="J4" s="16">
        <v>25</v>
      </c>
      <c r="K4" s="16">
        <v>17</v>
      </c>
      <c r="L4" s="16">
        <v>0</v>
      </c>
      <c r="M4" s="32">
        <v>9</v>
      </c>
      <c r="N4" s="13">
        <f t="shared" ref="N4:N34" si="0">SUM(C4:M4)</f>
        <v>1380</v>
      </c>
    </row>
    <row r="5" spans="1:14" ht="25.5" x14ac:dyDescent="0.25">
      <c r="A5" s="6" t="s">
        <v>35</v>
      </c>
      <c r="B5" s="1" t="s">
        <v>2</v>
      </c>
      <c r="C5" s="25">
        <v>348</v>
      </c>
      <c r="D5" s="16">
        <v>363</v>
      </c>
      <c r="E5" s="16">
        <v>886</v>
      </c>
      <c r="F5" s="16">
        <v>89</v>
      </c>
      <c r="G5" s="17">
        <v>249</v>
      </c>
      <c r="H5" s="16">
        <v>641</v>
      </c>
      <c r="I5" s="16">
        <v>388</v>
      </c>
      <c r="J5" s="16">
        <v>208</v>
      </c>
      <c r="K5" s="16">
        <v>287</v>
      </c>
      <c r="L5" s="16">
        <v>403</v>
      </c>
      <c r="M5" s="32">
        <v>303</v>
      </c>
      <c r="N5" s="13">
        <f t="shared" si="0"/>
        <v>4165</v>
      </c>
    </row>
    <row r="6" spans="1:14" ht="25.5" x14ac:dyDescent="0.25">
      <c r="A6" s="6" t="s">
        <v>36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0"/>
      <c r="K6" s="16">
        <v>0</v>
      </c>
      <c r="L6" s="16">
        <v>0</v>
      </c>
      <c r="M6" s="32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0"/>
      <c r="K7" s="16">
        <v>0</v>
      </c>
      <c r="L7" s="16">
        <v>1</v>
      </c>
      <c r="M7" s="32">
        <v>0</v>
      </c>
      <c r="N7" s="13">
        <f t="shared" si="0"/>
        <v>1</v>
      </c>
    </row>
    <row r="8" spans="1:14" x14ac:dyDescent="0.25">
      <c r="A8" s="6" t="s">
        <v>38</v>
      </c>
      <c r="B8" s="1" t="s">
        <v>5</v>
      </c>
      <c r="C8" s="25">
        <v>0</v>
      </c>
      <c r="D8" s="16">
        <v>1</v>
      </c>
      <c r="E8" s="16">
        <v>0</v>
      </c>
      <c r="F8" s="16">
        <v>0</v>
      </c>
      <c r="G8" s="17">
        <v>0</v>
      </c>
      <c r="H8" s="16">
        <v>2</v>
      </c>
      <c r="I8" s="16">
        <v>2</v>
      </c>
      <c r="J8" s="20"/>
      <c r="K8" s="16">
        <v>0</v>
      </c>
      <c r="L8" s="16">
        <v>1</v>
      </c>
      <c r="M8" s="32">
        <v>2</v>
      </c>
      <c r="N8" s="13">
        <f t="shared" si="0"/>
        <v>8</v>
      </c>
    </row>
    <row r="9" spans="1:14" ht="25.5" x14ac:dyDescent="0.25">
      <c r="A9" s="6" t="s">
        <v>39</v>
      </c>
      <c r="B9" s="1" t="s">
        <v>6</v>
      </c>
      <c r="C9" s="25">
        <v>3</v>
      </c>
      <c r="D9" s="16">
        <v>45</v>
      </c>
      <c r="E9" s="16">
        <v>30</v>
      </c>
      <c r="F9" s="16">
        <v>0</v>
      </c>
      <c r="G9" s="17">
        <v>21</v>
      </c>
      <c r="H9" s="16">
        <v>9</v>
      </c>
      <c r="I9" s="16">
        <v>72</v>
      </c>
      <c r="J9" s="16">
        <v>19</v>
      </c>
      <c r="K9" s="16">
        <v>33</v>
      </c>
      <c r="L9" s="16">
        <v>33</v>
      </c>
      <c r="M9" s="32">
        <v>24</v>
      </c>
      <c r="N9" s="13">
        <f t="shared" si="0"/>
        <v>289</v>
      </c>
    </row>
    <row r="10" spans="1:14" ht="25.5" x14ac:dyDescent="0.25">
      <c r="A10" s="6" t="s">
        <v>40</v>
      </c>
      <c r="B10" s="1" t="s">
        <v>7</v>
      </c>
      <c r="C10" s="25">
        <v>1847</v>
      </c>
      <c r="D10" s="16">
        <f>D11+D12</f>
        <v>1337</v>
      </c>
      <c r="E10" s="16">
        <v>403</v>
      </c>
      <c r="F10" s="16">
        <v>101</v>
      </c>
      <c r="G10" s="17">
        <v>875</v>
      </c>
      <c r="H10" s="16">
        <v>1980</v>
      </c>
      <c r="I10" s="16">
        <f>I11+I12</f>
        <v>1420</v>
      </c>
      <c r="J10" s="16">
        <f t="shared" ref="J10" si="1">SUM(J11:J12)</f>
        <v>285</v>
      </c>
      <c r="K10" s="16">
        <f>K11+K12</f>
        <v>410</v>
      </c>
      <c r="L10" s="16">
        <v>535</v>
      </c>
      <c r="M10" s="32">
        <v>525</v>
      </c>
      <c r="N10" s="13">
        <f t="shared" si="0"/>
        <v>9718</v>
      </c>
    </row>
    <row r="11" spans="1:14" x14ac:dyDescent="0.25">
      <c r="A11" s="6" t="s">
        <v>41</v>
      </c>
      <c r="B11" s="1" t="s">
        <v>8</v>
      </c>
      <c r="C11" s="25">
        <v>1743</v>
      </c>
      <c r="D11" s="16">
        <v>1133</v>
      </c>
      <c r="E11" s="16">
        <v>345</v>
      </c>
      <c r="F11" s="16">
        <v>97</v>
      </c>
      <c r="G11" s="17">
        <v>733</v>
      </c>
      <c r="H11" s="16">
        <v>1575</v>
      </c>
      <c r="I11" s="16">
        <v>1334</v>
      </c>
      <c r="J11" s="16">
        <v>204</v>
      </c>
      <c r="K11" s="28">
        <v>331</v>
      </c>
      <c r="L11" s="16">
        <v>436</v>
      </c>
      <c r="M11" s="32">
        <v>195</v>
      </c>
      <c r="N11" s="13">
        <f t="shared" si="0"/>
        <v>8126</v>
      </c>
    </row>
    <row r="12" spans="1:14" x14ac:dyDescent="0.25">
      <c r="A12" s="6" t="s">
        <v>42</v>
      </c>
      <c r="B12" s="1" t="s">
        <v>9</v>
      </c>
      <c r="C12" s="25">
        <v>104</v>
      </c>
      <c r="D12" s="16">
        <v>204</v>
      </c>
      <c r="E12" s="16">
        <v>58</v>
      </c>
      <c r="F12" s="16">
        <v>4</v>
      </c>
      <c r="G12" s="17">
        <v>142</v>
      </c>
      <c r="H12" s="16">
        <v>405</v>
      </c>
      <c r="I12" s="16">
        <v>86</v>
      </c>
      <c r="J12" s="16">
        <v>81</v>
      </c>
      <c r="K12" s="28">
        <v>79</v>
      </c>
      <c r="L12" s="16">
        <v>99</v>
      </c>
      <c r="M12" s="32">
        <v>330</v>
      </c>
      <c r="N12" s="13">
        <f t="shared" si="0"/>
        <v>1592</v>
      </c>
    </row>
    <row r="13" spans="1:14" x14ac:dyDescent="0.25">
      <c r="A13" s="6" t="s">
        <v>43</v>
      </c>
      <c r="B13" s="1" t="s">
        <v>10</v>
      </c>
      <c r="C13" s="25">
        <v>1168</v>
      </c>
      <c r="D13" s="16">
        <f>D14+D15</f>
        <v>1173</v>
      </c>
      <c r="E13" s="16">
        <v>175</v>
      </c>
      <c r="F13" s="16">
        <v>11</v>
      </c>
      <c r="G13" s="17">
        <v>929</v>
      </c>
      <c r="H13" s="16">
        <v>3351</v>
      </c>
      <c r="I13" s="16">
        <f>I14+I15</f>
        <v>1656</v>
      </c>
      <c r="J13" s="16">
        <f t="shared" ref="J13" si="2">SUM(J14:J15)</f>
        <v>210</v>
      </c>
      <c r="K13" s="16">
        <f>K14+K15</f>
        <v>445</v>
      </c>
      <c r="L13" s="16">
        <v>316</v>
      </c>
      <c r="M13" s="32">
        <v>236</v>
      </c>
      <c r="N13" s="13">
        <f t="shared" si="0"/>
        <v>9670</v>
      </c>
    </row>
    <row r="14" spans="1:14" x14ac:dyDescent="0.25">
      <c r="A14" s="6" t="s">
        <v>41</v>
      </c>
      <c r="B14" s="1" t="s">
        <v>11</v>
      </c>
      <c r="C14" s="25">
        <v>1101</v>
      </c>
      <c r="D14" s="16">
        <v>1052</v>
      </c>
      <c r="E14" s="16">
        <v>154</v>
      </c>
      <c r="F14" s="16">
        <v>9</v>
      </c>
      <c r="G14" s="17">
        <v>738</v>
      </c>
      <c r="H14" s="16">
        <v>2914</v>
      </c>
      <c r="I14" s="16">
        <v>1426</v>
      </c>
      <c r="J14" s="16">
        <v>132</v>
      </c>
      <c r="K14" s="28">
        <v>333</v>
      </c>
      <c r="L14" s="16">
        <v>270</v>
      </c>
      <c r="M14" s="32">
        <v>153</v>
      </c>
      <c r="N14" s="13">
        <f t="shared" si="0"/>
        <v>8282</v>
      </c>
    </row>
    <row r="15" spans="1:14" x14ac:dyDescent="0.25">
      <c r="A15" s="6" t="s">
        <v>42</v>
      </c>
      <c r="B15" s="1" t="s">
        <v>12</v>
      </c>
      <c r="C15" s="25">
        <v>67</v>
      </c>
      <c r="D15" s="16">
        <v>121</v>
      </c>
      <c r="E15" s="16">
        <v>21</v>
      </c>
      <c r="F15" s="16">
        <v>2</v>
      </c>
      <c r="G15" s="17">
        <v>191</v>
      </c>
      <c r="H15" s="16">
        <v>437</v>
      </c>
      <c r="I15" s="16">
        <v>230</v>
      </c>
      <c r="J15" s="16">
        <v>78</v>
      </c>
      <c r="K15" s="28">
        <v>112</v>
      </c>
      <c r="L15" s="16">
        <v>46</v>
      </c>
      <c r="M15" s="32">
        <v>83</v>
      </c>
      <c r="N15" s="13">
        <f t="shared" si="0"/>
        <v>1388</v>
      </c>
    </row>
    <row r="16" spans="1:14" x14ac:dyDescent="0.25">
      <c r="A16" s="6" t="s">
        <v>44</v>
      </c>
      <c r="B16" s="1" t="s">
        <v>13</v>
      </c>
      <c r="C16" s="25">
        <v>1919</v>
      </c>
      <c r="D16" s="16">
        <f>D17+D18</f>
        <v>1360</v>
      </c>
      <c r="E16" s="16">
        <v>426</v>
      </c>
      <c r="F16" s="16">
        <v>112</v>
      </c>
      <c r="G16" s="17">
        <v>930</v>
      </c>
      <c r="H16" s="16">
        <v>3391</v>
      </c>
      <c r="I16" s="16">
        <f>I17+I18</f>
        <v>1656</v>
      </c>
      <c r="J16" s="16">
        <f t="shared" ref="J16" si="3">SUM(J17:J18)</f>
        <v>337</v>
      </c>
      <c r="K16" s="16">
        <f>K17+K18</f>
        <v>855</v>
      </c>
      <c r="L16" s="16">
        <v>578</v>
      </c>
      <c r="M16" s="32">
        <v>567</v>
      </c>
      <c r="N16" s="13">
        <f t="shared" si="0"/>
        <v>12131</v>
      </c>
    </row>
    <row r="17" spans="1:14" x14ac:dyDescent="0.25">
      <c r="A17" s="6" t="s">
        <v>41</v>
      </c>
      <c r="B17" s="1" t="s">
        <v>14</v>
      </c>
      <c r="C17" s="25">
        <v>1752</v>
      </c>
      <c r="D17" s="16">
        <v>1135</v>
      </c>
      <c r="E17" s="16">
        <v>347</v>
      </c>
      <c r="F17" s="16">
        <v>106</v>
      </c>
      <c r="G17" s="17">
        <v>738</v>
      </c>
      <c r="H17" s="16">
        <v>2942</v>
      </c>
      <c r="I17" s="16">
        <f>I14</f>
        <v>1426</v>
      </c>
      <c r="J17" s="16">
        <v>209</v>
      </c>
      <c r="K17" s="29">
        <f>K11+K14</f>
        <v>664</v>
      </c>
      <c r="L17" s="16">
        <v>442</v>
      </c>
      <c r="M17" s="32">
        <v>219</v>
      </c>
      <c r="N17" s="13">
        <f t="shared" si="0"/>
        <v>9980</v>
      </c>
    </row>
    <row r="18" spans="1:14" x14ac:dyDescent="0.25">
      <c r="A18" s="6" t="s">
        <v>42</v>
      </c>
      <c r="B18" s="1" t="s">
        <v>15</v>
      </c>
      <c r="C18" s="25">
        <v>167</v>
      </c>
      <c r="D18" s="16">
        <v>225</v>
      </c>
      <c r="E18" s="16">
        <v>79</v>
      </c>
      <c r="F18" s="16">
        <v>6</v>
      </c>
      <c r="G18" s="17">
        <v>192</v>
      </c>
      <c r="H18" s="16">
        <v>449</v>
      </c>
      <c r="I18" s="16">
        <f>I15</f>
        <v>230</v>
      </c>
      <c r="J18" s="16">
        <v>128</v>
      </c>
      <c r="K18" s="29">
        <f>K12+K15</f>
        <v>191</v>
      </c>
      <c r="L18" s="16">
        <v>136</v>
      </c>
      <c r="M18" s="32">
        <v>348</v>
      </c>
      <c r="N18" s="13">
        <f t="shared" si="0"/>
        <v>2151</v>
      </c>
    </row>
    <row r="19" spans="1:14" x14ac:dyDescent="0.25">
      <c r="A19" s="6" t="s">
        <v>45</v>
      </c>
      <c r="B19" s="1" t="s">
        <v>16</v>
      </c>
      <c r="C19" s="25">
        <v>10364</v>
      </c>
      <c r="D19" s="16">
        <f>D20+D24+D25</f>
        <v>8402</v>
      </c>
      <c r="E19" s="16">
        <v>13946</v>
      </c>
      <c r="F19" s="16">
        <v>9926</v>
      </c>
      <c r="G19" s="17">
        <v>5439</v>
      </c>
      <c r="H19" s="18">
        <f>H20+H24+H25</f>
        <v>8930</v>
      </c>
      <c r="I19" s="16">
        <f>I20+I24+I25</f>
        <v>7773</v>
      </c>
      <c r="J19" s="16">
        <f t="shared" ref="J19" si="4">SUM(J20,J24:J25)</f>
        <v>14179</v>
      </c>
      <c r="K19" s="16">
        <f>SUM(K21:K25)</f>
        <v>13425</v>
      </c>
      <c r="L19" s="16">
        <v>9376</v>
      </c>
      <c r="M19" s="32">
        <v>6368</v>
      </c>
      <c r="N19" s="13">
        <f t="shared" si="0"/>
        <v>108128</v>
      </c>
    </row>
    <row r="20" spans="1:14" x14ac:dyDescent="0.25">
      <c r="A20" s="6" t="s">
        <v>46</v>
      </c>
      <c r="B20" s="1" t="s">
        <v>17</v>
      </c>
      <c r="C20" s="25">
        <v>10324</v>
      </c>
      <c r="D20" s="16">
        <f>SUM(D21:D23)</f>
        <v>8382</v>
      </c>
      <c r="E20" s="16">
        <v>13921</v>
      </c>
      <c r="F20" s="16">
        <v>9926</v>
      </c>
      <c r="G20" s="17">
        <v>5423</v>
      </c>
      <c r="H20" s="18">
        <f>H21+H22+H23</f>
        <v>8863</v>
      </c>
      <c r="I20" s="16">
        <f>I21+I22+I23</f>
        <v>7714</v>
      </c>
      <c r="J20" s="16">
        <f t="shared" ref="J20" si="5">SUM(J21:J23)</f>
        <v>14158</v>
      </c>
      <c r="K20" s="16">
        <f>K21+K22+K23</f>
        <v>13400</v>
      </c>
      <c r="L20" s="16">
        <v>9338</v>
      </c>
      <c r="M20" s="32">
        <v>6321</v>
      </c>
      <c r="N20" s="13">
        <f t="shared" si="0"/>
        <v>107770</v>
      </c>
    </row>
    <row r="21" spans="1:14" x14ac:dyDescent="0.25">
      <c r="A21" s="6" t="s">
        <v>47</v>
      </c>
      <c r="B21" s="1" t="s">
        <v>18</v>
      </c>
      <c r="C21" s="25">
        <v>6773</v>
      </c>
      <c r="D21" s="16">
        <v>5329</v>
      </c>
      <c r="E21" s="16">
        <v>3763</v>
      </c>
      <c r="F21" s="16">
        <v>6459</v>
      </c>
      <c r="G21" s="17">
        <v>2974</v>
      </c>
      <c r="H21" s="16">
        <v>5065</v>
      </c>
      <c r="I21" s="16">
        <v>4654</v>
      </c>
      <c r="J21" s="16">
        <v>9028</v>
      </c>
      <c r="K21" s="30">
        <v>8572</v>
      </c>
      <c r="L21" s="16">
        <v>6095</v>
      </c>
      <c r="M21" s="32">
        <v>3755</v>
      </c>
      <c r="N21" s="13">
        <f t="shared" si="0"/>
        <v>62467</v>
      </c>
    </row>
    <row r="22" spans="1:14" x14ac:dyDescent="0.25">
      <c r="A22" s="6" t="s">
        <v>48</v>
      </c>
      <c r="B22" s="1" t="s">
        <v>19</v>
      </c>
      <c r="C22" s="25">
        <v>3537</v>
      </c>
      <c r="D22" s="16">
        <v>2960</v>
      </c>
      <c r="E22" s="16">
        <v>2087</v>
      </c>
      <c r="F22" s="16">
        <v>3373</v>
      </c>
      <c r="G22" s="17">
        <v>1499</v>
      </c>
      <c r="H22" s="16">
        <v>3000</v>
      </c>
      <c r="I22" s="16">
        <v>3015</v>
      </c>
      <c r="J22" s="16">
        <v>5037</v>
      </c>
      <c r="K22" s="30">
        <v>4779</v>
      </c>
      <c r="L22" s="16">
        <v>3226</v>
      </c>
      <c r="M22" s="32">
        <v>2186</v>
      </c>
      <c r="N22" s="13">
        <f t="shared" si="0"/>
        <v>34699</v>
      </c>
    </row>
    <row r="23" spans="1:14" x14ac:dyDescent="0.25">
      <c r="A23" s="31" t="s">
        <v>49</v>
      </c>
      <c r="B23" s="1" t="s">
        <v>20</v>
      </c>
      <c r="C23" s="25">
        <v>14</v>
      </c>
      <c r="D23" s="16">
        <v>93</v>
      </c>
      <c r="E23" s="16">
        <v>8071</v>
      </c>
      <c r="F23" s="16">
        <v>94</v>
      </c>
      <c r="G23" s="17">
        <v>950</v>
      </c>
      <c r="H23" s="16">
        <v>798</v>
      </c>
      <c r="I23" s="16">
        <v>45</v>
      </c>
      <c r="J23" s="16">
        <v>93</v>
      </c>
      <c r="K23" s="30">
        <v>49</v>
      </c>
      <c r="L23" s="16">
        <v>17</v>
      </c>
      <c r="M23" s="32">
        <v>380</v>
      </c>
      <c r="N23" s="13">
        <f t="shared" si="0"/>
        <v>10604</v>
      </c>
    </row>
    <row r="24" spans="1:14" x14ac:dyDescent="0.25">
      <c r="A24" s="6" t="s">
        <v>50</v>
      </c>
      <c r="B24" s="1" t="s">
        <v>21</v>
      </c>
      <c r="C24" s="25">
        <v>40</v>
      </c>
      <c r="D24" s="20">
        <v>20</v>
      </c>
      <c r="E24" s="16">
        <v>25</v>
      </c>
      <c r="F24" s="16">
        <v>0</v>
      </c>
      <c r="G24" s="17">
        <v>16</v>
      </c>
      <c r="H24" s="16">
        <v>67</v>
      </c>
      <c r="I24" s="16">
        <v>59</v>
      </c>
      <c r="J24" s="16">
        <v>21</v>
      </c>
      <c r="K24" s="30">
        <v>25</v>
      </c>
      <c r="L24" s="16">
        <v>38</v>
      </c>
      <c r="M24" s="32">
        <v>47</v>
      </c>
      <c r="N24" s="13">
        <f t="shared" si="0"/>
        <v>358</v>
      </c>
    </row>
    <row r="25" spans="1:14" x14ac:dyDescent="0.25">
      <c r="A25" s="6" t="s">
        <v>51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30">
        <v>0</v>
      </c>
      <c r="L25" s="16">
        <v>0</v>
      </c>
      <c r="M25" s="32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0"/>
      <c r="K26" s="16">
        <v>1</v>
      </c>
      <c r="L26" s="16">
        <v>1</v>
      </c>
      <c r="M26" s="32">
        <v>0</v>
      </c>
      <c r="N26" s="13">
        <f t="shared" si="0"/>
        <v>2</v>
      </c>
    </row>
    <row r="27" spans="1:14" ht="25.5" x14ac:dyDescent="0.25">
      <c r="A27" s="6" t="s">
        <v>53</v>
      </c>
      <c r="B27" s="1" t="s">
        <v>24</v>
      </c>
      <c r="C27" s="25">
        <v>5</v>
      </c>
      <c r="D27" s="16">
        <v>23</v>
      </c>
      <c r="E27" s="16">
        <v>1</v>
      </c>
      <c r="F27" s="16">
        <v>0</v>
      </c>
      <c r="G27" s="17">
        <v>16</v>
      </c>
      <c r="H27" s="16">
        <v>33</v>
      </c>
      <c r="I27" s="16">
        <v>14</v>
      </c>
      <c r="J27" s="16">
        <v>13</v>
      </c>
      <c r="K27" s="16">
        <v>18</v>
      </c>
      <c r="L27" s="16">
        <v>29</v>
      </c>
      <c r="M27" s="32">
        <v>13</v>
      </c>
      <c r="N27" s="13">
        <f t="shared" si="0"/>
        <v>165</v>
      </c>
    </row>
    <row r="28" spans="1:14" ht="25.5" x14ac:dyDescent="0.25">
      <c r="A28" s="6" t="s">
        <v>54</v>
      </c>
      <c r="B28" s="1" t="s">
        <v>25</v>
      </c>
      <c r="C28" s="25">
        <v>1131</v>
      </c>
      <c r="D28" s="16">
        <v>1248</v>
      </c>
      <c r="E28" s="16">
        <v>134</v>
      </c>
      <c r="F28" s="16">
        <v>23</v>
      </c>
      <c r="G28" s="17">
        <v>279</v>
      </c>
      <c r="H28" s="16">
        <v>1364</v>
      </c>
      <c r="I28" s="16">
        <v>612</v>
      </c>
      <c r="J28" s="16">
        <v>125</v>
      </c>
      <c r="K28" s="16">
        <v>345</v>
      </c>
      <c r="L28" s="16">
        <v>316</v>
      </c>
      <c r="M28" s="32">
        <v>33</v>
      </c>
      <c r="N28" s="13">
        <f t="shared" si="0"/>
        <v>5610</v>
      </c>
    </row>
    <row r="29" spans="1:14" x14ac:dyDescent="0.25">
      <c r="A29" s="6" t="s">
        <v>55</v>
      </c>
      <c r="B29" s="1" t="s">
        <v>26</v>
      </c>
      <c r="C29" s="25">
        <v>10</v>
      </c>
      <c r="D29" s="16">
        <v>0</v>
      </c>
      <c r="E29" s="16">
        <v>2</v>
      </c>
      <c r="F29" s="16">
        <v>0</v>
      </c>
      <c r="G29" s="17">
        <v>0</v>
      </c>
      <c r="H29" s="16">
        <v>2</v>
      </c>
      <c r="I29" s="16">
        <v>359</v>
      </c>
      <c r="J29" s="20"/>
      <c r="K29" s="16">
        <v>149</v>
      </c>
      <c r="L29" s="16">
        <v>0</v>
      </c>
      <c r="M29" s="32">
        <v>3</v>
      </c>
      <c r="N29" s="13">
        <f t="shared" si="0"/>
        <v>525</v>
      </c>
    </row>
    <row r="30" spans="1:14" x14ac:dyDescent="0.25">
      <c r="A30" s="6" t="s">
        <v>56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1</v>
      </c>
      <c r="J30" s="20"/>
      <c r="K30" s="16">
        <v>0</v>
      </c>
      <c r="L30" s="16">
        <v>0</v>
      </c>
      <c r="M30" s="32">
        <v>0</v>
      </c>
      <c r="N30" s="13">
        <f t="shared" si="0"/>
        <v>1</v>
      </c>
    </row>
    <row r="31" spans="1:14" x14ac:dyDescent="0.25">
      <c r="A31" s="6" t="s">
        <v>57</v>
      </c>
      <c r="B31" s="1" t="s">
        <v>28</v>
      </c>
      <c r="C31" s="25">
        <v>2</v>
      </c>
      <c r="D31" s="16">
        <v>65</v>
      </c>
      <c r="E31" s="16">
        <v>0</v>
      </c>
      <c r="F31" s="16">
        <v>0</v>
      </c>
      <c r="G31" s="17">
        <v>3</v>
      </c>
      <c r="H31" s="16">
        <v>14</v>
      </c>
      <c r="I31" s="16">
        <v>1</v>
      </c>
      <c r="J31" s="16">
        <v>2</v>
      </c>
      <c r="K31" s="16">
        <v>0</v>
      </c>
      <c r="L31" s="16">
        <v>0</v>
      </c>
      <c r="M31" s="32">
        <v>1</v>
      </c>
      <c r="N31" s="13">
        <f t="shared" si="0"/>
        <v>88</v>
      </c>
    </row>
    <row r="32" spans="1:14" x14ac:dyDescent="0.25">
      <c r="A32" s="6" t="s">
        <v>58</v>
      </c>
      <c r="B32" s="1" t="s">
        <v>29</v>
      </c>
      <c r="C32" s="25">
        <v>1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20"/>
      <c r="K32" s="16">
        <v>0</v>
      </c>
      <c r="L32" s="16">
        <v>0</v>
      </c>
      <c r="M32" s="32">
        <v>0</v>
      </c>
      <c r="N32" s="13">
        <f t="shared" si="0"/>
        <v>1</v>
      </c>
    </row>
    <row r="33" spans="1:14" x14ac:dyDescent="0.25">
      <c r="A33" s="6" t="s">
        <v>59</v>
      </c>
      <c r="B33" s="1" t="s">
        <v>30</v>
      </c>
      <c r="C33" s="25">
        <v>7725</v>
      </c>
      <c r="D33" s="16">
        <v>14929</v>
      </c>
      <c r="E33" s="16">
        <v>3166</v>
      </c>
      <c r="F33" s="16">
        <v>1711</v>
      </c>
      <c r="G33" s="17">
        <v>2291</v>
      </c>
      <c r="H33" s="16">
        <v>11408</v>
      </c>
      <c r="I33" s="16">
        <v>13839</v>
      </c>
      <c r="J33" s="16">
        <v>8223</v>
      </c>
      <c r="K33" s="16">
        <v>4288</v>
      </c>
      <c r="L33" s="16">
        <v>5187</v>
      </c>
      <c r="M33" s="32">
        <v>2866</v>
      </c>
      <c r="N33" s="13">
        <f t="shared" si="0"/>
        <v>75633</v>
      </c>
    </row>
    <row r="34" spans="1:14" x14ac:dyDescent="0.25">
      <c r="A34" s="7" t="s">
        <v>60</v>
      </c>
      <c r="B34" s="8" t="s">
        <v>31</v>
      </c>
      <c r="C34" s="25">
        <v>24774</v>
      </c>
      <c r="D34" s="27">
        <v>26400</v>
      </c>
      <c r="E34" s="16">
        <v>18551</v>
      </c>
      <c r="F34" s="16">
        <v>11793</v>
      </c>
      <c r="G34" s="17">
        <v>9123</v>
      </c>
      <c r="H34" s="16">
        <v>25603</v>
      </c>
      <c r="I34" s="16">
        <v>24530</v>
      </c>
      <c r="J34" s="19">
        <v>23058</v>
      </c>
      <c r="K34" s="19">
        <v>18857</v>
      </c>
      <c r="L34" s="16">
        <v>16223</v>
      </c>
      <c r="M34" s="33">
        <v>11887</v>
      </c>
      <c r="N34" s="9">
        <f t="shared" si="0"/>
        <v>210799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9316</v>
      </c>
      <c r="D3" s="16">
        <v>4580</v>
      </c>
      <c r="E3" s="16">
        <v>3328</v>
      </c>
      <c r="F3" s="16">
        <v>3371</v>
      </c>
      <c r="G3" s="17">
        <v>3060</v>
      </c>
      <c r="H3" s="18">
        <v>13149</v>
      </c>
      <c r="I3" s="16">
        <v>5634</v>
      </c>
      <c r="J3" s="16">
        <v>6087</v>
      </c>
      <c r="K3" s="16">
        <v>6809</v>
      </c>
      <c r="L3" s="16">
        <v>5166</v>
      </c>
      <c r="M3" s="23">
        <v>4725</v>
      </c>
      <c r="N3" s="13">
        <f>SUM(C3:M3)</f>
        <v>65225</v>
      </c>
    </row>
    <row r="4" spans="1:14" x14ac:dyDescent="0.25">
      <c r="A4" s="6" t="s">
        <v>34</v>
      </c>
      <c r="B4" s="1" t="s">
        <v>1</v>
      </c>
      <c r="C4" s="16">
        <v>47</v>
      </c>
      <c r="D4" s="16">
        <v>64</v>
      </c>
      <c r="E4" s="16">
        <v>112</v>
      </c>
      <c r="F4" s="16">
        <v>0</v>
      </c>
      <c r="G4" s="17">
        <v>4</v>
      </c>
      <c r="H4" s="18">
        <v>279</v>
      </c>
      <c r="I4" s="16">
        <v>1311</v>
      </c>
      <c r="J4" s="16">
        <v>26</v>
      </c>
      <c r="K4" s="16">
        <v>3</v>
      </c>
      <c r="L4" s="16">
        <v>0</v>
      </c>
      <c r="M4" s="23">
        <v>23</v>
      </c>
      <c r="N4" s="13">
        <f t="shared" ref="N4:N34" si="0">SUM(C4:M4)</f>
        <v>1869</v>
      </c>
    </row>
    <row r="5" spans="1:14" ht="25.5" x14ac:dyDescent="0.25">
      <c r="A5" s="6" t="s">
        <v>35</v>
      </c>
      <c r="B5" s="1" t="s">
        <v>2</v>
      </c>
      <c r="C5" s="16">
        <v>331</v>
      </c>
      <c r="D5" s="16">
        <v>331</v>
      </c>
      <c r="E5" s="16">
        <v>747</v>
      </c>
      <c r="F5" s="16">
        <v>41</v>
      </c>
      <c r="G5" s="17">
        <v>178</v>
      </c>
      <c r="H5" s="18">
        <v>582</v>
      </c>
      <c r="I5" s="16">
        <v>467</v>
      </c>
      <c r="J5" s="16">
        <v>229</v>
      </c>
      <c r="K5" s="16">
        <v>236</v>
      </c>
      <c r="L5" s="16">
        <v>484</v>
      </c>
      <c r="M5" s="23">
        <v>267</v>
      </c>
      <c r="N5" s="13">
        <f t="shared" si="0"/>
        <v>3893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20"/>
      <c r="K6" s="16">
        <v>0</v>
      </c>
      <c r="L6" s="16">
        <v>0</v>
      </c>
      <c r="M6" s="23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20"/>
      <c r="K7" s="16">
        <v>0</v>
      </c>
      <c r="L7" s="16">
        <v>0</v>
      </c>
      <c r="M7" s="23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4</v>
      </c>
      <c r="I8" s="16">
        <v>0</v>
      </c>
      <c r="J8" s="16"/>
      <c r="K8" s="16">
        <v>0</v>
      </c>
      <c r="L8" s="16">
        <v>1</v>
      </c>
      <c r="M8" s="23">
        <v>0</v>
      </c>
      <c r="N8" s="13">
        <f t="shared" si="0"/>
        <v>5</v>
      </c>
    </row>
    <row r="9" spans="1:14" ht="25.5" x14ac:dyDescent="0.25">
      <c r="A9" s="6" t="s">
        <v>39</v>
      </c>
      <c r="B9" s="1" t="s">
        <v>6</v>
      </c>
      <c r="C9" s="16">
        <v>7</v>
      </c>
      <c r="D9" s="16">
        <v>23</v>
      </c>
      <c r="E9" s="16">
        <v>29</v>
      </c>
      <c r="F9" s="16">
        <v>0</v>
      </c>
      <c r="G9" s="17">
        <v>23</v>
      </c>
      <c r="H9" s="18">
        <v>5</v>
      </c>
      <c r="I9" s="16">
        <v>70</v>
      </c>
      <c r="J9" s="16">
        <v>23</v>
      </c>
      <c r="K9" s="16">
        <v>12</v>
      </c>
      <c r="L9" s="16">
        <v>21</v>
      </c>
      <c r="M9" s="23">
        <v>6</v>
      </c>
      <c r="N9" s="13">
        <f t="shared" si="0"/>
        <v>219</v>
      </c>
    </row>
    <row r="10" spans="1:14" ht="25.5" x14ac:dyDescent="0.25">
      <c r="A10" s="6" t="s">
        <v>40</v>
      </c>
      <c r="B10" s="1" t="s">
        <v>7</v>
      </c>
      <c r="C10" s="16">
        <v>1515</v>
      </c>
      <c r="D10" s="16">
        <f>D11+D12</f>
        <v>1128</v>
      </c>
      <c r="E10" s="16">
        <v>502</v>
      </c>
      <c r="F10" s="16">
        <v>31</v>
      </c>
      <c r="G10" s="17">
        <v>789</v>
      </c>
      <c r="H10" s="18">
        <v>2034</v>
      </c>
      <c r="I10" s="16">
        <f>I11+I12</f>
        <v>1014</v>
      </c>
      <c r="J10" s="16">
        <f>SUM(J11:J12)</f>
        <v>307</v>
      </c>
      <c r="K10" s="16">
        <f>K11+K12</f>
        <v>401</v>
      </c>
      <c r="L10" s="16">
        <v>519</v>
      </c>
      <c r="M10" s="23">
        <f>SUM(M11:M12)</f>
        <v>513</v>
      </c>
      <c r="N10" s="13">
        <f t="shared" si="0"/>
        <v>8753</v>
      </c>
    </row>
    <row r="11" spans="1:14" x14ac:dyDescent="0.25">
      <c r="A11" s="6" t="s">
        <v>41</v>
      </c>
      <c r="B11" s="1" t="s">
        <v>8</v>
      </c>
      <c r="C11" s="16">
        <v>1444</v>
      </c>
      <c r="D11" s="16">
        <v>959</v>
      </c>
      <c r="E11" s="16">
        <v>440</v>
      </c>
      <c r="F11" s="16">
        <v>25</v>
      </c>
      <c r="G11" s="17">
        <v>665</v>
      </c>
      <c r="H11" s="16">
        <v>1756</v>
      </c>
      <c r="I11" s="16">
        <v>859</v>
      </c>
      <c r="J11" s="16">
        <v>235</v>
      </c>
      <c r="K11" s="28">
        <v>327</v>
      </c>
      <c r="L11" s="16">
        <v>424</v>
      </c>
      <c r="M11" s="23">
        <v>233</v>
      </c>
      <c r="N11" s="13">
        <f t="shared" si="0"/>
        <v>7367</v>
      </c>
    </row>
    <row r="12" spans="1:14" x14ac:dyDescent="0.25">
      <c r="A12" s="6" t="s">
        <v>42</v>
      </c>
      <c r="B12" s="1" t="s">
        <v>9</v>
      </c>
      <c r="C12" s="16">
        <v>71</v>
      </c>
      <c r="D12" s="16">
        <v>169</v>
      </c>
      <c r="E12" s="16">
        <v>62</v>
      </c>
      <c r="F12" s="16">
        <v>6</v>
      </c>
      <c r="G12" s="17">
        <v>124</v>
      </c>
      <c r="H12" s="16">
        <v>278</v>
      </c>
      <c r="I12" s="16">
        <v>155</v>
      </c>
      <c r="J12" s="16">
        <v>72</v>
      </c>
      <c r="K12" s="28">
        <v>74</v>
      </c>
      <c r="L12" s="16">
        <v>95</v>
      </c>
      <c r="M12" s="23">
        <v>280</v>
      </c>
      <c r="N12" s="13">
        <f t="shared" si="0"/>
        <v>1386</v>
      </c>
    </row>
    <row r="13" spans="1:14" x14ac:dyDescent="0.25">
      <c r="A13" s="6" t="s">
        <v>43</v>
      </c>
      <c r="B13" s="1" t="s">
        <v>10</v>
      </c>
      <c r="C13" s="16">
        <v>745</v>
      </c>
      <c r="D13" s="16">
        <f>D14+D15</f>
        <v>963</v>
      </c>
      <c r="E13" s="16">
        <v>196</v>
      </c>
      <c r="F13" s="16">
        <v>9</v>
      </c>
      <c r="G13" s="17">
        <v>840</v>
      </c>
      <c r="H13" s="18">
        <v>3486</v>
      </c>
      <c r="I13" s="16">
        <f>I14+I15</f>
        <v>1118</v>
      </c>
      <c r="J13" s="16">
        <f>SUM(J14:J15)</f>
        <v>168</v>
      </c>
      <c r="K13" s="16">
        <f>K14+K15</f>
        <v>430</v>
      </c>
      <c r="L13" s="16">
        <v>274</v>
      </c>
      <c r="M13" s="23">
        <f>SUM(M14:M15)</f>
        <v>199</v>
      </c>
      <c r="N13" s="13">
        <f t="shared" si="0"/>
        <v>8428</v>
      </c>
    </row>
    <row r="14" spans="1:14" x14ac:dyDescent="0.25">
      <c r="A14" s="6" t="s">
        <v>41</v>
      </c>
      <c r="B14" s="1" t="s">
        <v>11</v>
      </c>
      <c r="C14" s="16">
        <v>706</v>
      </c>
      <c r="D14" s="16">
        <v>865</v>
      </c>
      <c r="E14" s="16">
        <v>177</v>
      </c>
      <c r="F14" s="16">
        <v>3</v>
      </c>
      <c r="G14" s="17">
        <v>671</v>
      </c>
      <c r="H14" s="16">
        <v>3171</v>
      </c>
      <c r="I14" s="16">
        <v>875</v>
      </c>
      <c r="J14" s="16">
        <v>133</v>
      </c>
      <c r="K14" s="28">
        <v>331</v>
      </c>
      <c r="L14" s="16">
        <v>234</v>
      </c>
      <c r="M14" s="23">
        <v>32</v>
      </c>
      <c r="N14" s="13">
        <f t="shared" si="0"/>
        <v>7198</v>
      </c>
    </row>
    <row r="15" spans="1:14" x14ac:dyDescent="0.25">
      <c r="A15" s="6" t="s">
        <v>42</v>
      </c>
      <c r="B15" s="1" t="s">
        <v>12</v>
      </c>
      <c r="C15" s="16">
        <v>39</v>
      </c>
      <c r="D15" s="16">
        <v>98</v>
      </c>
      <c r="E15" s="16">
        <v>19</v>
      </c>
      <c r="F15" s="16">
        <v>6</v>
      </c>
      <c r="G15" s="17">
        <v>169</v>
      </c>
      <c r="H15" s="16">
        <v>315</v>
      </c>
      <c r="I15" s="16">
        <v>243</v>
      </c>
      <c r="J15" s="16">
        <v>35</v>
      </c>
      <c r="K15" s="28">
        <v>99</v>
      </c>
      <c r="L15" s="16">
        <v>40</v>
      </c>
      <c r="M15" s="23">
        <v>167</v>
      </c>
      <c r="N15" s="13">
        <f t="shared" si="0"/>
        <v>1230</v>
      </c>
    </row>
    <row r="16" spans="1:14" x14ac:dyDescent="0.25">
      <c r="A16" s="6" t="s">
        <v>44</v>
      </c>
      <c r="B16" s="1" t="s">
        <v>13</v>
      </c>
      <c r="C16" s="16">
        <v>1562</v>
      </c>
      <c r="D16" s="16">
        <f>D17+D18</f>
        <v>1150</v>
      </c>
      <c r="E16" s="16">
        <v>520</v>
      </c>
      <c r="F16" s="16">
        <v>40</v>
      </c>
      <c r="G16" s="17">
        <v>840</v>
      </c>
      <c r="H16" s="18">
        <v>3520</v>
      </c>
      <c r="I16" s="16">
        <f>I17+I18</f>
        <v>1118</v>
      </c>
      <c r="J16" s="16">
        <f>SUM(J17:J18)</f>
        <v>338</v>
      </c>
      <c r="K16" s="16">
        <f>K17+K18</f>
        <v>831</v>
      </c>
      <c r="L16" s="16">
        <v>549</v>
      </c>
      <c r="M16" s="23">
        <f>SUM(M17:M18)</f>
        <v>642</v>
      </c>
      <c r="N16" s="13">
        <f t="shared" si="0"/>
        <v>11110</v>
      </c>
    </row>
    <row r="17" spans="1:14" x14ac:dyDescent="0.25">
      <c r="A17" s="6" t="s">
        <v>41</v>
      </c>
      <c r="B17" s="1" t="s">
        <v>14</v>
      </c>
      <c r="C17" s="16">
        <v>1455</v>
      </c>
      <c r="D17" s="16">
        <v>962</v>
      </c>
      <c r="E17" s="16">
        <v>441</v>
      </c>
      <c r="F17" s="16">
        <v>28</v>
      </c>
      <c r="G17" s="17">
        <v>671</v>
      </c>
      <c r="H17" s="16">
        <v>3202</v>
      </c>
      <c r="I17" s="16">
        <f>I14</f>
        <v>875</v>
      </c>
      <c r="J17" s="16">
        <v>242</v>
      </c>
      <c r="K17" s="29">
        <f>K11+K14</f>
        <v>658</v>
      </c>
      <c r="L17" s="16">
        <v>425</v>
      </c>
      <c r="M17" s="23">
        <v>228</v>
      </c>
      <c r="N17" s="13">
        <f t="shared" si="0"/>
        <v>9187</v>
      </c>
    </row>
    <row r="18" spans="1:14" x14ac:dyDescent="0.25">
      <c r="A18" s="6" t="s">
        <v>42</v>
      </c>
      <c r="B18" s="1" t="s">
        <v>15</v>
      </c>
      <c r="C18" s="16">
        <v>107</v>
      </c>
      <c r="D18" s="16">
        <v>188</v>
      </c>
      <c r="E18" s="16">
        <v>79</v>
      </c>
      <c r="F18" s="16">
        <v>12</v>
      </c>
      <c r="G18" s="17">
        <v>169</v>
      </c>
      <c r="H18" s="16">
        <v>318</v>
      </c>
      <c r="I18" s="16">
        <f>I15</f>
        <v>243</v>
      </c>
      <c r="J18" s="16">
        <v>96</v>
      </c>
      <c r="K18" s="29">
        <f>K12+K15</f>
        <v>173</v>
      </c>
      <c r="L18" s="16">
        <v>124</v>
      </c>
      <c r="M18" s="23">
        <v>414</v>
      </c>
      <c r="N18" s="13">
        <f t="shared" si="0"/>
        <v>1923</v>
      </c>
    </row>
    <row r="19" spans="1:14" x14ac:dyDescent="0.25">
      <c r="A19" s="6" t="s">
        <v>45</v>
      </c>
      <c r="B19" s="1" t="s">
        <v>16</v>
      </c>
      <c r="C19" s="16">
        <v>9352</v>
      </c>
      <c r="D19" s="16">
        <f>D20+D24+D25</f>
        <v>7898</v>
      </c>
      <c r="E19" s="16">
        <v>12917</v>
      </c>
      <c r="F19" s="16">
        <v>6501</v>
      </c>
      <c r="G19" s="17">
        <v>5591</v>
      </c>
      <c r="H19" s="18">
        <f>H20+H24+H25</f>
        <v>8627</v>
      </c>
      <c r="I19" s="16">
        <f>I20+I24+I25</f>
        <v>10512</v>
      </c>
      <c r="J19" s="16">
        <f>SUM(J20,J24:J25)</f>
        <v>12725</v>
      </c>
      <c r="K19" s="16">
        <f>SUM(K21:K25)</f>
        <v>12431</v>
      </c>
      <c r="L19" s="16">
        <v>9086</v>
      </c>
      <c r="M19" s="23">
        <f>M20+M24+M25</f>
        <v>6117</v>
      </c>
      <c r="N19" s="13">
        <f t="shared" si="0"/>
        <v>101757</v>
      </c>
    </row>
    <row r="20" spans="1:14" x14ac:dyDescent="0.25">
      <c r="A20" s="6" t="s">
        <v>46</v>
      </c>
      <c r="B20" s="1" t="s">
        <v>17</v>
      </c>
      <c r="C20" s="16">
        <v>9322</v>
      </c>
      <c r="D20" s="16">
        <f>SUM(D21:D23)</f>
        <v>7883</v>
      </c>
      <c r="E20" s="16">
        <v>12897</v>
      </c>
      <c r="F20" s="16">
        <v>6501</v>
      </c>
      <c r="G20" s="17">
        <v>5572</v>
      </c>
      <c r="H20" s="18">
        <f>H21+H22+H23</f>
        <v>8560</v>
      </c>
      <c r="I20" s="16">
        <f>I21+I22+I23</f>
        <v>10461</v>
      </c>
      <c r="J20" s="16">
        <f>SUM(J21:J23)</f>
        <v>12701</v>
      </c>
      <c r="K20" s="16">
        <f>K21+K22+K23</f>
        <v>12419</v>
      </c>
      <c r="L20" s="16">
        <v>9045</v>
      </c>
      <c r="M20" s="23">
        <f>SUM(M21:M23)</f>
        <v>6075</v>
      </c>
      <c r="N20" s="13">
        <f t="shared" si="0"/>
        <v>101436</v>
      </c>
    </row>
    <row r="21" spans="1:14" x14ac:dyDescent="0.25">
      <c r="A21" s="6" t="s">
        <v>47</v>
      </c>
      <c r="B21" s="1" t="s">
        <v>18</v>
      </c>
      <c r="C21" s="16">
        <v>6032</v>
      </c>
      <c r="D21" s="16">
        <v>5084</v>
      </c>
      <c r="E21" s="16">
        <v>4240</v>
      </c>
      <c r="F21" s="16">
        <v>4343</v>
      </c>
      <c r="G21" s="17">
        <v>3270</v>
      </c>
      <c r="H21" s="16">
        <v>4983</v>
      </c>
      <c r="I21" s="16">
        <v>6577</v>
      </c>
      <c r="J21" s="16">
        <v>8113</v>
      </c>
      <c r="K21" s="28">
        <v>8047</v>
      </c>
      <c r="L21" s="16">
        <v>5809</v>
      </c>
      <c r="M21" s="23">
        <v>3602</v>
      </c>
      <c r="N21" s="13">
        <f t="shared" si="0"/>
        <v>60100</v>
      </c>
    </row>
    <row r="22" spans="1:14" x14ac:dyDescent="0.25">
      <c r="A22" s="6" t="s">
        <v>48</v>
      </c>
      <c r="B22" s="1" t="s">
        <v>19</v>
      </c>
      <c r="C22" s="16">
        <v>3275</v>
      </c>
      <c r="D22" s="16">
        <v>2737</v>
      </c>
      <c r="E22" s="16">
        <v>2457</v>
      </c>
      <c r="F22" s="16">
        <v>2158</v>
      </c>
      <c r="G22" s="17">
        <v>1514</v>
      </c>
      <c r="H22" s="16">
        <v>2959</v>
      </c>
      <c r="I22" s="16">
        <v>3806</v>
      </c>
      <c r="J22" s="16">
        <v>4509</v>
      </c>
      <c r="K22" s="28">
        <v>4337</v>
      </c>
      <c r="L22" s="16">
        <v>3216</v>
      </c>
      <c r="M22" s="23">
        <v>2389</v>
      </c>
      <c r="N22" s="13">
        <f t="shared" si="0"/>
        <v>33357</v>
      </c>
    </row>
    <row r="23" spans="1:14" x14ac:dyDescent="0.25">
      <c r="A23" s="31" t="s">
        <v>49</v>
      </c>
      <c r="B23" s="1" t="s">
        <v>20</v>
      </c>
      <c r="C23" s="16">
        <v>15</v>
      </c>
      <c r="D23" s="16">
        <v>62</v>
      </c>
      <c r="E23" s="16">
        <v>6200</v>
      </c>
      <c r="F23" s="16">
        <v>0</v>
      </c>
      <c r="G23" s="17">
        <v>788</v>
      </c>
      <c r="H23" s="16">
        <v>618</v>
      </c>
      <c r="I23" s="16">
        <v>78</v>
      </c>
      <c r="J23" s="16">
        <v>79</v>
      </c>
      <c r="K23" s="28">
        <v>35</v>
      </c>
      <c r="L23" s="16">
        <v>20</v>
      </c>
      <c r="M23" s="23">
        <v>84</v>
      </c>
      <c r="N23" s="13">
        <f t="shared" si="0"/>
        <v>7979</v>
      </c>
    </row>
    <row r="24" spans="1:14" x14ac:dyDescent="0.25">
      <c r="A24" s="6" t="s">
        <v>50</v>
      </c>
      <c r="B24" s="1" t="s">
        <v>21</v>
      </c>
      <c r="C24" s="16">
        <v>30</v>
      </c>
      <c r="D24" s="20">
        <v>15</v>
      </c>
      <c r="E24" s="16">
        <v>20</v>
      </c>
      <c r="F24" s="16">
        <v>0</v>
      </c>
      <c r="G24" s="17">
        <v>19</v>
      </c>
      <c r="H24" s="16">
        <v>67</v>
      </c>
      <c r="I24" s="16">
        <v>51</v>
      </c>
      <c r="J24" s="16">
        <v>24</v>
      </c>
      <c r="K24" s="28">
        <v>12</v>
      </c>
      <c r="L24" s="16">
        <v>41</v>
      </c>
      <c r="M24" s="23">
        <v>42</v>
      </c>
      <c r="N24" s="13">
        <f t="shared" si="0"/>
        <v>321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20"/>
      <c r="K25" s="28">
        <v>0</v>
      </c>
      <c r="L25" s="16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52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20"/>
      <c r="K26" s="16">
        <v>5</v>
      </c>
      <c r="L26" s="16">
        <v>0</v>
      </c>
      <c r="M26" s="23">
        <v>0</v>
      </c>
      <c r="N26" s="13">
        <f t="shared" si="0"/>
        <v>5</v>
      </c>
    </row>
    <row r="27" spans="1:14" ht="25.5" x14ac:dyDescent="0.25">
      <c r="A27" s="6" t="s">
        <v>53</v>
      </c>
      <c r="B27" s="1" t="s">
        <v>24</v>
      </c>
      <c r="C27" s="16">
        <v>3</v>
      </c>
      <c r="D27" s="16">
        <v>20</v>
      </c>
      <c r="E27" s="16">
        <v>15</v>
      </c>
      <c r="F27" s="16">
        <v>0</v>
      </c>
      <c r="G27" s="17">
        <v>8</v>
      </c>
      <c r="H27" s="18">
        <v>36</v>
      </c>
      <c r="I27" s="16">
        <v>22</v>
      </c>
      <c r="J27" s="16">
        <v>8</v>
      </c>
      <c r="K27" s="16">
        <v>16</v>
      </c>
      <c r="L27" s="16">
        <v>32</v>
      </c>
      <c r="M27" s="23">
        <v>6</v>
      </c>
      <c r="N27" s="13">
        <f t="shared" si="0"/>
        <v>166</v>
      </c>
    </row>
    <row r="28" spans="1:14" ht="25.5" x14ac:dyDescent="0.25">
      <c r="A28" s="6" t="s">
        <v>54</v>
      </c>
      <c r="B28" s="1" t="s">
        <v>25</v>
      </c>
      <c r="C28" s="16">
        <v>718</v>
      </c>
      <c r="D28" s="16">
        <v>1041</v>
      </c>
      <c r="E28" s="16">
        <v>114</v>
      </c>
      <c r="F28" s="16">
        <v>10</v>
      </c>
      <c r="G28" s="17">
        <v>264</v>
      </c>
      <c r="H28" s="18">
        <v>1479</v>
      </c>
      <c r="I28" s="16">
        <v>446</v>
      </c>
      <c r="J28" s="16">
        <v>141</v>
      </c>
      <c r="K28" s="16">
        <v>239</v>
      </c>
      <c r="L28" s="16">
        <v>302</v>
      </c>
      <c r="M28" s="23">
        <v>34</v>
      </c>
      <c r="N28" s="13">
        <f t="shared" si="0"/>
        <v>4788</v>
      </c>
    </row>
    <row r="29" spans="1:14" x14ac:dyDescent="0.25">
      <c r="A29" s="6" t="s">
        <v>55</v>
      </c>
      <c r="B29" s="1" t="s">
        <v>26</v>
      </c>
      <c r="C29" s="16">
        <v>15</v>
      </c>
      <c r="D29" s="16">
        <v>0</v>
      </c>
      <c r="E29" s="16">
        <v>2</v>
      </c>
      <c r="F29" s="16">
        <v>0</v>
      </c>
      <c r="G29" s="17" t="e">
        <f>[1]STA_SP200_NO_kumulativ!G29-'[1]СП-1 (н.о.)'!G26-'[2]STA_SP200_N ( 2022)'!G29</f>
        <v>#REF!</v>
      </c>
      <c r="H29" s="18">
        <v>4</v>
      </c>
      <c r="I29" s="16">
        <v>651</v>
      </c>
      <c r="J29" s="20"/>
      <c r="K29" s="16">
        <v>0</v>
      </c>
      <c r="L29" s="16">
        <v>0</v>
      </c>
      <c r="M29" s="23">
        <v>0</v>
      </c>
      <c r="N29" s="13" t="e">
        <f t="shared" si="0"/>
        <v>#REF!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20"/>
      <c r="K30" s="16">
        <v>0</v>
      </c>
      <c r="L30" s="16">
        <v>0</v>
      </c>
      <c r="M30" s="23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48</v>
      </c>
      <c r="E31" s="16">
        <v>0</v>
      </c>
      <c r="F31" s="16">
        <v>0</v>
      </c>
      <c r="G31" s="17">
        <v>2</v>
      </c>
      <c r="H31" s="18">
        <v>4</v>
      </c>
      <c r="I31" s="16">
        <v>2</v>
      </c>
      <c r="J31" s="16"/>
      <c r="K31" s="16">
        <v>0</v>
      </c>
      <c r="L31" s="16">
        <v>0</v>
      </c>
      <c r="M31" s="23">
        <v>0</v>
      </c>
      <c r="N31" s="13">
        <f t="shared" si="0"/>
        <v>56</v>
      </c>
    </row>
    <row r="32" spans="1:14" x14ac:dyDescent="0.25">
      <c r="A32" s="6" t="s">
        <v>58</v>
      </c>
      <c r="B32" s="1" t="s">
        <v>29</v>
      </c>
      <c r="C32" s="16">
        <v>1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20"/>
      <c r="K32" s="16">
        <v>0</v>
      </c>
      <c r="L32" s="16">
        <v>0</v>
      </c>
      <c r="M32" s="23">
        <v>0</v>
      </c>
      <c r="N32" s="13">
        <f t="shared" si="0"/>
        <v>1</v>
      </c>
    </row>
    <row r="33" spans="1:14" x14ac:dyDescent="0.25">
      <c r="A33" s="6" t="s">
        <v>59</v>
      </c>
      <c r="B33" s="1" t="s">
        <v>30</v>
      </c>
      <c r="C33" s="16">
        <v>8427</v>
      </c>
      <c r="D33" s="16">
        <v>14148</v>
      </c>
      <c r="E33" s="16">
        <v>2204</v>
      </c>
      <c r="F33" s="16">
        <v>1391</v>
      </c>
      <c r="G33" s="17">
        <v>1864</v>
      </c>
      <c r="H33" s="18">
        <v>8043</v>
      </c>
      <c r="I33" s="16">
        <v>15086</v>
      </c>
      <c r="J33" s="16">
        <v>6181</v>
      </c>
      <c r="K33" s="16">
        <v>3284</v>
      </c>
      <c r="L33" s="16">
        <v>4671</v>
      </c>
      <c r="M33" s="23">
        <v>2638</v>
      </c>
      <c r="N33" s="13">
        <f t="shared" si="0"/>
        <v>67937</v>
      </c>
    </row>
    <row r="34" spans="1:14" x14ac:dyDescent="0.25">
      <c r="A34" s="7" t="s">
        <v>60</v>
      </c>
      <c r="B34" s="8" t="s">
        <v>31</v>
      </c>
      <c r="C34" s="16">
        <v>23885</v>
      </c>
      <c r="D34" s="27">
        <v>24635</v>
      </c>
      <c r="E34" s="16">
        <v>16587</v>
      </c>
      <c r="F34" s="16">
        <v>8049</v>
      </c>
      <c r="G34" s="17">
        <v>8573</v>
      </c>
      <c r="H34" s="18">
        <v>23239</v>
      </c>
      <c r="I34" s="16">
        <v>29292</v>
      </c>
      <c r="J34" s="19">
        <v>19575</v>
      </c>
      <c r="K34" s="19">
        <v>16494</v>
      </c>
      <c r="L34" s="16">
        <v>14936</v>
      </c>
      <c r="M34" s="24">
        <v>11097</v>
      </c>
      <c r="N34" s="9">
        <f t="shared" si="0"/>
        <v>196362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25">
        <v>325</v>
      </c>
      <c r="D3" s="16">
        <v>64</v>
      </c>
      <c r="E3" s="16">
        <v>4</v>
      </c>
      <c r="F3" s="16">
        <v>21</v>
      </c>
      <c r="G3" s="17">
        <v>49</v>
      </c>
      <c r="H3" s="16">
        <v>45</v>
      </c>
      <c r="I3" s="16">
        <v>141</v>
      </c>
      <c r="J3" s="16">
        <v>41</v>
      </c>
      <c r="K3" s="16">
        <v>65</v>
      </c>
      <c r="L3" s="16">
        <v>30</v>
      </c>
      <c r="M3" s="23">
        <v>40</v>
      </c>
      <c r="N3" s="14">
        <f>SUM(C3:M3)</f>
        <v>825</v>
      </c>
    </row>
    <row r="4" spans="1:14" x14ac:dyDescent="0.25">
      <c r="A4" s="6" t="s">
        <v>34</v>
      </c>
      <c r="B4" s="1" t="s">
        <v>1</v>
      </c>
      <c r="C4" s="25">
        <v>1206</v>
      </c>
      <c r="D4" s="16">
        <v>1009</v>
      </c>
      <c r="E4" s="16">
        <v>142</v>
      </c>
      <c r="F4" s="16">
        <v>0</v>
      </c>
      <c r="G4" s="17">
        <v>860</v>
      </c>
      <c r="H4" s="16">
        <v>336</v>
      </c>
      <c r="I4" s="16">
        <v>727</v>
      </c>
      <c r="J4" s="16">
        <v>241</v>
      </c>
      <c r="K4" s="16">
        <v>62</v>
      </c>
      <c r="L4" s="16">
        <v>0</v>
      </c>
      <c r="M4" s="23">
        <v>320</v>
      </c>
      <c r="N4" s="14">
        <f t="shared" ref="N4:N34" si="0">SUM(C4:M4)</f>
        <v>4903</v>
      </c>
    </row>
    <row r="5" spans="1:14" ht="25.5" x14ac:dyDescent="0.25">
      <c r="A5" s="6" t="s">
        <v>35</v>
      </c>
      <c r="B5" s="1" t="s">
        <v>2</v>
      </c>
      <c r="C5" s="25">
        <v>66</v>
      </c>
      <c r="D5" s="16">
        <v>62</v>
      </c>
      <c r="E5" s="16">
        <v>48</v>
      </c>
      <c r="F5" s="16">
        <v>6</v>
      </c>
      <c r="G5" s="17">
        <v>37</v>
      </c>
      <c r="H5" s="16">
        <v>125</v>
      </c>
      <c r="I5" s="16">
        <v>115</v>
      </c>
      <c r="J5" s="16">
        <v>62</v>
      </c>
      <c r="K5" s="16">
        <v>85</v>
      </c>
      <c r="L5" s="16">
        <v>66</v>
      </c>
      <c r="M5" s="23">
        <v>84</v>
      </c>
      <c r="N5" s="14">
        <f t="shared" si="0"/>
        <v>756</v>
      </c>
    </row>
    <row r="6" spans="1:14" ht="25.5" x14ac:dyDescent="0.25">
      <c r="A6" s="6" t="s">
        <v>36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20"/>
      <c r="K6" s="16">
        <v>0</v>
      </c>
      <c r="L6" s="16">
        <v>0</v>
      </c>
      <c r="M6" s="23">
        <v>0</v>
      </c>
      <c r="N6" s="14">
        <f t="shared" si="0"/>
        <v>0</v>
      </c>
    </row>
    <row r="7" spans="1:14" x14ac:dyDescent="0.25">
      <c r="A7" s="6" t="s">
        <v>37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20"/>
      <c r="K7" s="16">
        <v>0</v>
      </c>
      <c r="L7" s="16">
        <v>0</v>
      </c>
      <c r="M7" s="23">
        <v>0</v>
      </c>
      <c r="N7" s="14">
        <f t="shared" si="0"/>
        <v>0</v>
      </c>
    </row>
    <row r="8" spans="1:14" x14ac:dyDescent="0.25">
      <c r="A8" s="6" t="s">
        <v>38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20"/>
      <c r="K8" s="16">
        <v>0</v>
      </c>
      <c r="L8" s="16">
        <v>0</v>
      </c>
      <c r="M8" s="23">
        <v>0</v>
      </c>
      <c r="N8" s="14">
        <f t="shared" si="0"/>
        <v>0</v>
      </c>
    </row>
    <row r="9" spans="1:14" ht="25.5" x14ac:dyDescent="0.25">
      <c r="A9" s="6" t="s">
        <v>39</v>
      </c>
      <c r="B9" s="1" t="s">
        <v>6</v>
      </c>
      <c r="C9" s="25">
        <v>0</v>
      </c>
      <c r="D9" s="16">
        <v>0</v>
      </c>
      <c r="E9" s="16">
        <v>0</v>
      </c>
      <c r="F9" s="16">
        <v>0</v>
      </c>
      <c r="G9" s="17">
        <v>0</v>
      </c>
      <c r="H9" s="16">
        <v>1</v>
      </c>
      <c r="I9" s="16">
        <v>0</v>
      </c>
      <c r="J9" s="16"/>
      <c r="K9" s="16">
        <v>0</v>
      </c>
      <c r="L9" s="16">
        <v>0</v>
      </c>
      <c r="M9" s="23">
        <v>0</v>
      </c>
      <c r="N9" s="14">
        <f t="shared" si="0"/>
        <v>1</v>
      </c>
    </row>
    <row r="10" spans="1:14" ht="25.5" x14ac:dyDescent="0.25">
      <c r="A10" s="6" t="s">
        <v>40</v>
      </c>
      <c r="B10" s="1" t="s">
        <v>7</v>
      </c>
      <c r="C10" s="25">
        <v>7</v>
      </c>
      <c r="D10" s="16">
        <f>D11+D12</f>
        <v>61</v>
      </c>
      <c r="E10" s="16">
        <v>2</v>
      </c>
      <c r="F10" s="16">
        <v>1</v>
      </c>
      <c r="G10" s="17">
        <v>13</v>
      </c>
      <c r="H10" s="16">
        <v>30</v>
      </c>
      <c r="I10" s="16">
        <f t="shared" ref="I10" si="1">I11+I12</f>
        <v>8</v>
      </c>
      <c r="J10" s="16">
        <v>1</v>
      </c>
      <c r="K10" s="16">
        <f t="shared" ref="K10" si="2">K11+K12</f>
        <v>2</v>
      </c>
      <c r="L10" s="16">
        <v>6</v>
      </c>
      <c r="M10" s="23">
        <f>SUM(M11:M12)</f>
        <v>5</v>
      </c>
      <c r="N10" s="14">
        <f t="shared" si="0"/>
        <v>136</v>
      </c>
    </row>
    <row r="11" spans="1:14" x14ac:dyDescent="0.25">
      <c r="A11" s="6" t="s">
        <v>41</v>
      </c>
      <c r="B11" s="1" t="s">
        <v>8</v>
      </c>
      <c r="C11" s="25">
        <v>6</v>
      </c>
      <c r="D11" s="16">
        <v>54</v>
      </c>
      <c r="E11" s="16">
        <v>2</v>
      </c>
      <c r="F11" s="16">
        <v>1</v>
      </c>
      <c r="G11" s="17">
        <v>10</v>
      </c>
      <c r="H11" s="16">
        <v>24</v>
      </c>
      <c r="I11" s="16">
        <v>8</v>
      </c>
      <c r="J11" s="16"/>
      <c r="K11" s="28">
        <v>1</v>
      </c>
      <c r="L11" s="16">
        <v>4</v>
      </c>
      <c r="M11" s="23">
        <v>2</v>
      </c>
      <c r="N11" s="14">
        <f t="shared" si="0"/>
        <v>112</v>
      </c>
    </row>
    <row r="12" spans="1:14" x14ac:dyDescent="0.25">
      <c r="A12" s="6" t="s">
        <v>42</v>
      </c>
      <c r="B12" s="1" t="s">
        <v>9</v>
      </c>
      <c r="C12" s="25">
        <v>1</v>
      </c>
      <c r="D12" s="16">
        <v>7</v>
      </c>
      <c r="E12" s="16">
        <v>0</v>
      </c>
      <c r="F12" s="16">
        <v>0</v>
      </c>
      <c r="G12" s="17">
        <v>3</v>
      </c>
      <c r="H12" s="16">
        <v>6</v>
      </c>
      <c r="I12" s="16">
        <v>0</v>
      </c>
      <c r="J12" s="16"/>
      <c r="K12" s="28">
        <v>1</v>
      </c>
      <c r="L12" s="16">
        <v>2</v>
      </c>
      <c r="M12" s="23">
        <v>3</v>
      </c>
      <c r="N12" s="14">
        <f t="shared" si="0"/>
        <v>23</v>
      </c>
    </row>
    <row r="13" spans="1:14" x14ac:dyDescent="0.25">
      <c r="A13" s="6" t="s">
        <v>43</v>
      </c>
      <c r="B13" s="1" t="s">
        <v>10</v>
      </c>
      <c r="C13" s="25">
        <v>19</v>
      </c>
      <c r="D13" s="16">
        <f>D14+D15</f>
        <v>24</v>
      </c>
      <c r="E13" s="16">
        <v>10</v>
      </c>
      <c r="F13" s="16">
        <v>0</v>
      </c>
      <c r="G13" s="17">
        <v>35</v>
      </c>
      <c r="H13" s="16">
        <v>71</v>
      </c>
      <c r="I13" s="16">
        <f t="shared" ref="I13" si="3">I14+I15</f>
        <v>71</v>
      </c>
      <c r="J13" s="16">
        <f t="shared" ref="J13" si="4">SUM(J14:J15)</f>
        <v>46</v>
      </c>
      <c r="K13" s="16">
        <f>K14+K15</f>
        <v>40</v>
      </c>
      <c r="L13" s="16">
        <v>2</v>
      </c>
      <c r="M13" s="23">
        <f>SUM(M14:M15)</f>
        <v>13</v>
      </c>
      <c r="N13" s="14">
        <f t="shared" si="0"/>
        <v>331</v>
      </c>
    </row>
    <row r="14" spans="1:14" x14ac:dyDescent="0.25">
      <c r="A14" s="6" t="s">
        <v>41</v>
      </c>
      <c r="B14" s="1" t="s">
        <v>11</v>
      </c>
      <c r="C14" s="25">
        <v>15</v>
      </c>
      <c r="D14" s="16">
        <v>9</v>
      </c>
      <c r="E14" s="16">
        <v>3</v>
      </c>
      <c r="F14" s="16">
        <v>0</v>
      </c>
      <c r="G14" s="17">
        <v>14</v>
      </c>
      <c r="H14" s="16">
        <v>51</v>
      </c>
      <c r="I14" s="16">
        <v>45</v>
      </c>
      <c r="J14" s="16">
        <v>7</v>
      </c>
      <c r="K14" s="28">
        <v>7</v>
      </c>
      <c r="L14" s="16">
        <v>0</v>
      </c>
      <c r="M14" s="23">
        <v>4</v>
      </c>
      <c r="N14" s="14">
        <f t="shared" si="0"/>
        <v>155</v>
      </c>
    </row>
    <row r="15" spans="1:14" x14ac:dyDescent="0.25">
      <c r="A15" s="6" t="s">
        <v>42</v>
      </c>
      <c r="B15" s="1" t="s">
        <v>12</v>
      </c>
      <c r="C15" s="25">
        <v>4</v>
      </c>
      <c r="D15" s="16">
        <v>15</v>
      </c>
      <c r="E15" s="16">
        <v>7</v>
      </c>
      <c r="F15" s="16">
        <v>0</v>
      </c>
      <c r="G15" s="17">
        <v>21</v>
      </c>
      <c r="H15" s="16">
        <v>20</v>
      </c>
      <c r="I15" s="16">
        <v>26</v>
      </c>
      <c r="J15" s="16">
        <v>39</v>
      </c>
      <c r="K15" s="28">
        <v>33</v>
      </c>
      <c r="L15" s="16">
        <v>2</v>
      </c>
      <c r="M15" s="23">
        <v>9</v>
      </c>
      <c r="N15" s="14">
        <f t="shared" si="0"/>
        <v>176</v>
      </c>
    </row>
    <row r="16" spans="1:14" x14ac:dyDescent="0.25">
      <c r="A16" s="6" t="s">
        <v>44</v>
      </c>
      <c r="B16" s="1" t="s">
        <v>13</v>
      </c>
      <c r="C16" s="25">
        <v>26</v>
      </c>
      <c r="D16" s="16">
        <f t="shared" ref="D16:D18" si="5">D10+D13</f>
        <v>85</v>
      </c>
      <c r="E16" s="16">
        <v>12</v>
      </c>
      <c r="F16" s="16">
        <v>0</v>
      </c>
      <c r="G16" s="17">
        <v>48</v>
      </c>
      <c r="H16" s="16">
        <v>101</v>
      </c>
      <c r="I16" s="16">
        <f t="shared" ref="I16" si="6">I17+I18</f>
        <v>79</v>
      </c>
      <c r="J16" s="16">
        <f t="shared" ref="J16" si="7">SUM(J17:J18)</f>
        <v>46</v>
      </c>
      <c r="K16" s="16">
        <f t="shared" ref="K16" si="8">K17+K18</f>
        <v>42</v>
      </c>
      <c r="L16" s="16">
        <v>8</v>
      </c>
      <c r="M16" s="23">
        <f>SUM(M17:M18)</f>
        <v>18</v>
      </c>
      <c r="N16" s="14">
        <f t="shared" si="0"/>
        <v>465</v>
      </c>
    </row>
    <row r="17" spans="1:14" x14ac:dyDescent="0.25">
      <c r="A17" s="6" t="s">
        <v>41</v>
      </c>
      <c r="B17" s="1" t="s">
        <v>14</v>
      </c>
      <c r="C17" s="25">
        <v>21</v>
      </c>
      <c r="D17" s="16">
        <f t="shared" si="5"/>
        <v>63</v>
      </c>
      <c r="E17" s="16">
        <v>5</v>
      </c>
      <c r="F17" s="16">
        <v>1</v>
      </c>
      <c r="G17" s="17">
        <v>24</v>
      </c>
      <c r="H17" s="16">
        <v>75</v>
      </c>
      <c r="I17" s="16">
        <f t="shared" ref="I17:K18" si="9">I11+I14</f>
        <v>53</v>
      </c>
      <c r="J17" s="16">
        <f t="shared" si="9"/>
        <v>7</v>
      </c>
      <c r="K17" s="29">
        <f t="shared" si="9"/>
        <v>8</v>
      </c>
      <c r="L17" s="16">
        <v>4</v>
      </c>
      <c r="M17" s="23">
        <v>6</v>
      </c>
      <c r="N17" s="14">
        <f t="shared" si="0"/>
        <v>267</v>
      </c>
    </row>
    <row r="18" spans="1:14" x14ac:dyDescent="0.25">
      <c r="A18" s="6" t="s">
        <v>42</v>
      </c>
      <c r="B18" s="1" t="s">
        <v>15</v>
      </c>
      <c r="C18" s="25">
        <v>5</v>
      </c>
      <c r="D18" s="16">
        <f t="shared" si="5"/>
        <v>22</v>
      </c>
      <c r="E18" s="16">
        <v>7</v>
      </c>
      <c r="F18" s="16">
        <v>0</v>
      </c>
      <c r="G18" s="17">
        <v>24</v>
      </c>
      <c r="H18" s="16">
        <v>26</v>
      </c>
      <c r="I18" s="16">
        <f t="shared" si="9"/>
        <v>26</v>
      </c>
      <c r="J18" s="16">
        <f t="shared" si="9"/>
        <v>39</v>
      </c>
      <c r="K18" s="29">
        <f t="shared" si="9"/>
        <v>34</v>
      </c>
      <c r="L18" s="16">
        <v>4</v>
      </c>
      <c r="M18" s="23">
        <v>12</v>
      </c>
      <c r="N18" s="14">
        <f t="shared" si="0"/>
        <v>199</v>
      </c>
    </row>
    <row r="19" spans="1:14" x14ac:dyDescent="0.25">
      <c r="A19" s="6" t="s">
        <v>45</v>
      </c>
      <c r="B19" s="1" t="s">
        <v>16</v>
      </c>
      <c r="C19" s="25">
        <v>217</v>
      </c>
      <c r="D19" s="16">
        <f>D20+D25+D24</f>
        <v>160</v>
      </c>
      <c r="E19" s="16">
        <v>157</v>
      </c>
      <c r="F19" s="16">
        <v>122</v>
      </c>
      <c r="G19" s="17">
        <v>104</v>
      </c>
      <c r="H19" s="18">
        <f>H20+H24+H25</f>
        <v>214</v>
      </c>
      <c r="I19" s="16">
        <f t="shared" ref="I19" si="10">I20+I24+I25</f>
        <v>244</v>
      </c>
      <c r="J19" s="16">
        <f t="shared" ref="J19" si="11">SUM(J20,J24:J25)</f>
        <v>343</v>
      </c>
      <c r="K19" s="16">
        <f t="shared" ref="K19" si="12">SUM(K21:K25)</f>
        <v>351</v>
      </c>
      <c r="L19" s="16">
        <v>163</v>
      </c>
      <c r="M19" s="23">
        <f>M20+M24+M25</f>
        <v>181</v>
      </c>
      <c r="N19" s="14">
        <f t="shared" si="0"/>
        <v>2256</v>
      </c>
    </row>
    <row r="20" spans="1:14" x14ac:dyDescent="0.25">
      <c r="A20" s="6" t="s">
        <v>46</v>
      </c>
      <c r="B20" s="1" t="s">
        <v>17</v>
      </c>
      <c r="C20" s="25">
        <v>217</v>
      </c>
      <c r="D20" s="16">
        <f>D21+D22+D23</f>
        <v>157</v>
      </c>
      <c r="E20" s="16">
        <v>157</v>
      </c>
      <c r="F20" s="16">
        <v>122</v>
      </c>
      <c r="G20" s="17">
        <v>104</v>
      </c>
      <c r="H20" s="18">
        <f>H21+H22+H23</f>
        <v>212</v>
      </c>
      <c r="I20" s="16">
        <f t="shared" ref="I20" si="13">I21+I22+I23</f>
        <v>242</v>
      </c>
      <c r="J20" s="16">
        <f t="shared" ref="J20" si="14">SUM(J21:J23)</f>
        <v>343</v>
      </c>
      <c r="K20" s="16">
        <f t="shared" ref="K20" si="15">K21+K22+K23</f>
        <v>350</v>
      </c>
      <c r="L20" s="16">
        <v>163</v>
      </c>
      <c r="M20" s="23">
        <f>SUM(M21:M23)</f>
        <v>180</v>
      </c>
      <c r="N20" s="14">
        <f t="shared" si="0"/>
        <v>2247</v>
      </c>
    </row>
    <row r="21" spans="1:14" x14ac:dyDescent="0.25">
      <c r="A21" s="6" t="s">
        <v>47</v>
      </c>
      <c r="B21" s="1" t="s">
        <v>18</v>
      </c>
      <c r="C21" s="25">
        <v>209</v>
      </c>
      <c r="D21" s="16">
        <v>154</v>
      </c>
      <c r="E21" s="16">
        <v>147</v>
      </c>
      <c r="F21" s="16">
        <v>116</v>
      </c>
      <c r="G21" s="17">
        <v>103</v>
      </c>
      <c r="H21" s="16">
        <v>198</v>
      </c>
      <c r="I21" s="16">
        <v>218</v>
      </c>
      <c r="J21" s="16">
        <v>336</v>
      </c>
      <c r="K21" s="28">
        <v>349</v>
      </c>
      <c r="L21" s="16">
        <v>156</v>
      </c>
      <c r="M21" s="23">
        <v>167</v>
      </c>
      <c r="N21" s="14">
        <f t="shared" si="0"/>
        <v>2153</v>
      </c>
    </row>
    <row r="22" spans="1:14" x14ac:dyDescent="0.25">
      <c r="A22" s="6" t="s">
        <v>48</v>
      </c>
      <c r="B22" s="1" t="s">
        <v>19</v>
      </c>
      <c r="C22" s="25">
        <v>8</v>
      </c>
      <c r="D22" s="16">
        <v>3</v>
      </c>
      <c r="E22" s="16">
        <v>9</v>
      </c>
      <c r="F22" s="16">
        <v>6</v>
      </c>
      <c r="G22" s="17">
        <v>1</v>
      </c>
      <c r="H22" s="16">
        <v>13</v>
      </c>
      <c r="I22" s="16">
        <v>24</v>
      </c>
      <c r="J22" s="16">
        <v>7</v>
      </c>
      <c r="K22" s="28">
        <v>1</v>
      </c>
      <c r="L22" s="16">
        <v>7</v>
      </c>
      <c r="M22" s="23">
        <v>13</v>
      </c>
      <c r="N22" s="14">
        <f t="shared" si="0"/>
        <v>92</v>
      </c>
    </row>
    <row r="23" spans="1:14" x14ac:dyDescent="0.25">
      <c r="A23" s="31" t="s">
        <v>49</v>
      </c>
      <c r="B23" s="1" t="s">
        <v>20</v>
      </c>
      <c r="C23" s="25">
        <v>0</v>
      </c>
      <c r="D23" s="16">
        <v>0</v>
      </c>
      <c r="E23" s="16">
        <v>1</v>
      </c>
      <c r="F23" s="16">
        <v>0</v>
      </c>
      <c r="G23" s="17">
        <v>0</v>
      </c>
      <c r="H23" s="16">
        <v>1</v>
      </c>
      <c r="I23" s="16">
        <v>0</v>
      </c>
      <c r="J23" s="16"/>
      <c r="K23" s="28">
        <v>0</v>
      </c>
      <c r="L23" s="16">
        <v>0</v>
      </c>
      <c r="M23" s="23">
        <v>0</v>
      </c>
      <c r="N23" s="14">
        <f t="shared" si="0"/>
        <v>2</v>
      </c>
    </row>
    <row r="24" spans="1:14" x14ac:dyDescent="0.25">
      <c r="A24" s="6" t="s">
        <v>50</v>
      </c>
      <c r="B24" s="1" t="s">
        <v>21</v>
      </c>
      <c r="C24" s="25">
        <v>0</v>
      </c>
      <c r="D24" s="20">
        <v>3</v>
      </c>
      <c r="E24" s="16">
        <v>0</v>
      </c>
      <c r="F24" s="16">
        <v>0</v>
      </c>
      <c r="G24" s="17">
        <v>0</v>
      </c>
      <c r="H24" s="16">
        <v>2</v>
      </c>
      <c r="I24" s="16">
        <v>2</v>
      </c>
      <c r="J24" s="16"/>
      <c r="K24" s="28">
        <v>1</v>
      </c>
      <c r="L24" s="16">
        <v>0</v>
      </c>
      <c r="M24" s="23">
        <v>1</v>
      </c>
      <c r="N24" s="14">
        <f t="shared" si="0"/>
        <v>9</v>
      </c>
    </row>
    <row r="25" spans="1:14" x14ac:dyDescent="0.25">
      <c r="A25" s="6" t="s">
        <v>51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3">
        <v>0</v>
      </c>
      <c r="N25" s="14">
        <f t="shared" si="0"/>
        <v>0</v>
      </c>
    </row>
    <row r="26" spans="1:14" ht="25.5" x14ac:dyDescent="0.25">
      <c r="A26" s="6" t="s">
        <v>52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20"/>
      <c r="K26" s="16">
        <v>0</v>
      </c>
      <c r="L26" s="16">
        <v>0</v>
      </c>
      <c r="M26" s="23">
        <v>0</v>
      </c>
      <c r="N26" s="14">
        <f t="shared" si="0"/>
        <v>0</v>
      </c>
    </row>
    <row r="27" spans="1:14" ht="25.5" x14ac:dyDescent="0.25">
      <c r="A27" s="6" t="s">
        <v>53</v>
      </c>
      <c r="B27" s="1" t="s">
        <v>24</v>
      </c>
      <c r="C27" s="25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16">
        <v>0</v>
      </c>
      <c r="M27" s="23">
        <v>0</v>
      </c>
      <c r="N27" s="14">
        <f t="shared" si="0"/>
        <v>0</v>
      </c>
    </row>
    <row r="28" spans="1:14" ht="25.5" x14ac:dyDescent="0.25">
      <c r="A28" s="6" t="s">
        <v>54</v>
      </c>
      <c r="B28" s="1" t="s">
        <v>25</v>
      </c>
      <c r="C28" s="25">
        <v>3</v>
      </c>
      <c r="D28" s="16">
        <v>4</v>
      </c>
      <c r="E28" s="16">
        <v>2</v>
      </c>
      <c r="F28" s="16">
        <v>0</v>
      </c>
      <c r="G28" s="17">
        <v>2</v>
      </c>
      <c r="H28" s="16">
        <v>1</v>
      </c>
      <c r="I28" s="16">
        <v>0</v>
      </c>
      <c r="J28" s="16">
        <v>3</v>
      </c>
      <c r="K28" s="16">
        <v>4</v>
      </c>
      <c r="L28" s="16">
        <v>3</v>
      </c>
      <c r="M28" s="23">
        <v>0</v>
      </c>
      <c r="N28" s="14">
        <f t="shared" si="0"/>
        <v>22</v>
      </c>
    </row>
    <row r="29" spans="1:14" x14ac:dyDescent="0.25">
      <c r="A29" s="6" t="s">
        <v>55</v>
      </c>
      <c r="B29" s="1" t="s">
        <v>26</v>
      </c>
      <c r="C29" s="25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0</v>
      </c>
      <c r="J29" s="20"/>
      <c r="K29" s="16">
        <v>0</v>
      </c>
      <c r="L29" s="16">
        <v>0</v>
      </c>
      <c r="M29" s="23">
        <v>0</v>
      </c>
      <c r="N29" s="14">
        <f t="shared" si="0"/>
        <v>0</v>
      </c>
    </row>
    <row r="30" spans="1:14" x14ac:dyDescent="0.25">
      <c r="A30" s="6" t="s">
        <v>56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20"/>
      <c r="K30" s="16">
        <v>0</v>
      </c>
      <c r="L30" s="16">
        <v>0</v>
      </c>
      <c r="M30" s="23">
        <v>0</v>
      </c>
      <c r="N30" s="14">
        <f t="shared" si="0"/>
        <v>0</v>
      </c>
    </row>
    <row r="31" spans="1:14" x14ac:dyDescent="0.25">
      <c r="A31" s="6" t="s">
        <v>57</v>
      </c>
      <c r="B31" s="1" t="s">
        <v>28</v>
      </c>
      <c r="C31" s="25">
        <v>0</v>
      </c>
      <c r="D31" s="16">
        <v>0</v>
      </c>
      <c r="E31" s="16">
        <v>0</v>
      </c>
      <c r="F31" s="16">
        <v>0</v>
      </c>
      <c r="G31" s="17">
        <v>3</v>
      </c>
      <c r="H31" s="16">
        <v>1</v>
      </c>
      <c r="I31" s="16">
        <v>0</v>
      </c>
      <c r="J31" s="16"/>
      <c r="K31" s="16">
        <v>0</v>
      </c>
      <c r="L31" s="16">
        <v>0</v>
      </c>
      <c r="M31" s="23">
        <v>0</v>
      </c>
      <c r="N31" s="14">
        <f t="shared" si="0"/>
        <v>4</v>
      </c>
    </row>
    <row r="32" spans="1:14" x14ac:dyDescent="0.25">
      <c r="A32" s="6" t="s">
        <v>58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20"/>
      <c r="K32" s="16">
        <v>0</v>
      </c>
      <c r="L32" s="16">
        <v>0</v>
      </c>
      <c r="M32" s="23">
        <v>0</v>
      </c>
      <c r="N32" s="14">
        <f t="shared" si="0"/>
        <v>0</v>
      </c>
    </row>
    <row r="33" spans="1:14" x14ac:dyDescent="0.25">
      <c r="A33" s="6" t="s">
        <v>59</v>
      </c>
      <c r="B33" s="1" t="s">
        <v>30</v>
      </c>
      <c r="C33" s="25">
        <v>44</v>
      </c>
      <c r="D33" s="16">
        <v>71</v>
      </c>
      <c r="E33" s="16">
        <v>23</v>
      </c>
      <c r="F33" s="16">
        <v>20</v>
      </c>
      <c r="G33" s="17">
        <v>48</v>
      </c>
      <c r="H33" s="16">
        <v>140</v>
      </c>
      <c r="I33" s="16">
        <v>98</v>
      </c>
      <c r="J33" s="16">
        <v>55</v>
      </c>
      <c r="K33" s="16">
        <v>43</v>
      </c>
      <c r="L33" s="16">
        <v>23</v>
      </c>
      <c r="M33" s="23">
        <v>10</v>
      </c>
      <c r="N33" s="14">
        <f t="shared" si="0"/>
        <v>575</v>
      </c>
    </row>
    <row r="34" spans="1:14" x14ac:dyDescent="0.25">
      <c r="A34" s="7" t="s">
        <v>60</v>
      </c>
      <c r="B34" s="8" t="s">
        <v>31</v>
      </c>
      <c r="C34" s="25">
        <v>1887</v>
      </c>
      <c r="D34" s="26">
        <f>D3+D4+D5+D6+D7+D8+D9+D16+D19+D26+D27+D28+D29+D30+D31+D32+D33</f>
        <v>1455</v>
      </c>
      <c r="E34" s="16">
        <v>388</v>
      </c>
      <c r="F34" s="16">
        <v>170</v>
      </c>
      <c r="G34" s="17">
        <v>1151</v>
      </c>
      <c r="H34" s="16">
        <v>964</v>
      </c>
      <c r="I34" s="16">
        <f>I3+I5+I4+I6+I7+I8+I9+I16+I19+I26+I27+I28+I29+I30+I32+I31+I33</f>
        <v>1404</v>
      </c>
      <c r="J34" s="19">
        <f t="shared" ref="J34" si="16">SUM(J3:J10,J13,J19,J26:J33)</f>
        <v>792</v>
      </c>
      <c r="K34" s="19">
        <f>SUM(K3:K10)+K13+K19+SUM(K26:K33)</f>
        <v>652</v>
      </c>
      <c r="L34" s="16">
        <v>293</v>
      </c>
      <c r="M34" s="24">
        <v>653</v>
      </c>
      <c r="N34" s="9">
        <f t="shared" si="0"/>
        <v>9809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4"/>
  <sheetViews>
    <sheetView zoomScale="80" zoomScaleNormal="8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33</v>
      </c>
      <c r="B3" s="1" t="s">
        <v>0</v>
      </c>
      <c r="C3" s="16">
        <v>186</v>
      </c>
      <c r="D3" s="16">
        <v>84</v>
      </c>
      <c r="E3" s="16">
        <v>9</v>
      </c>
      <c r="F3" s="16">
        <v>24</v>
      </c>
      <c r="G3" s="17">
        <v>47</v>
      </c>
      <c r="H3" s="18">
        <v>84</v>
      </c>
      <c r="I3" s="16">
        <v>110</v>
      </c>
      <c r="J3" s="16">
        <v>61</v>
      </c>
      <c r="K3" s="16">
        <v>59</v>
      </c>
      <c r="L3" s="16">
        <v>33</v>
      </c>
      <c r="M3" s="23">
        <v>50</v>
      </c>
      <c r="N3" s="13">
        <f>SUM(C3:M3)</f>
        <v>747</v>
      </c>
    </row>
    <row r="4" spans="1:14" x14ac:dyDescent="0.25">
      <c r="A4" s="6" t="s">
        <v>34</v>
      </c>
      <c r="B4" s="1" t="s">
        <v>1</v>
      </c>
      <c r="C4" s="16">
        <v>1317</v>
      </c>
      <c r="D4" s="16">
        <v>409</v>
      </c>
      <c r="E4" s="16">
        <v>137</v>
      </c>
      <c r="F4" s="16">
        <v>0</v>
      </c>
      <c r="G4" s="17">
        <v>76</v>
      </c>
      <c r="H4" s="18">
        <v>125</v>
      </c>
      <c r="I4" s="16">
        <v>511</v>
      </c>
      <c r="J4" s="16">
        <v>72</v>
      </c>
      <c r="K4" s="16">
        <v>1</v>
      </c>
      <c r="L4" s="16">
        <v>0</v>
      </c>
      <c r="M4" s="23">
        <v>549</v>
      </c>
      <c r="N4" s="13">
        <f t="shared" ref="N4:N34" si="0">SUM(C4:M4)</f>
        <v>3197</v>
      </c>
    </row>
    <row r="5" spans="1:14" ht="25.5" x14ac:dyDescent="0.25">
      <c r="A5" s="6" t="s">
        <v>35</v>
      </c>
      <c r="B5" s="1" t="s">
        <v>2</v>
      </c>
      <c r="C5" s="16">
        <v>39</v>
      </c>
      <c r="D5" s="16">
        <v>42</v>
      </c>
      <c r="E5" s="16">
        <v>43</v>
      </c>
      <c r="F5" s="16">
        <v>2</v>
      </c>
      <c r="G5" s="17">
        <v>34</v>
      </c>
      <c r="H5" s="18">
        <v>85</v>
      </c>
      <c r="I5" s="16">
        <v>79</v>
      </c>
      <c r="J5" s="16">
        <v>36</v>
      </c>
      <c r="K5" s="16">
        <v>35</v>
      </c>
      <c r="L5" s="16">
        <v>52</v>
      </c>
      <c r="M5" s="23">
        <v>52</v>
      </c>
      <c r="N5" s="13">
        <f t="shared" si="0"/>
        <v>499</v>
      </c>
    </row>
    <row r="6" spans="1:14" ht="25.5" x14ac:dyDescent="0.25">
      <c r="A6" s="6" t="s">
        <v>36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16">
        <v>0</v>
      </c>
      <c r="M6" s="23">
        <v>0</v>
      </c>
      <c r="N6" s="13">
        <f t="shared" si="0"/>
        <v>0</v>
      </c>
    </row>
    <row r="7" spans="1:14" x14ac:dyDescent="0.25">
      <c r="A7" s="6" t="s">
        <v>37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16">
        <v>0</v>
      </c>
      <c r="M7" s="23">
        <v>0</v>
      </c>
      <c r="N7" s="13">
        <f t="shared" si="0"/>
        <v>0</v>
      </c>
    </row>
    <row r="8" spans="1:14" x14ac:dyDescent="0.25">
      <c r="A8" s="6" t="s">
        <v>38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16">
        <v>0</v>
      </c>
      <c r="M8" s="23">
        <v>0</v>
      </c>
      <c r="N8" s="13">
        <f t="shared" si="0"/>
        <v>0</v>
      </c>
    </row>
    <row r="9" spans="1:14" ht="25.5" x14ac:dyDescent="0.25">
      <c r="A9" s="6" t="s">
        <v>39</v>
      </c>
      <c r="B9" s="1" t="s">
        <v>6</v>
      </c>
      <c r="C9" s="16">
        <v>0</v>
      </c>
      <c r="D9" s="16">
        <v>0</v>
      </c>
      <c r="E9" s="16">
        <v>0</v>
      </c>
      <c r="F9" s="16">
        <v>0</v>
      </c>
      <c r="G9" s="17">
        <v>0</v>
      </c>
      <c r="H9" s="18">
        <v>2</v>
      </c>
      <c r="I9" s="16">
        <v>0</v>
      </c>
      <c r="J9" s="16"/>
      <c r="K9" s="16">
        <v>1</v>
      </c>
      <c r="L9" s="16">
        <v>0</v>
      </c>
      <c r="M9" s="23">
        <v>0</v>
      </c>
      <c r="N9" s="13">
        <f t="shared" si="0"/>
        <v>3</v>
      </c>
    </row>
    <row r="10" spans="1:14" ht="25.5" x14ac:dyDescent="0.25">
      <c r="A10" s="6" t="s">
        <v>40</v>
      </c>
      <c r="B10" s="1" t="s">
        <v>7</v>
      </c>
      <c r="C10" s="16">
        <v>8</v>
      </c>
      <c r="D10" s="16">
        <f>D11+D12</f>
        <v>60</v>
      </c>
      <c r="E10" s="16">
        <v>3</v>
      </c>
      <c r="F10" s="16">
        <v>0</v>
      </c>
      <c r="G10" s="17">
        <v>3</v>
      </c>
      <c r="H10" s="18">
        <v>16</v>
      </c>
      <c r="I10" s="16">
        <f t="shared" ref="I10" si="1">I11+I12</f>
        <v>11</v>
      </c>
      <c r="J10" s="16">
        <f t="shared" ref="J10" si="2">SUM(J11:J12)</f>
        <v>1</v>
      </c>
      <c r="K10" s="16">
        <f t="shared" ref="K10" si="3">K11+K12</f>
        <v>3</v>
      </c>
      <c r="L10" s="16">
        <v>9</v>
      </c>
      <c r="M10" s="23">
        <f>SUM(M11:M12)</f>
        <v>4</v>
      </c>
      <c r="N10" s="13">
        <f t="shared" si="0"/>
        <v>118</v>
      </c>
    </row>
    <row r="11" spans="1:14" x14ac:dyDescent="0.25">
      <c r="A11" s="6" t="s">
        <v>41</v>
      </c>
      <c r="B11" s="1" t="s">
        <v>8</v>
      </c>
      <c r="C11" s="16">
        <v>5</v>
      </c>
      <c r="D11" s="16">
        <v>56</v>
      </c>
      <c r="E11" s="16">
        <v>1</v>
      </c>
      <c r="F11" s="16">
        <v>0</v>
      </c>
      <c r="G11" s="17">
        <v>2</v>
      </c>
      <c r="H11" s="16">
        <v>13</v>
      </c>
      <c r="I11" s="16">
        <v>8</v>
      </c>
      <c r="J11" s="16">
        <v>1</v>
      </c>
      <c r="K11" s="28">
        <v>1</v>
      </c>
      <c r="L11" s="16">
        <v>8</v>
      </c>
      <c r="M11" s="23">
        <v>4</v>
      </c>
      <c r="N11" s="13">
        <f t="shared" si="0"/>
        <v>99</v>
      </c>
    </row>
    <row r="12" spans="1:14" x14ac:dyDescent="0.25">
      <c r="A12" s="6" t="s">
        <v>42</v>
      </c>
      <c r="B12" s="1" t="s">
        <v>9</v>
      </c>
      <c r="C12" s="16">
        <v>3</v>
      </c>
      <c r="D12" s="16">
        <v>4</v>
      </c>
      <c r="E12" s="16">
        <v>2</v>
      </c>
      <c r="F12" s="16">
        <v>0</v>
      </c>
      <c r="G12" s="17">
        <v>1</v>
      </c>
      <c r="H12" s="16">
        <v>3</v>
      </c>
      <c r="I12" s="16">
        <v>3</v>
      </c>
      <c r="J12" s="16">
        <v>0</v>
      </c>
      <c r="K12" s="28">
        <v>2</v>
      </c>
      <c r="L12" s="16">
        <v>1</v>
      </c>
      <c r="M12" s="23">
        <v>0</v>
      </c>
      <c r="N12" s="13">
        <f t="shared" si="0"/>
        <v>19</v>
      </c>
    </row>
    <row r="13" spans="1:14" x14ac:dyDescent="0.25">
      <c r="A13" s="6" t="s">
        <v>43</v>
      </c>
      <c r="B13" s="1" t="s">
        <v>10</v>
      </c>
      <c r="C13" s="16">
        <v>23</v>
      </c>
      <c r="D13" s="16">
        <f>D14+D15</f>
        <v>45</v>
      </c>
      <c r="E13" s="16">
        <v>51</v>
      </c>
      <c r="F13" s="16">
        <v>0</v>
      </c>
      <c r="G13" s="17">
        <v>61</v>
      </c>
      <c r="H13" s="18">
        <v>57</v>
      </c>
      <c r="I13" s="16">
        <f>I14+I15</f>
        <v>111</v>
      </c>
      <c r="J13" s="16">
        <f t="shared" ref="J13" si="4">SUM(J14:J15)</f>
        <v>7</v>
      </c>
      <c r="K13" s="16">
        <f t="shared" ref="K13" si="5">K14+K15</f>
        <v>9</v>
      </c>
      <c r="L13" s="16">
        <v>12</v>
      </c>
      <c r="M13" s="23">
        <f>SUM(M14:M15)</f>
        <v>19</v>
      </c>
      <c r="N13" s="13">
        <f t="shared" si="0"/>
        <v>395</v>
      </c>
    </row>
    <row r="14" spans="1:14" x14ac:dyDescent="0.25">
      <c r="A14" s="6" t="s">
        <v>41</v>
      </c>
      <c r="B14" s="1" t="s">
        <v>11</v>
      </c>
      <c r="C14" s="16">
        <v>19</v>
      </c>
      <c r="D14" s="16">
        <v>33</v>
      </c>
      <c r="E14" s="16">
        <v>43</v>
      </c>
      <c r="F14" s="16">
        <v>3</v>
      </c>
      <c r="G14" s="17">
        <v>16</v>
      </c>
      <c r="H14" s="16">
        <v>44</v>
      </c>
      <c r="I14" s="16">
        <v>36</v>
      </c>
      <c r="J14" s="16">
        <v>3</v>
      </c>
      <c r="K14" s="28">
        <v>6</v>
      </c>
      <c r="L14" s="16">
        <v>0</v>
      </c>
      <c r="M14" s="23">
        <v>6</v>
      </c>
      <c r="N14" s="13">
        <f t="shared" si="0"/>
        <v>209</v>
      </c>
    </row>
    <row r="15" spans="1:14" x14ac:dyDescent="0.25">
      <c r="A15" s="6" t="s">
        <v>42</v>
      </c>
      <c r="B15" s="1" t="s">
        <v>12</v>
      </c>
      <c r="C15" s="16">
        <v>4</v>
      </c>
      <c r="D15" s="16">
        <v>12</v>
      </c>
      <c r="E15" s="16">
        <v>8</v>
      </c>
      <c r="F15" s="16">
        <v>0</v>
      </c>
      <c r="G15" s="17">
        <v>45</v>
      </c>
      <c r="H15" s="16">
        <v>13</v>
      </c>
      <c r="I15" s="16">
        <v>75</v>
      </c>
      <c r="J15" s="16">
        <v>4</v>
      </c>
      <c r="K15" s="28">
        <v>3</v>
      </c>
      <c r="L15" s="16">
        <v>12</v>
      </c>
      <c r="M15" s="23">
        <v>13</v>
      </c>
      <c r="N15" s="13">
        <f t="shared" si="0"/>
        <v>189</v>
      </c>
    </row>
    <row r="16" spans="1:14" x14ac:dyDescent="0.25">
      <c r="A16" s="6" t="s">
        <v>44</v>
      </c>
      <c r="B16" s="1" t="s">
        <v>13</v>
      </c>
      <c r="C16" s="16">
        <v>31</v>
      </c>
      <c r="D16" s="16">
        <f t="shared" ref="D16:D18" si="6">D10+D13</f>
        <v>105</v>
      </c>
      <c r="E16" s="16">
        <v>54</v>
      </c>
      <c r="F16" s="16">
        <v>3</v>
      </c>
      <c r="G16" s="17">
        <v>64</v>
      </c>
      <c r="H16" s="18">
        <v>73</v>
      </c>
      <c r="I16" s="16">
        <f t="shared" ref="I16" si="7">I17+I18</f>
        <v>122</v>
      </c>
      <c r="J16" s="16">
        <f t="shared" ref="J16" si="8">SUM(J17:J18)</f>
        <v>8</v>
      </c>
      <c r="K16" s="16">
        <f t="shared" ref="K16" si="9">K17+K18</f>
        <v>12</v>
      </c>
      <c r="L16" s="16">
        <v>21</v>
      </c>
      <c r="M16" s="23">
        <f>SUM(M17:M18)</f>
        <v>23</v>
      </c>
      <c r="N16" s="13">
        <f t="shared" si="0"/>
        <v>516</v>
      </c>
    </row>
    <row r="17" spans="1:14" x14ac:dyDescent="0.25">
      <c r="A17" s="6" t="s">
        <v>41</v>
      </c>
      <c r="B17" s="1" t="s">
        <v>14</v>
      </c>
      <c r="C17" s="16">
        <v>24</v>
      </c>
      <c r="D17" s="16">
        <f t="shared" si="6"/>
        <v>89</v>
      </c>
      <c r="E17" s="16">
        <v>44</v>
      </c>
      <c r="F17" s="16">
        <v>3</v>
      </c>
      <c r="G17" s="17">
        <v>18</v>
      </c>
      <c r="H17" s="16">
        <v>57</v>
      </c>
      <c r="I17" s="16">
        <f t="shared" ref="I17:K18" si="10">I11+I14</f>
        <v>44</v>
      </c>
      <c r="J17" s="16">
        <f t="shared" si="10"/>
        <v>4</v>
      </c>
      <c r="K17" s="29">
        <f t="shared" si="10"/>
        <v>7</v>
      </c>
      <c r="L17" s="16">
        <v>8</v>
      </c>
      <c r="M17" s="23">
        <v>10</v>
      </c>
      <c r="N17" s="13">
        <f t="shared" si="0"/>
        <v>308</v>
      </c>
    </row>
    <row r="18" spans="1:14" x14ac:dyDescent="0.25">
      <c r="A18" s="6" t="s">
        <v>42</v>
      </c>
      <c r="B18" s="1" t="s">
        <v>15</v>
      </c>
      <c r="C18" s="16">
        <v>7</v>
      </c>
      <c r="D18" s="16">
        <f t="shared" si="6"/>
        <v>16</v>
      </c>
      <c r="E18" s="16">
        <v>10</v>
      </c>
      <c r="F18" s="16">
        <v>0</v>
      </c>
      <c r="G18" s="17">
        <v>46</v>
      </c>
      <c r="H18" s="16">
        <v>16</v>
      </c>
      <c r="I18" s="16">
        <f t="shared" si="10"/>
        <v>78</v>
      </c>
      <c r="J18" s="16">
        <f t="shared" si="10"/>
        <v>4</v>
      </c>
      <c r="K18" s="29">
        <f t="shared" si="10"/>
        <v>5</v>
      </c>
      <c r="L18" s="16">
        <v>13</v>
      </c>
      <c r="M18" s="23">
        <v>13</v>
      </c>
      <c r="N18" s="13">
        <f t="shared" si="0"/>
        <v>208</v>
      </c>
    </row>
    <row r="19" spans="1:14" x14ac:dyDescent="0.25">
      <c r="A19" s="6" t="s">
        <v>45</v>
      </c>
      <c r="B19" s="1" t="s">
        <v>16</v>
      </c>
      <c r="C19" s="16">
        <v>200</v>
      </c>
      <c r="D19" s="16">
        <f>D20+D25+D24</f>
        <v>127</v>
      </c>
      <c r="E19" s="16">
        <v>111</v>
      </c>
      <c r="F19" s="16">
        <v>102</v>
      </c>
      <c r="G19" s="17">
        <v>97</v>
      </c>
      <c r="H19" s="18">
        <f t="shared" ref="H19:I19" si="11">H20+H24+H25</f>
        <v>177</v>
      </c>
      <c r="I19" s="16">
        <f t="shared" si="11"/>
        <v>196</v>
      </c>
      <c r="J19" s="16">
        <f t="shared" ref="J19" si="12">SUM(J20,J24:J25)</f>
        <v>302</v>
      </c>
      <c r="K19" s="16">
        <f t="shared" ref="K19" si="13">SUM(K21:K25)</f>
        <v>178</v>
      </c>
      <c r="L19" s="16">
        <v>165</v>
      </c>
      <c r="M19" s="23">
        <f>M20+M24+M25</f>
        <v>181</v>
      </c>
      <c r="N19" s="13">
        <f t="shared" si="0"/>
        <v>1836</v>
      </c>
    </row>
    <row r="20" spans="1:14" x14ac:dyDescent="0.25">
      <c r="A20" s="6" t="s">
        <v>46</v>
      </c>
      <c r="B20" s="1" t="s">
        <v>17</v>
      </c>
      <c r="C20" s="16">
        <v>200</v>
      </c>
      <c r="D20" s="16">
        <f>D21+D22+D23</f>
        <v>127</v>
      </c>
      <c r="E20" s="16">
        <v>110</v>
      </c>
      <c r="F20" s="16">
        <v>101</v>
      </c>
      <c r="G20" s="17">
        <v>95</v>
      </c>
      <c r="H20" s="18">
        <f t="shared" ref="H20:I20" si="14">H21+H22+H23</f>
        <v>176</v>
      </c>
      <c r="I20" s="16">
        <f t="shared" si="14"/>
        <v>195</v>
      </c>
      <c r="J20" s="16">
        <f t="shared" ref="J20" si="15">SUM(J21:J23)</f>
        <v>302</v>
      </c>
      <c r="K20" s="16">
        <f t="shared" ref="K20" si="16">K21+K22+K23</f>
        <v>178</v>
      </c>
      <c r="L20" s="16">
        <v>165</v>
      </c>
      <c r="M20" s="23">
        <f>SUM(M21:M23)</f>
        <v>180</v>
      </c>
      <c r="N20" s="13">
        <f t="shared" si="0"/>
        <v>1829</v>
      </c>
    </row>
    <row r="21" spans="1:14" x14ac:dyDescent="0.25">
      <c r="A21" s="6" t="s">
        <v>47</v>
      </c>
      <c r="B21" s="1" t="s">
        <v>18</v>
      </c>
      <c r="C21" s="16">
        <v>193</v>
      </c>
      <c r="D21" s="16">
        <v>126</v>
      </c>
      <c r="E21" s="16">
        <v>108</v>
      </c>
      <c r="F21" s="16">
        <v>97</v>
      </c>
      <c r="G21" s="17">
        <v>92</v>
      </c>
      <c r="H21" s="16">
        <v>163</v>
      </c>
      <c r="I21" s="16">
        <v>188</v>
      </c>
      <c r="J21" s="16">
        <v>295</v>
      </c>
      <c r="K21" s="28">
        <v>177</v>
      </c>
      <c r="L21" s="16">
        <v>156</v>
      </c>
      <c r="M21" s="23">
        <v>165</v>
      </c>
      <c r="N21" s="13">
        <f t="shared" si="0"/>
        <v>1760</v>
      </c>
    </row>
    <row r="22" spans="1:14" x14ac:dyDescent="0.25">
      <c r="A22" s="6" t="s">
        <v>48</v>
      </c>
      <c r="B22" s="1" t="s">
        <v>19</v>
      </c>
      <c r="C22" s="16">
        <v>7</v>
      </c>
      <c r="D22" s="16">
        <v>0</v>
      </c>
      <c r="E22" s="16">
        <v>2</v>
      </c>
      <c r="F22" s="16">
        <v>4</v>
      </c>
      <c r="G22" s="17">
        <v>3</v>
      </c>
      <c r="H22" s="16">
        <v>13</v>
      </c>
      <c r="I22" s="16">
        <v>7</v>
      </c>
      <c r="J22" s="16">
        <v>7</v>
      </c>
      <c r="K22" s="28">
        <v>1</v>
      </c>
      <c r="L22" s="16">
        <v>9</v>
      </c>
      <c r="M22" s="23">
        <v>15</v>
      </c>
      <c r="N22" s="13">
        <f t="shared" si="0"/>
        <v>68</v>
      </c>
    </row>
    <row r="23" spans="1:14" x14ac:dyDescent="0.25">
      <c r="A23" s="31" t="s">
        <v>49</v>
      </c>
      <c r="B23" s="1" t="s">
        <v>20</v>
      </c>
      <c r="C23" s="16">
        <v>0</v>
      </c>
      <c r="D23" s="16">
        <v>1</v>
      </c>
      <c r="E23" s="16">
        <v>0</v>
      </c>
      <c r="F23" s="16">
        <v>0</v>
      </c>
      <c r="G23" s="17">
        <v>0</v>
      </c>
      <c r="H23" s="16">
        <v>0</v>
      </c>
      <c r="I23" s="16">
        <v>0</v>
      </c>
      <c r="J23" s="16"/>
      <c r="K23" s="28">
        <v>0</v>
      </c>
      <c r="L23" s="16">
        <v>0</v>
      </c>
      <c r="M23" s="23">
        <v>0</v>
      </c>
      <c r="N23" s="13">
        <f t="shared" si="0"/>
        <v>1</v>
      </c>
    </row>
    <row r="24" spans="1:14" x14ac:dyDescent="0.25">
      <c r="A24" s="6" t="s">
        <v>50</v>
      </c>
      <c r="B24" s="1" t="s">
        <v>21</v>
      </c>
      <c r="C24" s="16">
        <v>0</v>
      </c>
      <c r="D24" s="20">
        <v>0</v>
      </c>
      <c r="E24" s="16">
        <v>1</v>
      </c>
      <c r="F24" s="16">
        <v>0</v>
      </c>
      <c r="G24" s="17">
        <v>2</v>
      </c>
      <c r="H24" s="16">
        <v>1</v>
      </c>
      <c r="I24" s="16">
        <v>1</v>
      </c>
      <c r="J24" s="16"/>
      <c r="K24" s="28">
        <v>0</v>
      </c>
      <c r="L24" s="16">
        <v>0</v>
      </c>
      <c r="M24" s="23">
        <v>1</v>
      </c>
      <c r="N24" s="13">
        <f t="shared" si="0"/>
        <v>6</v>
      </c>
    </row>
    <row r="25" spans="1:14" x14ac:dyDescent="0.25">
      <c r="A25" s="6" t="s">
        <v>51</v>
      </c>
      <c r="B25" s="1" t="s">
        <v>22</v>
      </c>
      <c r="C25" s="16">
        <v>0</v>
      </c>
      <c r="D25" s="16">
        <v>0</v>
      </c>
      <c r="E25" s="16">
        <v>0</v>
      </c>
      <c r="F25" s="16">
        <v>1</v>
      </c>
      <c r="G25" s="17">
        <v>0</v>
      </c>
      <c r="H25" s="16">
        <v>0</v>
      </c>
      <c r="I25" s="16">
        <v>0</v>
      </c>
      <c r="J25" s="16"/>
      <c r="K25" s="28">
        <v>0</v>
      </c>
      <c r="L25" s="16">
        <v>0</v>
      </c>
      <c r="M25" s="23">
        <v>0</v>
      </c>
      <c r="N25" s="13">
        <f t="shared" si="0"/>
        <v>1</v>
      </c>
    </row>
    <row r="26" spans="1:14" ht="25.5" x14ac:dyDescent="0.25">
      <c r="A26" s="6" t="s">
        <v>52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16">
        <v>0</v>
      </c>
      <c r="M26" s="23">
        <v>0</v>
      </c>
      <c r="N26" s="13">
        <f t="shared" si="0"/>
        <v>0</v>
      </c>
    </row>
    <row r="27" spans="1:14" ht="25.5" x14ac:dyDescent="0.25">
      <c r="A27" s="6" t="s">
        <v>53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0</v>
      </c>
      <c r="H27" s="18">
        <v>1</v>
      </c>
      <c r="I27" s="16">
        <v>0</v>
      </c>
      <c r="J27" s="16"/>
      <c r="K27" s="16">
        <v>0</v>
      </c>
      <c r="L27" s="16">
        <v>0</v>
      </c>
      <c r="M27" s="23">
        <v>0</v>
      </c>
      <c r="N27" s="13">
        <f t="shared" si="0"/>
        <v>1</v>
      </c>
    </row>
    <row r="28" spans="1:14" ht="25.5" x14ac:dyDescent="0.25">
      <c r="A28" s="6" t="s">
        <v>54</v>
      </c>
      <c r="B28" s="1" t="s">
        <v>25</v>
      </c>
      <c r="C28" s="16">
        <v>0</v>
      </c>
      <c r="D28" s="16">
        <v>2</v>
      </c>
      <c r="E28" s="16">
        <v>6</v>
      </c>
      <c r="F28" s="16">
        <v>1</v>
      </c>
      <c r="G28" s="17">
        <v>19</v>
      </c>
      <c r="H28" s="18">
        <v>5</v>
      </c>
      <c r="I28" s="16">
        <v>0</v>
      </c>
      <c r="J28" s="16">
        <v>1</v>
      </c>
      <c r="K28" s="16">
        <v>3</v>
      </c>
      <c r="L28" s="16">
        <v>4</v>
      </c>
      <c r="M28" s="23">
        <v>1</v>
      </c>
      <c r="N28" s="13">
        <f t="shared" si="0"/>
        <v>42</v>
      </c>
    </row>
    <row r="29" spans="1:14" x14ac:dyDescent="0.25">
      <c r="A29" s="6" t="s">
        <v>55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16">
        <v>0</v>
      </c>
      <c r="M29" s="23">
        <v>0</v>
      </c>
      <c r="N29" s="13">
        <f t="shared" si="0"/>
        <v>0</v>
      </c>
    </row>
    <row r="30" spans="1:14" x14ac:dyDescent="0.25">
      <c r="A30" s="6" t="s">
        <v>56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16">
        <v>0</v>
      </c>
      <c r="M30" s="23">
        <v>0</v>
      </c>
      <c r="N30" s="13">
        <f t="shared" si="0"/>
        <v>0</v>
      </c>
    </row>
    <row r="31" spans="1:14" x14ac:dyDescent="0.25">
      <c r="A31" s="6" t="s">
        <v>57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3</v>
      </c>
      <c r="H31" s="18">
        <v>0</v>
      </c>
      <c r="I31" s="16">
        <v>0</v>
      </c>
      <c r="J31" s="16"/>
      <c r="K31" s="16">
        <v>0</v>
      </c>
      <c r="L31" s="16">
        <v>0</v>
      </c>
      <c r="M31" s="23">
        <v>0</v>
      </c>
      <c r="N31" s="13">
        <f t="shared" si="0"/>
        <v>3</v>
      </c>
    </row>
    <row r="32" spans="1:14" x14ac:dyDescent="0.25">
      <c r="A32" s="6" t="s">
        <v>58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16">
        <v>0</v>
      </c>
      <c r="M32" s="23">
        <v>0</v>
      </c>
      <c r="N32" s="13">
        <f t="shared" si="0"/>
        <v>0</v>
      </c>
    </row>
    <row r="33" spans="1:14" x14ac:dyDescent="0.25">
      <c r="A33" s="6" t="s">
        <v>59</v>
      </c>
      <c r="B33" s="1" t="s">
        <v>30</v>
      </c>
      <c r="C33" s="16">
        <v>45</v>
      </c>
      <c r="D33" s="16">
        <v>63</v>
      </c>
      <c r="E33" s="16">
        <v>21</v>
      </c>
      <c r="F33" s="16">
        <v>10</v>
      </c>
      <c r="G33" s="17">
        <v>17</v>
      </c>
      <c r="H33" s="18">
        <v>90</v>
      </c>
      <c r="I33" s="16">
        <v>62</v>
      </c>
      <c r="J33" s="16">
        <v>14</v>
      </c>
      <c r="K33" s="16">
        <v>24</v>
      </c>
      <c r="L33" s="16">
        <v>24</v>
      </c>
      <c r="M33" s="23">
        <v>7</v>
      </c>
      <c r="N33" s="13">
        <f t="shared" si="0"/>
        <v>377</v>
      </c>
    </row>
    <row r="34" spans="1:14" x14ac:dyDescent="0.25">
      <c r="A34" s="7" t="s">
        <v>60</v>
      </c>
      <c r="B34" s="8" t="s">
        <v>31</v>
      </c>
      <c r="C34" s="16">
        <v>1818</v>
      </c>
      <c r="D34" s="26">
        <f>D3+D4+D5+D6+D7+D8+D9+D16+D19+D26+D27+D28+D29+D30+D31+D32+D33</f>
        <v>832</v>
      </c>
      <c r="E34" s="16">
        <v>381</v>
      </c>
      <c r="F34" s="16">
        <v>142</v>
      </c>
      <c r="G34" s="17">
        <v>357</v>
      </c>
      <c r="H34" s="18">
        <v>642</v>
      </c>
      <c r="I34" s="16">
        <f>I3+I5+I4+I6+I7+I8+I9+I16+I19+I26+I27+I28+I29+I30+I32+I31+I33</f>
        <v>1080</v>
      </c>
      <c r="J34" s="19">
        <f t="shared" ref="J34" si="17">SUM(J3:J10,J13,J19,J26:J33)</f>
        <v>494</v>
      </c>
      <c r="K34" s="19">
        <f>SUM(K3:K10)+K13+K19+SUM(K26:K33)</f>
        <v>313</v>
      </c>
      <c r="L34" s="16">
        <v>299</v>
      </c>
      <c r="M34" s="24">
        <v>863</v>
      </c>
      <c r="N34" s="9">
        <f t="shared" si="0"/>
        <v>7221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2023-09-12T05:48:54Z</dcterms:modified>
</cp:coreProperties>
</file>