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7"/>
  </bookViews>
  <sheets>
    <sheet name="BPP23" sheetId="1" r:id="rId1"/>
    <sheet name="BPP22" sheetId="2" r:id="rId2"/>
    <sheet name="Broj_dogovori_23" sheetId="3" r:id="rId3"/>
    <sheet name="Broj_dogovori_22" sheetId="4" r:id="rId4"/>
    <sheet name="BIS23" sheetId="5" r:id="rId5"/>
    <sheet name="BIS22" sheetId="9" r:id="rId6"/>
    <sheet name="Broj_steti_23" sheetId="11" r:id="rId7"/>
    <sheet name="Broj_steti_22" sheetId="10" r:id="rId8"/>
  </sheets>
  <definedNames>
    <definedName name="_xlnm.Print_Area" localSheetId="5">'BIS22'!$A$1:$N$45</definedName>
    <definedName name="_xlnm.Print_Area" localSheetId="4">'BIS23'!$A$1:$N$45</definedName>
    <definedName name="_xlnm.Print_Area" localSheetId="1">'BPP22'!$A$1:$H$44</definedName>
    <definedName name="_xlnm.Print_Area" localSheetId="0">'BPP23'!$A$1:$H$44</definedName>
    <definedName name="_xlnm.Print_Area" localSheetId="3">Broj_dogovori_22!$A$1:$H$44</definedName>
    <definedName name="_xlnm.Print_Area" localSheetId="2">Broj_dogovori_23!$A$1:$H$44</definedName>
    <definedName name="_xlnm.Print_Area" localSheetId="7">Broj_steti_22!$A$1:$N$45</definedName>
    <definedName name="_xlnm.Print_Area" localSheetId="6">Broj_steti_23!$A$1:$N$45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0" l="1"/>
  <c r="D18" i="10"/>
  <c r="D5" i="10" s="1"/>
  <c r="D4" i="10" s="1"/>
  <c r="C29" i="10"/>
  <c r="C23" i="10"/>
  <c r="C22" i="10" s="1"/>
  <c r="C12" i="10"/>
  <c r="C6" i="10"/>
  <c r="C5" i="10" s="1"/>
  <c r="C4" i="10" s="1"/>
  <c r="C45" i="10" s="1"/>
  <c r="D45" i="9"/>
  <c r="D18" i="9"/>
  <c r="D5" i="9"/>
  <c r="D4" i="9" s="1"/>
  <c r="C45" i="9"/>
  <c r="C29" i="9"/>
  <c r="C23" i="9"/>
  <c r="C22" i="9" s="1"/>
  <c r="C12" i="9"/>
  <c r="C6" i="9"/>
  <c r="C5" i="9"/>
  <c r="C4" i="9" s="1"/>
  <c r="C22" i="4"/>
  <c r="C21" i="4" s="1"/>
  <c r="C17" i="4"/>
  <c r="C5" i="4"/>
  <c r="C4" i="4" s="1"/>
  <c r="C28" i="2"/>
  <c r="C21" i="2" s="1"/>
  <c r="C3" i="2" s="1"/>
  <c r="C22" i="2"/>
  <c r="C11" i="2"/>
  <c r="C5" i="2"/>
  <c r="C44" i="2" s="1"/>
  <c r="C4" i="2"/>
  <c r="D45" i="11"/>
  <c r="D35" i="11"/>
  <c r="D22" i="11" s="1"/>
  <c r="D4" i="11" s="1"/>
  <c r="D29" i="11"/>
  <c r="D23" i="11"/>
  <c r="D18" i="11"/>
  <c r="D12" i="11"/>
  <c r="D6" i="11"/>
  <c r="D5" i="11"/>
  <c r="C35" i="11"/>
  <c r="C22" i="11" s="1"/>
  <c r="C29" i="11"/>
  <c r="C23" i="11"/>
  <c r="C18" i="11"/>
  <c r="C5" i="11" s="1"/>
  <c r="C12" i="11"/>
  <c r="C6" i="11"/>
  <c r="D45" i="5"/>
  <c r="D35" i="5"/>
  <c r="D29" i="5"/>
  <c r="D23" i="5"/>
  <c r="D22" i="5" s="1"/>
  <c r="D18" i="5"/>
  <c r="D5" i="5" s="1"/>
  <c r="D4" i="5" s="1"/>
  <c r="D12" i="5"/>
  <c r="D6" i="5"/>
  <c r="C35" i="5"/>
  <c r="C22" i="5" s="1"/>
  <c r="C29" i="5"/>
  <c r="C23" i="5"/>
  <c r="C18" i="5"/>
  <c r="C12" i="5"/>
  <c r="C6" i="5"/>
  <c r="C45" i="5" s="1"/>
  <c r="C34" i="3"/>
  <c r="C22" i="3"/>
  <c r="C21" i="3"/>
  <c r="C17" i="3"/>
  <c r="C5" i="3"/>
  <c r="C4" i="3" s="1"/>
  <c r="C3" i="3" s="1"/>
  <c r="C44" i="3" s="1"/>
  <c r="C34" i="1"/>
  <c r="C28" i="1"/>
  <c r="C22" i="1"/>
  <c r="C21" i="1"/>
  <c r="C17" i="1"/>
  <c r="C11" i="1"/>
  <c r="C5" i="1"/>
  <c r="C4" i="1"/>
  <c r="C3" i="1" s="1"/>
  <c r="C44" i="1" s="1"/>
  <c r="C3" i="4" l="1"/>
  <c r="C44" i="4" s="1"/>
  <c r="C4" i="11"/>
  <c r="C45" i="11"/>
  <c r="C5" i="5"/>
  <c r="C4" i="5" s="1"/>
  <c r="J45" i="10" l="1"/>
  <c r="J35" i="10"/>
  <c r="J22" i="10" s="1"/>
  <c r="J29" i="10"/>
  <c r="J23" i="10"/>
  <c r="J21" i="10"/>
  <c r="J20" i="10"/>
  <c r="J19" i="10"/>
  <c r="J18" i="10"/>
  <c r="J12" i="10"/>
  <c r="I29" i="10"/>
  <c r="I23" i="10"/>
  <c r="I22" i="10" s="1"/>
  <c r="I12" i="10"/>
  <c r="I5" i="10" s="1"/>
  <c r="I4" i="10" s="1"/>
  <c r="I45" i="10" s="1"/>
  <c r="I6" i="10"/>
  <c r="J45" i="9"/>
  <c r="J35" i="9"/>
  <c r="J22" i="9" s="1"/>
  <c r="J29" i="9"/>
  <c r="J23" i="9"/>
  <c r="J21" i="9"/>
  <c r="J20" i="9"/>
  <c r="J19" i="9"/>
  <c r="J18" i="9"/>
  <c r="J12" i="9"/>
  <c r="I29" i="9"/>
  <c r="I23" i="9"/>
  <c r="I22" i="9"/>
  <c r="I12" i="9"/>
  <c r="I5" i="9" s="1"/>
  <c r="I4" i="9" s="1"/>
  <c r="I45" i="9" s="1"/>
  <c r="I6" i="9"/>
  <c r="F28" i="4"/>
  <c r="F22" i="4"/>
  <c r="F21" i="4" s="1"/>
  <c r="F11" i="4"/>
  <c r="F5" i="4"/>
  <c r="F4" i="4" s="1"/>
  <c r="F28" i="2"/>
  <c r="F22" i="2"/>
  <c r="F21" i="2"/>
  <c r="F11" i="2"/>
  <c r="F4" i="2" s="1"/>
  <c r="F3" i="2" s="1"/>
  <c r="F44" i="2" s="1"/>
  <c r="F5" i="2"/>
  <c r="J45" i="11"/>
  <c r="J35" i="11"/>
  <c r="J22" i="11" s="1"/>
  <c r="J29" i="11"/>
  <c r="J23" i="11"/>
  <c r="J21" i="11"/>
  <c r="J18" i="11" s="1"/>
  <c r="J20" i="11"/>
  <c r="J19" i="11"/>
  <c r="J12" i="11"/>
  <c r="I29" i="11"/>
  <c r="I23" i="11"/>
  <c r="I22" i="11" s="1"/>
  <c r="I12" i="11"/>
  <c r="I5" i="11" s="1"/>
  <c r="I4" i="11" s="1"/>
  <c r="I45" i="11" s="1"/>
  <c r="I6" i="11"/>
  <c r="J45" i="5"/>
  <c r="J35" i="5"/>
  <c r="J22" i="5" s="1"/>
  <c r="J29" i="5"/>
  <c r="J23" i="5"/>
  <c r="J21" i="5"/>
  <c r="J20" i="5"/>
  <c r="J19" i="5"/>
  <c r="J18" i="5"/>
  <c r="J12" i="5"/>
  <c r="I29" i="5"/>
  <c r="I23" i="5"/>
  <c r="I22" i="5"/>
  <c r="I12" i="5"/>
  <c r="I5" i="5" s="1"/>
  <c r="I4" i="5" s="1"/>
  <c r="I45" i="5" s="1"/>
  <c r="I6" i="5"/>
  <c r="F28" i="3"/>
  <c r="F22" i="3"/>
  <c r="F21" i="3" s="1"/>
  <c r="F11" i="3"/>
  <c r="F4" i="3" s="1"/>
  <c r="F3" i="3" s="1"/>
  <c r="F44" i="3" s="1"/>
  <c r="F5" i="3"/>
  <c r="F28" i="1"/>
  <c r="F3" i="1" s="1"/>
  <c r="F44" i="1" s="1"/>
  <c r="F22" i="1"/>
  <c r="F21" i="1"/>
  <c r="F11" i="1"/>
  <c r="F5" i="1"/>
  <c r="F4" i="1"/>
  <c r="F3" i="4" l="1"/>
  <c r="F44" i="4" s="1"/>
  <c r="H35" i="10" l="1"/>
  <c r="H29" i="10"/>
  <c r="H23" i="10"/>
  <c r="H22" i="10"/>
  <c r="H18" i="10"/>
  <c r="H12" i="10"/>
  <c r="H6" i="10"/>
  <c r="H5" i="10" s="1"/>
  <c r="H4" i="10" s="1"/>
  <c r="H45" i="10" s="1"/>
  <c r="G35" i="10"/>
  <c r="G29" i="10"/>
  <c r="G23" i="10"/>
  <c r="G22" i="10" s="1"/>
  <c r="G18" i="10"/>
  <c r="G12" i="10"/>
  <c r="G6" i="10"/>
  <c r="G5" i="10" s="1"/>
  <c r="G4" i="10" s="1"/>
  <c r="G45" i="10" s="1"/>
  <c r="H35" i="9"/>
  <c r="H29" i="9"/>
  <c r="H23" i="9"/>
  <c r="H22" i="9" s="1"/>
  <c r="H18" i="9"/>
  <c r="H12" i="9"/>
  <c r="H6" i="9"/>
  <c r="H5" i="9"/>
  <c r="G35" i="9"/>
  <c r="G29" i="9"/>
  <c r="G23" i="9"/>
  <c r="G22" i="9" s="1"/>
  <c r="G18" i="9"/>
  <c r="G12" i="9"/>
  <c r="G6" i="9"/>
  <c r="G5" i="9"/>
  <c r="G4" i="9" s="1"/>
  <c r="G45" i="9" s="1"/>
  <c r="E34" i="4"/>
  <c r="E22" i="4"/>
  <c r="E21" i="4"/>
  <c r="E17" i="4"/>
  <c r="E5" i="4"/>
  <c r="E4" i="4" s="1"/>
  <c r="E3" i="4" s="1"/>
  <c r="E44" i="4" s="1"/>
  <c r="E34" i="2"/>
  <c r="E28" i="2"/>
  <c r="E22" i="2"/>
  <c r="E21" i="2" s="1"/>
  <c r="E17" i="2"/>
  <c r="E11" i="2"/>
  <c r="E5" i="2"/>
  <c r="E4" i="2"/>
  <c r="E3" i="2" s="1"/>
  <c r="E44" i="2" s="1"/>
  <c r="H4" i="9" l="1"/>
  <c r="H45" i="9" s="1"/>
  <c r="H35" i="11" l="1"/>
  <c r="H29" i="11"/>
  <c r="H23" i="11"/>
  <c r="H22" i="11"/>
  <c r="H18" i="11"/>
  <c r="H12" i="11"/>
  <c r="H6" i="11"/>
  <c r="H5" i="11" s="1"/>
  <c r="H4" i="11" s="1"/>
  <c r="H45" i="11" s="1"/>
  <c r="G35" i="11"/>
  <c r="G22" i="11" s="1"/>
  <c r="G29" i="11"/>
  <c r="G23" i="11"/>
  <c r="G18" i="11"/>
  <c r="G12" i="11"/>
  <c r="G6" i="11"/>
  <c r="G5" i="11"/>
  <c r="H35" i="5"/>
  <c r="H29" i="5"/>
  <c r="H23" i="5"/>
  <c r="H22" i="5"/>
  <c r="H18" i="5"/>
  <c r="H5" i="5" s="1"/>
  <c r="H4" i="5" s="1"/>
  <c r="H45" i="5" s="1"/>
  <c r="H12" i="5"/>
  <c r="H6" i="5"/>
  <c r="G35" i="5"/>
  <c r="G29" i="5"/>
  <c r="G23" i="5"/>
  <c r="G22" i="5"/>
  <c r="G18" i="5"/>
  <c r="G12" i="5"/>
  <c r="G6" i="5"/>
  <c r="G5" i="5"/>
  <c r="G4" i="5" s="1"/>
  <c r="G45" i="5" s="1"/>
  <c r="E34" i="3"/>
  <c r="E22" i="3"/>
  <c r="E21" i="3"/>
  <c r="E17" i="3"/>
  <c r="E5" i="3"/>
  <c r="E4" i="3" s="1"/>
  <c r="E3" i="3" s="1"/>
  <c r="E44" i="3" s="1"/>
  <c r="E34" i="1"/>
  <c r="E28" i="1"/>
  <c r="E21" i="1" s="1"/>
  <c r="E22" i="1"/>
  <c r="E17" i="1"/>
  <c r="E11" i="1"/>
  <c r="E5" i="1"/>
  <c r="E4" i="1"/>
  <c r="E3" i="1" s="1"/>
  <c r="E44" i="1" s="1"/>
  <c r="G4" i="11" l="1"/>
  <c r="G45" i="11" s="1"/>
  <c r="M45" i="5" l="1"/>
  <c r="N45" i="11"/>
  <c r="N45" i="10"/>
  <c r="N38" i="10"/>
  <c r="N35" i="10"/>
  <c r="N29" i="10"/>
  <c r="N18" i="10"/>
  <c r="N14" i="10"/>
  <c r="N12" i="10"/>
  <c r="N45" i="9"/>
  <c r="N38" i="9"/>
  <c r="N35" i="9"/>
  <c r="N18" i="9"/>
  <c r="N14" i="9"/>
  <c r="N12" i="9"/>
  <c r="N43" i="11"/>
  <c r="N35" i="11"/>
  <c r="N29" i="11"/>
  <c r="N18" i="11"/>
  <c r="N12" i="11"/>
  <c r="N11" i="11"/>
  <c r="M12" i="11"/>
  <c r="N40" i="5"/>
  <c r="N45" i="5"/>
  <c r="N38" i="5"/>
  <c r="N35" i="5"/>
  <c r="N32" i="5"/>
  <c r="N29" i="5"/>
  <c r="N24" i="5"/>
  <c r="N18" i="5"/>
  <c r="N16" i="5"/>
  <c r="N14" i="5"/>
  <c r="N12" i="5"/>
  <c r="N7" i="5"/>
  <c r="N44" i="11"/>
  <c r="M44" i="11"/>
  <c r="M43" i="11"/>
  <c r="N42" i="11"/>
  <c r="M42" i="11"/>
  <c r="N41" i="11"/>
  <c r="M41" i="11"/>
  <c r="N40" i="11"/>
  <c r="M40" i="11"/>
  <c r="N39" i="11"/>
  <c r="M39" i="11"/>
  <c r="N38" i="11"/>
  <c r="M38" i="11"/>
  <c r="N37" i="11"/>
  <c r="M37" i="11"/>
  <c r="N36" i="11"/>
  <c r="M36" i="11"/>
  <c r="M35" i="11"/>
  <c r="N34" i="11"/>
  <c r="M34" i="11"/>
  <c r="N33" i="11"/>
  <c r="M33" i="11"/>
  <c r="N32" i="11"/>
  <c r="M32" i="11"/>
  <c r="N31" i="11"/>
  <c r="M31" i="11"/>
  <c r="N30" i="11"/>
  <c r="M30" i="11"/>
  <c r="M29" i="11"/>
  <c r="N28" i="11"/>
  <c r="M28" i="11"/>
  <c r="N27" i="11"/>
  <c r="M27" i="11"/>
  <c r="N26" i="11"/>
  <c r="M26" i="11"/>
  <c r="N25" i="11"/>
  <c r="M25" i="11"/>
  <c r="N24" i="11"/>
  <c r="M24" i="11"/>
  <c r="M23" i="11"/>
  <c r="M22" i="11"/>
  <c r="N21" i="11"/>
  <c r="M21" i="11"/>
  <c r="N20" i="11"/>
  <c r="M20" i="11"/>
  <c r="N19" i="11"/>
  <c r="M19" i="11"/>
  <c r="M18" i="11"/>
  <c r="N17" i="11"/>
  <c r="M17" i="11"/>
  <c r="N16" i="11"/>
  <c r="M16" i="11"/>
  <c r="N15" i="11"/>
  <c r="M15" i="11"/>
  <c r="N14" i="11"/>
  <c r="M14" i="11"/>
  <c r="N13" i="11"/>
  <c r="M13" i="11"/>
  <c r="M11" i="11"/>
  <c r="N10" i="11"/>
  <c r="M10" i="11"/>
  <c r="N9" i="11"/>
  <c r="M9" i="11"/>
  <c r="N8" i="11"/>
  <c r="M8" i="11"/>
  <c r="N7" i="11"/>
  <c r="M7" i="11"/>
  <c r="N6" i="11"/>
  <c r="M6" i="11"/>
  <c r="N5" i="11"/>
  <c r="M45" i="10"/>
  <c r="N44" i="10"/>
  <c r="M44" i="10"/>
  <c r="N43" i="10"/>
  <c r="M43" i="10"/>
  <c r="N42" i="10"/>
  <c r="M42" i="10"/>
  <c r="N41" i="10"/>
  <c r="M41" i="10"/>
  <c r="N40" i="10"/>
  <c r="M40" i="10"/>
  <c r="N39" i="10"/>
  <c r="M39" i="10"/>
  <c r="M38" i="10"/>
  <c r="N37" i="10"/>
  <c r="M37" i="10"/>
  <c r="N36" i="10"/>
  <c r="M36" i="10"/>
  <c r="M35" i="10"/>
  <c r="N34" i="10"/>
  <c r="M34" i="10"/>
  <c r="N33" i="10"/>
  <c r="M33" i="10"/>
  <c r="N32" i="10"/>
  <c r="M32" i="10"/>
  <c r="N31" i="10"/>
  <c r="M31" i="10"/>
  <c r="M30" i="10"/>
  <c r="M29" i="10"/>
  <c r="N28" i="10"/>
  <c r="M28" i="10"/>
  <c r="N27" i="10"/>
  <c r="M27" i="10"/>
  <c r="N26" i="10"/>
  <c r="M26" i="10"/>
  <c r="N25" i="10"/>
  <c r="M25" i="10"/>
  <c r="N24" i="10"/>
  <c r="M24" i="10"/>
  <c r="M23" i="10"/>
  <c r="M22" i="10"/>
  <c r="N21" i="10"/>
  <c r="M21" i="10"/>
  <c r="N20" i="10"/>
  <c r="M20" i="10"/>
  <c r="N19" i="10"/>
  <c r="M19" i="10"/>
  <c r="M18" i="10"/>
  <c r="N17" i="10"/>
  <c r="M17" i="10"/>
  <c r="N16" i="10"/>
  <c r="M16" i="10"/>
  <c r="N15" i="10"/>
  <c r="M15" i="10"/>
  <c r="M14" i="10"/>
  <c r="N13" i="10"/>
  <c r="M13" i="10"/>
  <c r="M12" i="10"/>
  <c r="N11" i="10"/>
  <c r="M11" i="10"/>
  <c r="N10" i="10"/>
  <c r="M10" i="10"/>
  <c r="N9" i="10"/>
  <c r="M9" i="10"/>
  <c r="N8" i="10"/>
  <c r="M8" i="10"/>
  <c r="N7" i="10"/>
  <c r="M7" i="10"/>
  <c r="N6" i="10"/>
  <c r="M6" i="10"/>
  <c r="N5" i="10"/>
  <c r="M5" i="10"/>
  <c r="N4" i="10"/>
  <c r="M4" i="10"/>
  <c r="M45" i="9"/>
  <c r="N44" i="9"/>
  <c r="M44" i="9"/>
  <c r="N43" i="9"/>
  <c r="M43" i="9"/>
  <c r="N42" i="9"/>
  <c r="M42" i="9"/>
  <c r="N41" i="9"/>
  <c r="M41" i="9"/>
  <c r="N40" i="9"/>
  <c r="M40" i="9"/>
  <c r="N39" i="9"/>
  <c r="M39" i="9"/>
  <c r="M38" i="9"/>
  <c r="N37" i="9"/>
  <c r="M37" i="9"/>
  <c r="N36" i="9"/>
  <c r="M36" i="9"/>
  <c r="M35" i="9"/>
  <c r="N34" i="9"/>
  <c r="M34" i="9"/>
  <c r="N33" i="9"/>
  <c r="M33" i="9"/>
  <c r="N32" i="9"/>
  <c r="M32" i="9"/>
  <c r="N31" i="9"/>
  <c r="M31" i="9"/>
  <c r="M30" i="9"/>
  <c r="M29" i="9"/>
  <c r="N28" i="9"/>
  <c r="M28" i="9"/>
  <c r="N27" i="9"/>
  <c r="M27" i="9"/>
  <c r="N26" i="9"/>
  <c r="M26" i="9"/>
  <c r="N25" i="9"/>
  <c r="M25" i="9"/>
  <c r="N24" i="9"/>
  <c r="M24" i="9"/>
  <c r="N23" i="9"/>
  <c r="M23" i="9"/>
  <c r="M22" i="9"/>
  <c r="N21" i="9"/>
  <c r="M21" i="9"/>
  <c r="N20" i="9"/>
  <c r="M20" i="9"/>
  <c r="N19" i="9"/>
  <c r="M19" i="9"/>
  <c r="M18" i="9"/>
  <c r="N17" i="9"/>
  <c r="M17" i="9"/>
  <c r="N16" i="9"/>
  <c r="M16" i="9"/>
  <c r="N15" i="9"/>
  <c r="M15" i="9"/>
  <c r="M14" i="9"/>
  <c r="N13" i="9"/>
  <c r="M13" i="9"/>
  <c r="M12" i="9"/>
  <c r="N11" i="9"/>
  <c r="M11" i="9"/>
  <c r="N10" i="9"/>
  <c r="M10" i="9"/>
  <c r="N9" i="9"/>
  <c r="M9" i="9"/>
  <c r="N8" i="9"/>
  <c r="M8" i="9"/>
  <c r="N7" i="9"/>
  <c r="M7" i="9"/>
  <c r="N6" i="9"/>
  <c r="M6" i="9"/>
  <c r="N5" i="9"/>
  <c r="M5" i="9"/>
  <c r="N4" i="9"/>
  <c r="M4" i="9"/>
  <c r="M5" i="5"/>
  <c r="N5" i="5"/>
  <c r="M6" i="5"/>
  <c r="N6" i="5"/>
  <c r="M7" i="5"/>
  <c r="M8" i="5"/>
  <c r="N8" i="5"/>
  <c r="M9" i="5"/>
  <c r="N9" i="5"/>
  <c r="M10" i="5"/>
  <c r="N10" i="5"/>
  <c r="M11" i="5"/>
  <c r="N11" i="5"/>
  <c r="M12" i="5"/>
  <c r="M13" i="5"/>
  <c r="N13" i="5"/>
  <c r="M14" i="5"/>
  <c r="M15" i="5"/>
  <c r="N15" i="5"/>
  <c r="M16" i="5"/>
  <c r="M17" i="5"/>
  <c r="N17" i="5"/>
  <c r="M18" i="5"/>
  <c r="M19" i="5"/>
  <c r="N19" i="5"/>
  <c r="M20" i="5"/>
  <c r="N20" i="5"/>
  <c r="M21" i="5"/>
  <c r="N21" i="5"/>
  <c r="M23" i="5"/>
  <c r="M24" i="5"/>
  <c r="M25" i="5"/>
  <c r="N25" i="5"/>
  <c r="M26" i="5"/>
  <c r="N26" i="5"/>
  <c r="M27" i="5"/>
  <c r="N27" i="5"/>
  <c r="M28" i="5"/>
  <c r="N28" i="5"/>
  <c r="M29" i="5"/>
  <c r="M30" i="5"/>
  <c r="M31" i="5"/>
  <c r="N31" i="5"/>
  <c r="M32" i="5"/>
  <c r="M33" i="5"/>
  <c r="N33" i="5"/>
  <c r="M34" i="5"/>
  <c r="N34" i="5"/>
  <c r="M35" i="5"/>
  <c r="M36" i="5"/>
  <c r="N36" i="5"/>
  <c r="M37" i="5"/>
  <c r="N37" i="5"/>
  <c r="M38" i="5"/>
  <c r="M39" i="5"/>
  <c r="N39" i="5"/>
  <c r="M40" i="5"/>
  <c r="M41" i="5"/>
  <c r="N41" i="5"/>
  <c r="M42" i="5"/>
  <c r="N42" i="5"/>
  <c r="M43" i="5"/>
  <c r="N43" i="5"/>
  <c r="M44" i="5"/>
  <c r="N44" i="5"/>
  <c r="N4" i="5"/>
  <c r="N4" i="11" l="1"/>
  <c r="M22" i="5"/>
  <c r="N22" i="10"/>
  <c r="N23" i="10"/>
  <c r="N30" i="10"/>
  <c r="N22" i="9"/>
  <c r="N29" i="9"/>
  <c r="N30" i="9"/>
  <c r="N23" i="11"/>
  <c r="N22" i="11"/>
  <c r="N30" i="5"/>
  <c r="M4" i="5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M5" i="11" l="1"/>
  <c r="N23" i="5"/>
  <c r="N22" i="5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3" i="1"/>
  <c r="M4" i="11" l="1"/>
  <c r="M45" i="11"/>
</calcChain>
</file>

<file path=xl/sharedStrings.xml><?xml version="1.0" encoding="utf-8"?>
<sst xmlns="http://schemas.openxmlformats.org/spreadsheetml/2006/main" count="912" uniqueCount="102">
  <si>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</si>
  <si>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</si>
  <si>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</si>
  <si>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</si>
  <si>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</si>
  <si>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</si>
  <si>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</si>
  <si>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</si>
  <si>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</si>
  <si>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</si>
  <si>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</si>
  <si>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</si>
  <si>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</si>
  <si>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</si>
  <si>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</si>
  <si>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</si>
  <si>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</si>
  <si>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</si>
  <si>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</si>
  <si>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</si>
  <si>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</si>
  <si>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</si>
  <si>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</si>
  <si>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</si>
  <si>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</si>
  <si>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</si>
  <si>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</si>
  <si>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</si>
  <si>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</si>
  <si>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</si>
  <si>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</si>
  <si>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</si>
  <si>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</si>
  <si>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</si>
  <si>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</si>
  <si>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</si>
  <si>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</si>
  <si>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</si>
  <si>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</si>
  <si>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</si>
  <si>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</si>
  <si>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</si>
  <si>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</si>
  <si>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</si>
  <si>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</si>
  <si>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</si>
  <si>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</si>
  <si>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</si>
  <si>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</si>
  <si>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</si>
  <si>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</si>
  <si>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</si>
  <si>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</si>
  <si>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</si>
  <si>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</si>
  <si>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</si>
  <si>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</si>
  <si>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</si>
  <si>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</si>
  <si>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 xml:space="preserve"> Numri i dëmeve të paguara  për shoqëritë e sigurimeve jetë, për periudhën 1.9.2023 - 30.9.2023 </t>
  </si>
  <si>
    <t>Kroacija Jetë</t>
  </si>
  <si>
    <t>Grave</t>
  </si>
  <si>
    <t>Viner jetë</t>
  </si>
  <si>
    <t>Unika Jetë</t>
  </si>
  <si>
    <t>Triglav Jetë</t>
  </si>
  <si>
    <t>Totali jetë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</si>
  <si>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</si>
  <si>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</si>
  <si>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</si>
  <si>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</si>
  <si>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</si>
  <si>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</si>
  <si>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</si>
  <si>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</si>
  <si>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</si>
  <si>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</si>
  <si>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</si>
  <si>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</si>
  <si>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</si>
  <si>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</si>
  <si>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</si>
  <si>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</si>
  <si>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</si>
  <si>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</si>
  <si>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</si>
  <si>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</si>
  <si>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 nga investimet mbartet në kurriz të të siguruarit</t>
  </si>
  <si>
    <t>Tontinë</t>
  </si>
  <si>
    <t>Fonde për kapital</t>
  </si>
  <si>
    <t>Pensione nga shtylla e dytë</t>
  </si>
  <si>
    <t>Pensione nga shtylla e  tretë</t>
  </si>
  <si>
    <t>GHITHSEJ</t>
  </si>
  <si>
    <t xml:space="preserve">shuma individuale </t>
  </si>
  <si>
    <t>anuitet</t>
  </si>
  <si>
    <t>Primi i shkruar bruto, në mijëra denarë, të shoqërive të sigurimeve jetë, për periudhën  1.9.2022 - 30.9.2022</t>
  </si>
  <si>
    <t>Viner Jetë</t>
  </si>
  <si>
    <t xml:space="preserve">Numri i kontratave të lidhura të shoqërive të jetës, për periudhën  1.9.2023 - 30.9.2023 </t>
  </si>
  <si>
    <t>Numri i kontratave të lidhura të shoqërive të jetës, për periudhën  1.9.2022 - 30.9.2022</t>
  </si>
  <si>
    <t>Dëme të paguara bruto, në mijëra denarë,  për shoqëritë e sigurimeve jetë, për periudhën 1.9.2022 - 30.9.2022</t>
  </si>
  <si>
    <t xml:space="preserve"> Dëme të paguara bruto, në mijëra denarë,  për shoqëritë e sigurimeve jetë, për periudhën 1.9.2023 - 30.9.2023</t>
  </si>
  <si>
    <t>Numri i dëmeve të paguara  për shoqëritë e sigurimeve jetë, për periudhën   1.9.2022 - 30.9.2022</t>
  </si>
  <si>
    <t xml:space="preserve">Primi i shkruar bruto, në mijëra denarë, të shoqërive të sigurimeve jetë, për periudhën  1.9.2023 - 30.9.2023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</si>
</sst>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yyyy\-mm\-dd"/>
    <numFmt numFmtId="165" formatCode="_(* #,##0_);_(* \(#,##0\);_(* &quot;-&quot;??_);_(@_)"/>
  </numFmts>
  <fonts count="12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8"/>
      <name val="MS Sans Serif"/>
    </font>
    <font>
      <sz val="11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8">
    <xf numFmtId="0" fontId="0" fillId="0" borderId="0"/>
    <xf numFmtId="49" fontId="5" fillId="0" borderId="0"/>
    <xf numFmtId="49" fontId="5" fillId="0" borderId="0"/>
    <xf numFmtId="164" fontId="5" fillId="0" borderId="0"/>
    <xf numFmtId="49" fontId="5" fillId="0" borderId="0"/>
    <xf numFmtId="49" fontId="5" fillId="0" borderId="0"/>
    <xf numFmtId="0" fontId="5" fillId="0" borderId="0"/>
    <xf numFmtId="43" fontId="6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4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0" fontId="0" fillId="0" borderId="11" xfId="0" applyBorder="1"/>
    <xf numFmtId="3" fontId="1" fillId="3" borderId="12" xfId="0" applyNumberFormat="1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3" fontId="1" fillId="4" borderId="13" xfId="0" applyNumberFormat="1" applyFont="1" applyFill="1" applyBorder="1" applyAlignment="1">
      <alignment vertical="center" wrapText="1"/>
    </xf>
    <xf numFmtId="3" fontId="1" fillId="3" borderId="14" xfId="0" applyNumberFormat="1" applyFont="1" applyFill="1" applyBorder="1" applyAlignment="1">
      <alignment vertical="center" wrapText="1"/>
    </xf>
    <xf numFmtId="165" fontId="1" fillId="3" borderId="1" xfId="7" applyNumberFormat="1" applyFont="1" applyFill="1" applyBorder="1" applyAlignment="1">
      <alignment vertical="center" wrapText="1"/>
    </xf>
    <xf numFmtId="165" fontId="1" fillId="6" borderId="1" xfId="7" applyNumberFormat="1" applyFont="1" applyFill="1" applyBorder="1" applyAlignment="1">
      <alignment vertical="center" wrapText="1"/>
    </xf>
    <xf numFmtId="165" fontId="1" fillId="4" borderId="1" xfId="7" applyNumberFormat="1" applyFont="1" applyFill="1" applyBorder="1" applyAlignment="1">
      <alignment vertical="center" wrapText="1"/>
    </xf>
    <xf numFmtId="165" fontId="1" fillId="0" borderId="1" xfId="7" applyNumberFormat="1" applyFont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165" fontId="1" fillId="0" borderId="0" xfId="7" applyNumberFormat="1" applyFont="1" applyAlignment="1">
      <alignment vertical="center" wrapText="1"/>
    </xf>
    <xf numFmtId="3" fontId="1" fillId="2" borderId="1" xfId="0" applyNumberFormat="1" applyFont="1" applyFill="1" applyBorder="1" applyAlignment="1">
      <alignment vertical="center" wrapText="1"/>
    </xf>
    <xf numFmtId="165" fontId="6" fillId="6" borderId="0" xfId="7" applyNumberFormat="1" applyFont="1" applyFill="1"/>
    <xf numFmtId="3" fontId="1" fillId="7" borderId="1" xfId="0" applyNumberFormat="1" applyFont="1" applyFill="1" applyBorder="1" applyAlignment="1">
      <alignment vertical="center" wrapText="1"/>
    </xf>
    <xf numFmtId="3" fontId="4" fillId="6" borderId="1" xfId="0" applyNumberFormat="1" applyFont="1" applyFill="1" applyBorder="1" applyAlignment="1">
      <alignment vertical="center" wrapText="1"/>
    </xf>
    <xf numFmtId="165" fontId="6" fillId="0" borderId="10" xfId="7" applyNumberFormat="1" applyFont="1" applyBorder="1"/>
    <xf numFmtId="3" fontId="7" fillId="0" borderId="15" xfId="0" applyNumberFormat="1" applyFont="1" applyBorder="1" applyAlignment="1">
      <alignment horizontal="right"/>
    </xf>
    <xf numFmtId="165" fontId="6" fillId="0" borderId="0" xfId="7" applyNumberFormat="1" applyFont="1"/>
    <xf numFmtId="3" fontId="8" fillId="0" borderId="15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</cellXfs>
  <cellStyles count="8">
    <cellStyle name="aqt13" xfId="5"/>
    <cellStyle name="aqt21" xfId="6"/>
    <cellStyle name="aqt32" xfId="4"/>
    <cellStyle name="aqt33" xfId="1"/>
    <cellStyle name="aqt34" xfId="2"/>
    <cellStyle name="aqt8" xfId="3"/>
    <cellStyle name="Comma" xfId="7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zoomScale="80" zoomScaleNormal="80" workbookViewId="0">
      <selection activeCell="N16" sqref="N16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7" t="s">
        <v>101</v>
      </c>
    </row>
    <row r="2" spans="1:38" s="7" customFormat="1" x14ac:dyDescent="0.25">
      <c r="A2" s="8"/>
      <c r="B2" s="9"/>
      <c r="C2" s="59" t="s">
        <v>60</v>
      </c>
      <c r="D2" s="59" t="s">
        <v>61</v>
      </c>
      <c r="E2" s="59" t="s">
        <v>95</v>
      </c>
      <c r="F2" s="59" t="s">
        <v>63</v>
      </c>
      <c r="G2" s="59" t="s">
        <v>64</v>
      </c>
      <c r="H2" s="60" t="s">
        <v>65</v>
      </c>
    </row>
    <row r="3" spans="1:38" s="1" customFormat="1" ht="15" x14ac:dyDescent="0.2">
      <c r="A3" s="64" t="s">
        <v>66</v>
      </c>
      <c r="B3" s="11" t="s">
        <v>1</v>
      </c>
      <c r="C3" s="49">
        <f t="shared" ref="C3" si="0">C4+C21</f>
        <v>12873</v>
      </c>
      <c r="D3" s="31">
        <v>2052</v>
      </c>
      <c r="E3" s="31">
        <f t="shared" ref="E3" si="1">E4+E21</f>
        <v>1891</v>
      </c>
      <c r="F3" s="27">
        <f>SUM(F4,F21,F28)</f>
        <v>5184</v>
      </c>
      <c r="G3" s="34">
        <v>36630.97</v>
      </c>
      <c r="H3" s="19">
        <f>SUM(C3:G3)</f>
        <v>58630.97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64" t="s">
        <v>67</v>
      </c>
      <c r="B4" s="11" t="s">
        <v>2</v>
      </c>
      <c r="C4" s="49">
        <f>C5+C11</f>
        <v>2223</v>
      </c>
      <c r="D4" s="31">
        <v>1961</v>
      </c>
      <c r="E4" s="31">
        <f t="shared" ref="E4" si="2">SUM(E5,E17,E11)</f>
        <v>511</v>
      </c>
      <c r="F4" s="27">
        <f>SUM(F11,F5)</f>
        <v>203</v>
      </c>
      <c r="G4" s="34">
        <v>21121.629999999997</v>
      </c>
      <c r="H4" s="19">
        <f t="shared" ref="H4:H44" si="3">SUM(C4:G4)</f>
        <v>26019.629999999997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65" t="s">
        <v>68</v>
      </c>
      <c r="B5" s="16" t="s">
        <v>3</v>
      </c>
      <c r="C5" s="49">
        <f t="shared" ref="C5" si="4">SUM(C6:C10)</f>
        <v>2191</v>
      </c>
      <c r="D5" s="31">
        <v>1664</v>
      </c>
      <c r="E5" s="31">
        <f t="shared" ref="E5" si="5">SUM(E6:E10)</f>
        <v>478</v>
      </c>
      <c r="F5" s="27">
        <f>SUM(F6:F10)</f>
        <v>189</v>
      </c>
      <c r="G5" s="34">
        <v>20906.989999999998</v>
      </c>
      <c r="H5" s="21">
        <f t="shared" si="3"/>
        <v>25428.989999999998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5">
      <c r="A6" s="65" t="s">
        <v>69</v>
      </c>
      <c r="B6" s="16" t="s">
        <v>4</v>
      </c>
      <c r="C6" s="52">
        <v>2020</v>
      </c>
      <c r="D6" s="12">
        <v>181</v>
      </c>
      <c r="E6" s="12">
        <v>449</v>
      </c>
      <c r="F6" s="12">
        <v>104</v>
      </c>
      <c r="G6" s="35">
        <v>20546.689999999999</v>
      </c>
      <c r="H6" s="21">
        <f t="shared" si="3"/>
        <v>23300.69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65" t="s">
        <v>70</v>
      </c>
      <c r="B7" s="16" t="s">
        <v>5</v>
      </c>
      <c r="C7" s="46">
        <v>0</v>
      </c>
      <c r="D7" s="12">
        <v>16</v>
      </c>
      <c r="E7" s="12"/>
      <c r="F7" s="28">
        <v>0</v>
      </c>
      <c r="G7" s="35"/>
      <c r="H7" s="21">
        <f t="shared" si="3"/>
        <v>16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">
      <c r="A8" s="65" t="s">
        <v>71</v>
      </c>
      <c r="B8" s="16" t="s">
        <v>6</v>
      </c>
      <c r="C8" s="46">
        <v>133</v>
      </c>
      <c r="D8" s="12">
        <v>553</v>
      </c>
      <c r="E8" s="12"/>
      <c r="F8" s="12">
        <v>48</v>
      </c>
      <c r="G8" s="35">
        <v>360.3</v>
      </c>
      <c r="H8" s="21">
        <f t="shared" si="3"/>
        <v>1094.3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65" t="s">
        <v>72</v>
      </c>
      <c r="B9" s="16" t="s">
        <v>7</v>
      </c>
      <c r="C9" s="46">
        <v>0</v>
      </c>
      <c r="D9" s="12">
        <v>914</v>
      </c>
      <c r="E9" s="12">
        <v>29</v>
      </c>
      <c r="F9" s="12">
        <v>37</v>
      </c>
      <c r="G9" s="35"/>
      <c r="H9" s="21">
        <f t="shared" si="3"/>
        <v>980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5">
      <c r="A10" s="65" t="s">
        <v>73</v>
      </c>
      <c r="B10" s="16" t="s">
        <v>8</v>
      </c>
      <c r="C10" s="52">
        <v>38</v>
      </c>
      <c r="D10" s="12">
        <v>0</v>
      </c>
      <c r="E10" s="12"/>
      <c r="F10" s="28">
        <v>0</v>
      </c>
      <c r="G10" s="35"/>
      <c r="H10" s="21">
        <f t="shared" si="3"/>
        <v>38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65" t="s">
        <v>74</v>
      </c>
      <c r="B11" s="16" t="s">
        <v>9</v>
      </c>
      <c r="C11" s="30">
        <f t="shared" ref="C11" si="6">SUM(C12:C16)</f>
        <v>32</v>
      </c>
      <c r="D11" s="31">
        <v>297</v>
      </c>
      <c r="E11" s="33">
        <f t="shared" ref="E11" si="7">SUM(E12:E16)</f>
        <v>33</v>
      </c>
      <c r="F11" s="29">
        <f>SUM(F16,F13)</f>
        <v>14</v>
      </c>
      <c r="G11" s="34">
        <v>214.64</v>
      </c>
      <c r="H11" s="21">
        <f t="shared" si="3"/>
        <v>590.64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">
      <c r="A12" s="65" t="s">
        <v>75</v>
      </c>
      <c r="B12" s="16" t="s">
        <v>10</v>
      </c>
      <c r="C12" s="46">
        <v>8</v>
      </c>
      <c r="D12" s="12">
        <v>90</v>
      </c>
      <c r="E12" s="12">
        <v>3</v>
      </c>
      <c r="F12" s="28"/>
      <c r="G12" s="35">
        <v>10.06</v>
      </c>
      <c r="H12" s="21">
        <f t="shared" si="3"/>
        <v>111.06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">
      <c r="A13" s="65" t="s">
        <v>76</v>
      </c>
      <c r="B13" s="16" t="s">
        <v>11</v>
      </c>
      <c r="C13" s="46">
        <v>12</v>
      </c>
      <c r="D13" s="12">
        <v>169</v>
      </c>
      <c r="E13" s="12">
        <v>15</v>
      </c>
      <c r="F13" s="12">
        <v>7</v>
      </c>
      <c r="G13" s="35">
        <v>99.339999999999989</v>
      </c>
      <c r="H13" s="21">
        <f t="shared" si="3"/>
        <v>302.33999999999997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65" t="s">
        <v>77</v>
      </c>
      <c r="B14" s="16" t="s">
        <v>12</v>
      </c>
      <c r="C14" s="46">
        <v>0</v>
      </c>
      <c r="D14" s="12">
        <v>0</v>
      </c>
      <c r="E14" s="12"/>
      <c r="F14" s="28">
        <v>0</v>
      </c>
      <c r="G14" s="35"/>
      <c r="H14" s="21">
        <f t="shared" si="3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65" t="s">
        <v>78</v>
      </c>
      <c r="B15" s="16" t="s">
        <v>13</v>
      </c>
      <c r="C15" s="46">
        <v>0</v>
      </c>
      <c r="D15" s="12">
        <v>0</v>
      </c>
      <c r="E15" s="12"/>
      <c r="F15" s="28">
        <v>0</v>
      </c>
      <c r="G15" s="35"/>
      <c r="H15" s="21">
        <f t="shared" si="3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65" t="s">
        <v>79</v>
      </c>
      <c r="B16" s="16" t="s">
        <v>14</v>
      </c>
      <c r="C16" s="46">
        <v>12</v>
      </c>
      <c r="D16" s="12">
        <v>38</v>
      </c>
      <c r="E16" s="12">
        <v>15</v>
      </c>
      <c r="F16" s="12">
        <v>7</v>
      </c>
      <c r="G16" s="35">
        <v>105.24000000000001</v>
      </c>
      <c r="H16" s="21">
        <f t="shared" si="3"/>
        <v>177.24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65" t="s">
        <v>80</v>
      </c>
      <c r="B17" s="16" t="s">
        <v>15</v>
      </c>
      <c r="C17" s="30">
        <f t="shared" ref="C17" si="8">SUM(C18:C20)</f>
        <v>132</v>
      </c>
      <c r="D17" s="31">
        <v>0</v>
      </c>
      <c r="E17" s="31">
        <f t="shared" ref="E17" si="9">SUM(E18:E20)</f>
        <v>0</v>
      </c>
      <c r="F17" s="29">
        <v>0</v>
      </c>
      <c r="G17" s="34"/>
      <c r="H17" s="21">
        <f t="shared" si="3"/>
        <v>132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65" t="s">
        <v>81</v>
      </c>
      <c r="B18" s="16" t="s">
        <v>16</v>
      </c>
      <c r="C18" s="46">
        <v>0</v>
      </c>
      <c r="D18" s="12">
        <v>0</v>
      </c>
      <c r="E18" s="12"/>
      <c r="F18" s="28">
        <v>0</v>
      </c>
      <c r="G18" s="35"/>
      <c r="H18" s="21">
        <f t="shared" si="3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65" t="s">
        <v>82</v>
      </c>
      <c r="B19" s="16" t="s">
        <v>17</v>
      </c>
      <c r="C19" s="46">
        <v>132</v>
      </c>
      <c r="D19" s="12">
        <v>0</v>
      </c>
      <c r="E19" s="12"/>
      <c r="F19" s="28">
        <v>0</v>
      </c>
      <c r="G19" s="35"/>
      <c r="H19" s="21">
        <f t="shared" si="3"/>
        <v>132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83</v>
      </c>
      <c r="B20" s="16" t="s">
        <v>18</v>
      </c>
      <c r="C20" s="46"/>
      <c r="D20" s="12">
        <v>0</v>
      </c>
      <c r="E20" s="12"/>
      <c r="F20" s="28">
        <v>0</v>
      </c>
      <c r="G20" s="35"/>
      <c r="H20" s="21">
        <f t="shared" si="3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67</v>
      </c>
      <c r="B21" s="11" t="s">
        <v>19</v>
      </c>
      <c r="C21" s="31">
        <f>C22+C28+C34</f>
        <v>10650</v>
      </c>
      <c r="D21" s="31">
        <v>91</v>
      </c>
      <c r="E21" s="31">
        <f t="shared" ref="E21" si="10">SUM(E22,E28,E34)</f>
        <v>1380</v>
      </c>
      <c r="F21" s="30">
        <f>SUM(F22,F34)</f>
        <v>4700</v>
      </c>
      <c r="G21" s="34">
        <v>15509.34</v>
      </c>
      <c r="H21" s="19">
        <f t="shared" si="3"/>
        <v>32330.34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65" t="s">
        <v>69</v>
      </c>
      <c r="B22" s="16" t="s">
        <v>20</v>
      </c>
      <c r="C22" s="31">
        <f>SUM(C23:C27)</f>
        <v>9486</v>
      </c>
      <c r="D22" s="31">
        <v>91</v>
      </c>
      <c r="E22" s="31">
        <f t="shared" ref="E22" si="11">SUM(E23:E27)</f>
        <v>1380</v>
      </c>
      <c r="F22" s="30">
        <f t="shared" ref="F22" si="12">SUM(F23:F27)</f>
        <v>4700</v>
      </c>
      <c r="G22" s="34">
        <v>15509.34</v>
      </c>
      <c r="H22" s="21">
        <f t="shared" si="3"/>
        <v>31166.34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65" t="s">
        <v>70</v>
      </c>
      <c r="B23" s="16" t="s">
        <v>21</v>
      </c>
      <c r="C23" s="48">
        <v>0</v>
      </c>
      <c r="D23" s="12">
        <v>0</v>
      </c>
      <c r="E23" s="12"/>
      <c r="F23" s="28">
        <v>0</v>
      </c>
      <c r="G23" s="35"/>
      <c r="H23" s="21">
        <f t="shared" si="3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">
      <c r="A24" s="65" t="s">
        <v>71</v>
      </c>
      <c r="B24" s="16" t="s">
        <v>22</v>
      </c>
      <c r="C24" s="48">
        <v>9486</v>
      </c>
      <c r="D24" s="12">
        <v>91</v>
      </c>
      <c r="E24" s="12">
        <v>1380</v>
      </c>
      <c r="F24" s="12">
        <v>4700</v>
      </c>
      <c r="G24" s="35">
        <v>15509.34</v>
      </c>
      <c r="H24" s="21">
        <f t="shared" si="3"/>
        <v>31166.34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65" t="s">
        <v>72</v>
      </c>
      <c r="B25" s="16" t="s">
        <v>23</v>
      </c>
      <c r="C25" s="48">
        <v>0</v>
      </c>
      <c r="D25" s="12">
        <v>0</v>
      </c>
      <c r="E25" s="12"/>
      <c r="F25" s="28">
        <v>0</v>
      </c>
      <c r="G25" s="35"/>
      <c r="H25" s="21">
        <f t="shared" si="3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65" t="s">
        <v>73</v>
      </c>
      <c r="B26" s="16" t="s">
        <v>24</v>
      </c>
      <c r="C26" s="48">
        <v>0</v>
      </c>
      <c r="D26" s="12">
        <v>0</v>
      </c>
      <c r="E26" s="12"/>
      <c r="F26" s="28">
        <v>0</v>
      </c>
      <c r="G26" s="35"/>
      <c r="H26" s="21">
        <f t="shared" si="3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65" t="s">
        <v>74</v>
      </c>
      <c r="B27" s="16" t="s">
        <v>25</v>
      </c>
      <c r="C27" s="48">
        <v>0</v>
      </c>
      <c r="D27" s="12">
        <v>0</v>
      </c>
      <c r="E27" s="12"/>
      <c r="F27" s="28">
        <v>0</v>
      </c>
      <c r="G27" s="35"/>
      <c r="H27" s="21">
        <f t="shared" si="3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65" t="s">
        <v>75</v>
      </c>
      <c r="B28" s="16" t="s">
        <v>26</v>
      </c>
      <c r="C28" s="31">
        <f t="shared" ref="C28" si="13">SUM(C29:C33)</f>
        <v>1164</v>
      </c>
      <c r="D28" s="31">
        <v>0</v>
      </c>
      <c r="E28" s="31">
        <f>SUM(E29:E33)</f>
        <v>0</v>
      </c>
      <c r="F28" s="30">
        <f>SUM(F29:F33)</f>
        <v>281</v>
      </c>
      <c r="G28" s="34">
        <v>0</v>
      </c>
      <c r="H28" s="21">
        <f t="shared" si="3"/>
        <v>1445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">
      <c r="A29" s="65" t="s">
        <v>76</v>
      </c>
      <c r="B29" s="16" t="s">
        <v>27</v>
      </c>
      <c r="C29" s="46">
        <v>5</v>
      </c>
      <c r="D29" s="12">
        <v>0</v>
      </c>
      <c r="E29" s="12"/>
      <c r="F29" s="12">
        <v>2</v>
      </c>
      <c r="G29" s="35"/>
      <c r="H29" s="21">
        <f t="shared" si="3"/>
        <v>7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">
      <c r="A30" s="65" t="s">
        <v>77</v>
      </c>
      <c r="B30" s="16" t="s">
        <v>28</v>
      </c>
      <c r="C30" s="46">
        <v>1057</v>
      </c>
      <c r="D30" s="12">
        <v>0</v>
      </c>
      <c r="E30" s="12"/>
      <c r="F30" s="12">
        <v>249</v>
      </c>
      <c r="G30" s="35"/>
      <c r="H30" s="21">
        <f t="shared" si="3"/>
        <v>1306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65" t="s">
        <v>78</v>
      </c>
      <c r="B31" s="16" t="s">
        <v>29</v>
      </c>
      <c r="C31" s="46">
        <v>0</v>
      </c>
      <c r="D31" s="12">
        <v>0</v>
      </c>
      <c r="E31" s="12"/>
      <c r="F31" s="28">
        <v>0</v>
      </c>
      <c r="G31" s="35"/>
      <c r="H31" s="21">
        <f t="shared" si="3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65" t="s">
        <v>79</v>
      </c>
      <c r="B32" s="16" t="s">
        <v>30</v>
      </c>
      <c r="C32" s="46">
        <v>0</v>
      </c>
      <c r="D32" s="12">
        <v>0</v>
      </c>
      <c r="E32" s="12"/>
      <c r="F32" s="28">
        <v>0</v>
      </c>
      <c r="G32" s="35"/>
      <c r="H32" s="21">
        <f t="shared" si="3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65" t="s">
        <v>80</v>
      </c>
      <c r="B33" s="16" t="s">
        <v>31</v>
      </c>
      <c r="C33" s="46">
        <v>102</v>
      </c>
      <c r="D33" s="12">
        <v>0</v>
      </c>
      <c r="E33" s="12"/>
      <c r="F33" s="12">
        <v>30</v>
      </c>
      <c r="G33" s="35"/>
      <c r="H33" s="21">
        <f t="shared" si="3"/>
        <v>132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65" t="s">
        <v>81</v>
      </c>
      <c r="B34" s="16" t="s">
        <v>32</v>
      </c>
      <c r="C34" s="31">
        <f t="shared" ref="C34" si="14">SUM(C35:C37)</f>
        <v>0</v>
      </c>
      <c r="D34" s="31">
        <v>0</v>
      </c>
      <c r="E34" s="31">
        <f t="shared" ref="E34" si="15">SUM(E35:E37)</f>
        <v>0</v>
      </c>
      <c r="F34" s="29">
        <v>0</v>
      </c>
      <c r="G34" s="34"/>
      <c r="H34" s="21">
        <f t="shared" si="3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84</v>
      </c>
      <c r="B35" s="16" t="s">
        <v>33</v>
      </c>
      <c r="C35" s="48">
        <v>0</v>
      </c>
      <c r="D35" s="12">
        <v>0</v>
      </c>
      <c r="E35" s="12"/>
      <c r="F35" s="28">
        <v>0</v>
      </c>
      <c r="G35" s="35"/>
      <c r="H35" s="21">
        <f t="shared" si="3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65" t="s">
        <v>82</v>
      </c>
      <c r="B36" s="16" t="s">
        <v>34</v>
      </c>
      <c r="C36" s="48">
        <v>0</v>
      </c>
      <c r="D36" s="12">
        <v>0</v>
      </c>
      <c r="E36" s="12"/>
      <c r="F36" s="28">
        <v>0</v>
      </c>
      <c r="G36" s="35"/>
      <c r="H36" s="21">
        <f t="shared" si="3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83</v>
      </c>
      <c r="B37" s="16" t="s">
        <v>35</v>
      </c>
      <c r="C37" s="48">
        <v>0</v>
      </c>
      <c r="D37" s="12">
        <v>0</v>
      </c>
      <c r="E37" s="12"/>
      <c r="F37" s="28">
        <v>0</v>
      </c>
      <c r="G37" s="35"/>
      <c r="H37" s="21">
        <f t="shared" si="3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64" t="s">
        <v>85</v>
      </c>
      <c r="B38" s="11" t="s">
        <v>36</v>
      </c>
      <c r="C38" s="48">
        <v>0</v>
      </c>
      <c r="D38" s="12">
        <v>0</v>
      </c>
      <c r="E38" s="12"/>
      <c r="F38" s="28">
        <v>0</v>
      </c>
      <c r="G38" s="35"/>
      <c r="H38" s="19">
        <f t="shared" si="3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86</v>
      </c>
      <c r="B39" s="11" t="s">
        <v>37</v>
      </c>
      <c r="C39" s="46">
        <v>3134</v>
      </c>
      <c r="D39" s="31">
        <v>2384</v>
      </c>
      <c r="E39" s="12">
        <v>5847</v>
      </c>
      <c r="F39" s="12">
        <v>980</v>
      </c>
      <c r="G39" s="35">
        <v>4834.09</v>
      </c>
      <c r="H39" s="19">
        <f t="shared" si="3"/>
        <v>17179.09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87</v>
      </c>
      <c r="B40" s="11" t="s">
        <v>38</v>
      </c>
      <c r="C40" s="48">
        <v>0</v>
      </c>
      <c r="D40" s="12">
        <v>0</v>
      </c>
      <c r="E40" s="12"/>
      <c r="F40" s="28">
        <v>0</v>
      </c>
      <c r="G40" s="35"/>
      <c r="H40" s="19">
        <f t="shared" si="3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88</v>
      </c>
      <c r="B41" s="11" t="s">
        <v>39</v>
      </c>
      <c r="C41" s="48">
        <v>0</v>
      </c>
      <c r="D41" s="12">
        <v>0</v>
      </c>
      <c r="E41" s="12"/>
      <c r="F41" s="12">
        <v>0</v>
      </c>
      <c r="G41" s="35"/>
      <c r="H41" s="19">
        <f t="shared" si="3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89</v>
      </c>
      <c r="B42" s="11" t="s">
        <v>40</v>
      </c>
      <c r="C42" s="48">
        <v>0</v>
      </c>
      <c r="D42" s="12">
        <v>0</v>
      </c>
      <c r="E42" s="12"/>
      <c r="F42" s="12">
        <v>0</v>
      </c>
      <c r="G42" s="35"/>
      <c r="H42" s="19">
        <f t="shared" si="3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90</v>
      </c>
      <c r="B43" s="11" t="s">
        <v>41</v>
      </c>
      <c r="C43" s="48">
        <v>0</v>
      </c>
      <c r="D43" s="12">
        <v>0</v>
      </c>
      <c r="E43" s="12"/>
      <c r="F43" s="12">
        <v>0</v>
      </c>
      <c r="G43" s="35"/>
      <c r="H43" s="19">
        <f t="shared" si="3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91</v>
      </c>
      <c r="B44" s="14" t="s">
        <v>42</v>
      </c>
      <c r="C44" s="49">
        <f>C39+C3</f>
        <v>16007</v>
      </c>
      <c r="D44" s="31">
        <v>4436</v>
      </c>
      <c r="E44" s="31">
        <f t="shared" ref="E44" si="16">SUM(E3,E38:E43)</f>
        <v>7738</v>
      </c>
      <c r="F44" s="31">
        <f>SUM(F3,F39)</f>
        <v>6164</v>
      </c>
      <c r="G44" s="36">
        <v>41465.06</v>
      </c>
      <c r="H44" s="23">
        <f t="shared" si="3"/>
        <v>75810.06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zoomScale="90" zoomScaleNormal="90" workbookViewId="0">
      <selection activeCell="C2" sqref="C2:H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7" t="s">
        <v>94</v>
      </c>
    </row>
    <row r="2" spans="1:38" s="7" customFormat="1" x14ac:dyDescent="0.25">
      <c r="A2" s="8"/>
      <c r="B2" s="9"/>
      <c r="C2" s="59" t="s">
        <v>60</v>
      </c>
      <c r="D2" s="59" t="s">
        <v>61</v>
      </c>
      <c r="E2" s="59" t="s">
        <v>95</v>
      </c>
      <c r="F2" s="59" t="s">
        <v>63</v>
      </c>
      <c r="G2" s="59" t="s">
        <v>64</v>
      </c>
      <c r="H2" s="60" t="s">
        <v>65</v>
      </c>
    </row>
    <row r="3" spans="1:38" s="1" customFormat="1" ht="15" x14ac:dyDescent="0.2">
      <c r="A3" s="64" t="s">
        <v>66</v>
      </c>
      <c r="B3" s="11" t="s">
        <v>1</v>
      </c>
      <c r="C3" s="31">
        <f t="shared" ref="C3" si="0">C4+C21</f>
        <v>20773</v>
      </c>
      <c r="D3" s="31">
        <v>1343</v>
      </c>
      <c r="E3" s="31">
        <f t="shared" ref="E3" si="1">E4+E21</f>
        <v>2560</v>
      </c>
      <c r="F3" s="27">
        <f>SUM(F4,F21,F28)</f>
        <v>6569</v>
      </c>
      <c r="G3" s="34">
        <v>22723.600000000002</v>
      </c>
      <c r="H3" s="19">
        <f>SUM(C3:G3)</f>
        <v>53968.600000000006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64" t="s">
        <v>67</v>
      </c>
      <c r="B4" s="11" t="s">
        <v>2</v>
      </c>
      <c r="C4" s="31">
        <f>C5+C11</f>
        <v>8961</v>
      </c>
      <c r="D4" s="31">
        <v>1343</v>
      </c>
      <c r="E4" s="31">
        <f t="shared" ref="E4" si="2">SUM(E5,E17,E11)</f>
        <v>1260</v>
      </c>
      <c r="F4" s="27">
        <f>SUM(F11,F5)</f>
        <v>50</v>
      </c>
      <c r="G4" s="34">
        <v>11065.800000000001</v>
      </c>
      <c r="H4" s="19">
        <f t="shared" ref="H4:H44" si="3">SUM(C4:G4)</f>
        <v>22679.800000000003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65" t="s">
        <v>68</v>
      </c>
      <c r="B5" s="16" t="s">
        <v>3</v>
      </c>
      <c r="C5" s="31">
        <f>SUM(C6:C10)</f>
        <v>8929</v>
      </c>
      <c r="D5" s="31">
        <v>1047</v>
      </c>
      <c r="E5" s="31">
        <f t="shared" ref="E5" si="4">SUM(E6:E10)</f>
        <v>1161</v>
      </c>
      <c r="F5" s="27">
        <f>SUM(F6:F10)</f>
        <v>48</v>
      </c>
      <c r="G5" s="34">
        <v>10920.210000000001</v>
      </c>
      <c r="H5" s="21">
        <f t="shared" si="3"/>
        <v>22105.21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5">
      <c r="A6" s="65" t="s">
        <v>69</v>
      </c>
      <c r="B6" s="16" t="s">
        <v>4</v>
      </c>
      <c r="C6" s="55">
        <v>8826</v>
      </c>
      <c r="D6" s="12">
        <v>80</v>
      </c>
      <c r="E6" s="12">
        <v>600</v>
      </c>
      <c r="F6" s="12">
        <v>48</v>
      </c>
      <c r="G6" s="35">
        <v>10920.210000000001</v>
      </c>
      <c r="H6" s="21">
        <f t="shared" si="3"/>
        <v>20474.21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65" t="s">
        <v>70</v>
      </c>
      <c r="B7" s="16" t="s">
        <v>5</v>
      </c>
      <c r="C7" s="48">
        <v>0</v>
      </c>
      <c r="D7" s="12">
        <v>0</v>
      </c>
      <c r="E7" s="12"/>
      <c r="F7" s="28">
        <v>0</v>
      </c>
      <c r="G7" s="35"/>
      <c r="H7" s="21">
        <f t="shared" si="3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5">
      <c r="A8" s="65" t="s">
        <v>71</v>
      </c>
      <c r="B8" s="16" t="s">
        <v>6</v>
      </c>
      <c r="C8" s="55">
        <v>73</v>
      </c>
      <c r="D8" s="12">
        <v>349</v>
      </c>
      <c r="E8" s="12"/>
      <c r="F8" s="12">
        <v>0</v>
      </c>
      <c r="G8" s="35"/>
      <c r="H8" s="21">
        <f t="shared" si="3"/>
        <v>422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65" t="s">
        <v>72</v>
      </c>
      <c r="B9" s="16" t="s">
        <v>7</v>
      </c>
      <c r="C9" s="48">
        <v>0</v>
      </c>
      <c r="D9" s="12">
        <v>618</v>
      </c>
      <c r="E9" s="12">
        <v>561</v>
      </c>
      <c r="F9" s="12">
        <v>0</v>
      </c>
      <c r="G9" s="35"/>
      <c r="H9" s="21">
        <f t="shared" si="3"/>
        <v>1179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">
      <c r="A10" s="65" t="s">
        <v>73</v>
      </c>
      <c r="B10" s="16" t="s">
        <v>8</v>
      </c>
      <c r="C10" s="48">
        <v>30</v>
      </c>
      <c r="D10" s="12">
        <v>0</v>
      </c>
      <c r="E10" s="12"/>
      <c r="F10" s="28">
        <v>0</v>
      </c>
      <c r="G10" s="35"/>
      <c r="H10" s="21">
        <f t="shared" si="3"/>
        <v>30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65" t="s">
        <v>74</v>
      </c>
      <c r="B11" s="16" t="s">
        <v>9</v>
      </c>
      <c r="C11" s="56">
        <f>C12+C13+C14+C15+C16</f>
        <v>32</v>
      </c>
      <c r="D11" s="31">
        <v>296</v>
      </c>
      <c r="E11" s="33">
        <f t="shared" ref="E11" si="5">SUM(E12:E16)</f>
        <v>99</v>
      </c>
      <c r="F11" s="29">
        <f>SUM(F16,F13)</f>
        <v>2</v>
      </c>
      <c r="G11" s="34">
        <v>145.59</v>
      </c>
      <c r="H11" s="21">
        <f t="shared" si="3"/>
        <v>574.59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5">
      <c r="A12" s="65" t="s">
        <v>75</v>
      </c>
      <c r="B12" s="16" t="s">
        <v>10</v>
      </c>
      <c r="C12" s="57">
        <v>7</v>
      </c>
      <c r="D12" s="12">
        <v>67</v>
      </c>
      <c r="E12" s="12">
        <v>17</v>
      </c>
      <c r="F12" s="28">
        <v>0</v>
      </c>
      <c r="G12" s="35">
        <v>6.36</v>
      </c>
      <c r="H12" s="21">
        <f t="shared" si="3"/>
        <v>97.36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5">
      <c r="A13" s="65" t="s">
        <v>76</v>
      </c>
      <c r="B13" s="16" t="s">
        <v>11</v>
      </c>
      <c r="C13" s="57">
        <v>11</v>
      </c>
      <c r="D13" s="12">
        <v>229</v>
      </c>
      <c r="E13" s="12">
        <v>65</v>
      </c>
      <c r="F13" s="12">
        <v>2</v>
      </c>
      <c r="G13" s="35">
        <v>69.650000000000006</v>
      </c>
      <c r="H13" s="21">
        <f t="shared" si="3"/>
        <v>376.65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65" t="s">
        <v>77</v>
      </c>
      <c r="B14" s="16" t="s">
        <v>12</v>
      </c>
      <c r="C14" s="48">
        <v>0</v>
      </c>
      <c r="D14" s="12">
        <v>0</v>
      </c>
      <c r="E14" s="12"/>
      <c r="F14" s="28">
        <v>0</v>
      </c>
      <c r="G14" s="37"/>
      <c r="H14" s="21">
        <f t="shared" si="3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65" t="s">
        <v>78</v>
      </c>
      <c r="B15" s="16" t="s">
        <v>13</v>
      </c>
      <c r="C15" s="48">
        <v>0</v>
      </c>
      <c r="D15" s="12">
        <v>0</v>
      </c>
      <c r="E15" s="12"/>
      <c r="F15" s="28">
        <v>0</v>
      </c>
      <c r="G15" s="37"/>
      <c r="H15" s="21">
        <f t="shared" si="3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65" t="s">
        <v>79</v>
      </c>
      <c r="B16" s="16" t="s">
        <v>14</v>
      </c>
      <c r="C16" s="48">
        <v>14</v>
      </c>
      <c r="D16" s="12">
        <v>0</v>
      </c>
      <c r="E16" s="12">
        <v>17</v>
      </c>
      <c r="F16" s="12">
        <v>0</v>
      </c>
      <c r="G16" s="35">
        <v>69.58</v>
      </c>
      <c r="H16" s="21">
        <f t="shared" si="3"/>
        <v>100.58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65" t="s">
        <v>80</v>
      </c>
      <c r="B17" s="16" t="s">
        <v>15</v>
      </c>
      <c r="C17" s="45">
        <v>0</v>
      </c>
      <c r="D17" s="31">
        <v>0</v>
      </c>
      <c r="E17" s="31">
        <f t="shared" ref="E17" si="6">SUM(E18:E20)</f>
        <v>0</v>
      </c>
      <c r="F17" s="29">
        <v>0</v>
      </c>
      <c r="G17" s="34"/>
      <c r="H17" s="21">
        <f t="shared" si="3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65" t="s">
        <v>81</v>
      </c>
      <c r="B18" s="16" t="s">
        <v>16</v>
      </c>
      <c r="C18" s="48">
        <v>0</v>
      </c>
      <c r="D18" s="12">
        <v>0</v>
      </c>
      <c r="E18" s="12"/>
      <c r="F18" s="28">
        <v>0</v>
      </c>
      <c r="G18" s="35"/>
      <c r="H18" s="21">
        <f t="shared" si="3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65" t="s">
        <v>82</v>
      </c>
      <c r="B19" s="16" t="s">
        <v>17</v>
      </c>
      <c r="C19" s="48">
        <v>0</v>
      </c>
      <c r="D19" s="12">
        <v>0</v>
      </c>
      <c r="E19" s="12"/>
      <c r="F19" s="28">
        <v>0</v>
      </c>
      <c r="G19" s="35"/>
      <c r="H19" s="21">
        <f t="shared" si="3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83</v>
      </c>
      <c r="B20" s="16" t="s">
        <v>18</v>
      </c>
      <c r="C20" s="48">
        <v>0</v>
      </c>
      <c r="D20" s="12">
        <v>0</v>
      </c>
      <c r="E20" s="12"/>
      <c r="F20" s="28">
        <v>0</v>
      </c>
      <c r="G20" s="35"/>
      <c r="H20" s="21">
        <f t="shared" si="3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67</v>
      </c>
      <c r="B21" s="11" t="s">
        <v>19</v>
      </c>
      <c r="C21" s="45">
        <f>C22+C28</f>
        <v>11812</v>
      </c>
      <c r="D21" s="31">
        <v>0</v>
      </c>
      <c r="E21" s="31">
        <f t="shared" ref="E21" si="7">SUM(E22,E28,E34)</f>
        <v>1300</v>
      </c>
      <c r="F21" s="30">
        <f>SUM(F22,F34)</f>
        <v>6078</v>
      </c>
      <c r="G21" s="34">
        <v>11657.800000000001</v>
      </c>
      <c r="H21" s="19">
        <f t="shared" si="3"/>
        <v>30847.800000000003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65" t="s">
        <v>69</v>
      </c>
      <c r="B22" s="16" t="s">
        <v>20</v>
      </c>
      <c r="C22" s="30">
        <f>SUM(C23:C27)</f>
        <v>10739</v>
      </c>
      <c r="D22" s="31">
        <v>0</v>
      </c>
      <c r="E22" s="31">
        <f t="shared" ref="E22" si="8">SUM(E23:E27)</f>
        <v>1300</v>
      </c>
      <c r="F22" s="30">
        <f t="shared" ref="F22" si="9">SUM(F23:F27)</f>
        <v>6078</v>
      </c>
      <c r="G22" s="34">
        <v>11657.800000000001</v>
      </c>
      <c r="H22" s="21">
        <f t="shared" si="3"/>
        <v>29774.800000000003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65" t="s">
        <v>70</v>
      </c>
      <c r="B23" s="16" t="s">
        <v>21</v>
      </c>
      <c r="C23" s="48">
        <v>0</v>
      </c>
      <c r="D23" s="12">
        <v>0</v>
      </c>
      <c r="E23" s="12"/>
      <c r="F23" s="28">
        <v>0</v>
      </c>
      <c r="G23" s="35"/>
      <c r="H23" s="21">
        <f t="shared" si="3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">
      <c r="A24" s="65" t="s">
        <v>71</v>
      </c>
      <c r="B24" s="16" t="s">
        <v>22</v>
      </c>
      <c r="C24" s="50">
        <v>10739</v>
      </c>
      <c r="D24" s="12">
        <v>0</v>
      </c>
      <c r="E24" s="12">
        <v>1300</v>
      </c>
      <c r="F24" s="12">
        <v>6078</v>
      </c>
      <c r="G24" s="35">
        <v>11657.800000000001</v>
      </c>
      <c r="H24" s="21">
        <f t="shared" si="3"/>
        <v>29774.800000000003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65" t="s">
        <v>72</v>
      </c>
      <c r="B25" s="16" t="s">
        <v>23</v>
      </c>
      <c r="C25" s="48">
        <v>0</v>
      </c>
      <c r="D25" s="12">
        <v>0</v>
      </c>
      <c r="E25" s="12"/>
      <c r="F25" s="28">
        <v>0</v>
      </c>
      <c r="G25" s="35"/>
      <c r="H25" s="21">
        <f t="shared" si="3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65" t="s">
        <v>73</v>
      </c>
      <c r="B26" s="16" t="s">
        <v>24</v>
      </c>
      <c r="C26" s="48">
        <v>0</v>
      </c>
      <c r="D26" s="12">
        <v>0</v>
      </c>
      <c r="E26" s="12"/>
      <c r="F26" s="28">
        <v>0</v>
      </c>
      <c r="G26" s="35"/>
      <c r="H26" s="21">
        <f t="shared" si="3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65" t="s">
        <v>74</v>
      </c>
      <c r="B27" s="16" t="s">
        <v>25</v>
      </c>
      <c r="C27" s="48">
        <v>0</v>
      </c>
      <c r="D27" s="12">
        <v>0</v>
      </c>
      <c r="E27" s="12"/>
      <c r="F27" s="28">
        <v>0</v>
      </c>
      <c r="G27" s="35"/>
      <c r="H27" s="21">
        <f t="shared" si="3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65" t="s">
        <v>75</v>
      </c>
      <c r="B28" s="16" t="s">
        <v>26</v>
      </c>
      <c r="C28" s="30">
        <f>SUM(C29:C33)</f>
        <v>1073</v>
      </c>
      <c r="D28" s="31">
        <v>0</v>
      </c>
      <c r="E28" s="31">
        <f>SUM(E29:E33)</f>
        <v>0</v>
      </c>
      <c r="F28" s="30">
        <f>SUM(F29:F33)</f>
        <v>441</v>
      </c>
      <c r="G28" s="34">
        <v>0</v>
      </c>
      <c r="H28" s="21">
        <f t="shared" si="3"/>
        <v>1514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5">
      <c r="A29" s="65" t="s">
        <v>76</v>
      </c>
      <c r="B29" s="16" t="s">
        <v>27</v>
      </c>
      <c r="C29" s="57">
        <v>4</v>
      </c>
      <c r="D29" s="12">
        <v>0</v>
      </c>
      <c r="E29" s="12"/>
      <c r="F29" s="12">
        <v>0</v>
      </c>
      <c r="G29" s="35"/>
      <c r="H29" s="21">
        <f t="shared" si="3"/>
        <v>4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5">
      <c r="A30" s="65" t="s">
        <v>77</v>
      </c>
      <c r="B30" s="16" t="s">
        <v>28</v>
      </c>
      <c r="C30" s="57">
        <v>1025</v>
      </c>
      <c r="D30" s="12">
        <v>0</v>
      </c>
      <c r="E30" s="12"/>
      <c r="F30" s="12">
        <v>393</v>
      </c>
      <c r="G30" s="35"/>
      <c r="H30" s="21">
        <f t="shared" si="3"/>
        <v>1418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65" t="s">
        <v>78</v>
      </c>
      <c r="B31" s="16" t="s">
        <v>29</v>
      </c>
      <c r="C31" s="48">
        <v>0</v>
      </c>
      <c r="D31" s="12">
        <v>0</v>
      </c>
      <c r="E31" s="12"/>
      <c r="F31" s="28">
        <v>0</v>
      </c>
      <c r="G31" s="35"/>
      <c r="H31" s="21">
        <f t="shared" si="3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65" t="s">
        <v>79</v>
      </c>
      <c r="B32" s="16" t="s">
        <v>30</v>
      </c>
      <c r="C32" s="48">
        <v>0</v>
      </c>
      <c r="D32" s="12">
        <v>0</v>
      </c>
      <c r="E32" s="12"/>
      <c r="F32" s="28">
        <v>0</v>
      </c>
      <c r="G32" s="35"/>
      <c r="H32" s="21">
        <f t="shared" si="3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65" t="s">
        <v>80</v>
      </c>
      <c r="B33" s="16" t="s">
        <v>31</v>
      </c>
      <c r="C33" s="48">
        <v>44</v>
      </c>
      <c r="D33" s="12">
        <v>0</v>
      </c>
      <c r="E33" s="12"/>
      <c r="F33" s="12">
        <v>48</v>
      </c>
      <c r="G33" s="35"/>
      <c r="H33" s="21">
        <f t="shared" si="3"/>
        <v>92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65" t="s">
        <v>81</v>
      </c>
      <c r="B34" s="16" t="s">
        <v>32</v>
      </c>
      <c r="C34" s="47">
        <v>0</v>
      </c>
      <c r="D34" s="31">
        <v>0</v>
      </c>
      <c r="E34" s="31">
        <f t="shared" ref="E34" si="10">SUM(E35:E37)</f>
        <v>0</v>
      </c>
      <c r="F34" s="29">
        <v>0</v>
      </c>
      <c r="G34" s="34"/>
      <c r="H34" s="21">
        <f t="shared" si="3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84</v>
      </c>
      <c r="B35" s="16" t="s">
        <v>33</v>
      </c>
      <c r="C35" s="48">
        <v>0</v>
      </c>
      <c r="D35" s="12">
        <v>0</v>
      </c>
      <c r="E35" s="12"/>
      <c r="F35" s="28">
        <v>0</v>
      </c>
      <c r="G35" s="35"/>
      <c r="H35" s="21">
        <f t="shared" si="3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65" t="s">
        <v>82</v>
      </c>
      <c r="B36" s="16" t="s">
        <v>34</v>
      </c>
      <c r="C36" s="48">
        <v>0</v>
      </c>
      <c r="D36" s="12">
        <v>0</v>
      </c>
      <c r="E36" s="12"/>
      <c r="F36" s="28">
        <v>0</v>
      </c>
      <c r="G36" s="35"/>
      <c r="H36" s="21">
        <f t="shared" si="3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83</v>
      </c>
      <c r="B37" s="16" t="s">
        <v>35</v>
      </c>
      <c r="C37" s="48">
        <v>0</v>
      </c>
      <c r="D37" s="12">
        <v>0</v>
      </c>
      <c r="E37" s="12"/>
      <c r="F37" s="28">
        <v>0</v>
      </c>
      <c r="G37" s="35"/>
      <c r="H37" s="21">
        <f t="shared" si="3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64" t="s">
        <v>85</v>
      </c>
      <c r="B38" s="11" t="s">
        <v>36</v>
      </c>
      <c r="C38" s="48">
        <v>0</v>
      </c>
      <c r="D38" s="12">
        <v>0</v>
      </c>
      <c r="E38" s="12"/>
      <c r="F38" s="28">
        <v>0</v>
      </c>
      <c r="G38" s="35"/>
      <c r="H38" s="19">
        <f t="shared" si="3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5">
      <c r="A39" s="10" t="s">
        <v>86</v>
      </c>
      <c r="B39" s="11" t="s">
        <v>37</v>
      </c>
      <c r="C39" s="55">
        <v>2739</v>
      </c>
      <c r="D39" s="31">
        <v>3500</v>
      </c>
      <c r="E39" s="12">
        <v>4029</v>
      </c>
      <c r="F39" s="12">
        <v>1276</v>
      </c>
      <c r="G39" s="35">
        <v>5252.76</v>
      </c>
      <c r="H39" s="19">
        <f t="shared" si="3"/>
        <v>16796.760000000002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87</v>
      </c>
      <c r="B40" s="11" t="s">
        <v>38</v>
      </c>
      <c r="C40" s="48">
        <v>0</v>
      </c>
      <c r="D40" s="12">
        <v>0</v>
      </c>
      <c r="E40" s="12"/>
      <c r="F40" s="28">
        <v>0</v>
      </c>
      <c r="G40" s="35"/>
      <c r="H40" s="19">
        <f t="shared" si="3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88</v>
      </c>
      <c r="B41" s="11" t="s">
        <v>39</v>
      </c>
      <c r="C41" s="48">
        <v>0</v>
      </c>
      <c r="D41" s="12">
        <v>0</v>
      </c>
      <c r="E41" s="12"/>
      <c r="F41" s="12">
        <v>0</v>
      </c>
      <c r="G41" s="35"/>
      <c r="H41" s="19">
        <f t="shared" si="3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89</v>
      </c>
      <c r="B42" s="11" t="s">
        <v>40</v>
      </c>
      <c r="C42" s="48">
        <v>0</v>
      </c>
      <c r="D42" s="12">
        <v>0</v>
      </c>
      <c r="E42" s="12"/>
      <c r="F42" s="12">
        <v>0</v>
      </c>
      <c r="G42" s="35"/>
      <c r="H42" s="19">
        <f t="shared" si="3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90</v>
      </c>
      <c r="B43" s="11" t="s">
        <v>41</v>
      </c>
      <c r="C43" s="48">
        <v>0</v>
      </c>
      <c r="D43" s="12">
        <v>0</v>
      </c>
      <c r="E43" s="12"/>
      <c r="F43" s="12">
        <v>0</v>
      </c>
      <c r="G43" s="35"/>
      <c r="H43" s="19">
        <f t="shared" si="3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ht="13.5" thickBot="1" x14ac:dyDescent="0.25">
      <c r="A44" s="13" t="s">
        <v>91</v>
      </c>
      <c r="B44" s="14" t="s">
        <v>42</v>
      </c>
      <c r="C44" s="31">
        <f>C5+C11+C22+C28+C39</f>
        <v>23512</v>
      </c>
      <c r="D44" s="31">
        <v>4843</v>
      </c>
      <c r="E44" s="31">
        <f t="shared" ref="E44" si="11">SUM(E3,E38:E43)</f>
        <v>6589</v>
      </c>
      <c r="F44" s="40">
        <f>SUM(F3,F39)</f>
        <v>7845</v>
      </c>
      <c r="G44" s="36">
        <v>27976.36</v>
      </c>
      <c r="H44" s="23">
        <f t="shared" si="3"/>
        <v>70765.36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zoomScale="90" zoomScaleNormal="90" workbookViewId="0">
      <selection activeCell="A3" sqref="A3:A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7" t="s">
        <v>96</v>
      </c>
    </row>
    <row r="2" spans="1:38" s="7" customFormat="1" x14ac:dyDescent="0.25">
      <c r="A2" s="8"/>
      <c r="B2" s="9"/>
      <c r="C2" s="59" t="s">
        <v>60</v>
      </c>
      <c r="D2" s="59" t="s">
        <v>61</v>
      </c>
      <c r="E2" s="59" t="s">
        <v>95</v>
      </c>
      <c r="F2" s="59" t="s">
        <v>63</v>
      </c>
      <c r="G2" s="59" t="s">
        <v>64</v>
      </c>
      <c r="H2" s="60" t="s">
        <v>65</v>
      </c>
    </row>
    <row r="3" spans="1:38" s="1" customFormat="1" ht="15" x14ac:dyDescent="0.2">
      <c r="A3" s="64" t="s">
        <v>66</v>
      </c>
      <c r="B3" s="11" t="s">
        <v>1</v>
      </c>
      <c r="C3" s="49">
        <f>C4+C21</f>
        <v>233</v>
      </c>
      <c r="D3" s="31">
        <v>62</v>
      </c>
      <c r="E3" s="31">
        <f>E4+E21</f>
        <v>117</v>
      </c>
      <c r="F3" s="31">
        <f>SUM(F4,F21)</f>
        <v>630</v>
      </c>
      <c r="G3" s="31">
        <v>2523</v>
      </c>
      <c r="H3" s="19">
        <f>SUM(C3:G3)</f>
        <v>3565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64" t="s">
        <v>67</v>
      </c>
      <c r="B4" s="11" t="s">
        <v>2</v>
      </c>
      <c r="C4" s="49">
        <f>C5+C17</f>
        <v>35</v>
      </c>
      <c r="D4" s="31">
        <v>60</v>
      </c>
      <c r="E4" s="31">
        <f>SUM(E5,E17)</f>
        <v>14</v>
      </c>
      <c r="F4" s="31">
        <f>SUM(F11)</f>
        <v>9</v>
      </c>
      <c r="G4" s="31">
        <v>71</v>
      </c>
      <c r="H4" s="19">
        <f t="shared" ref="H4:H44" si="0">SUM(C4:G4)</f>
        <v>189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65" t="s">
        <v>68</v>
      </c>
      <c r="B5" s="16" t="s">
        <v>3</v>
      </c>
      <c r="C5" s="49">
        <f>SUM(C6:C10)</f>
        <v>34</v>
      </c>
      <c r="D5" s="31">
        <v>60</v>
      </c>
      <c r="E5" s="31">
        <f>SUM(E6:E10)</f>
        <v>14</v>
      </c>
      <c r="F5" s="31">
        <f>SUM(F6:F10)</f>
        <v>14</v>
      </c>
      <c r="G5" s="31">
        <v>71</v>
      </c>
      <c r="H5" s="21">
        <f t="shared" si="0"/>
        <v>193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">
      <c r="A6" s="65" t="s">
        <v>69</v>
      </c>
      <c r="B6" s="16" t="s">
        <v>4</v>
      </c>
      <c r="C6" s="12">
        <v>26</v>
      </c>
      <c r="D6" s="12">
        <v>8</v>
      </c>
      <c r="E6" s="12">
        <v>13</v>
      </c>
      <c r="F6" s="12">
        <v>5</v>
      </c>
      <c r="G6" s="12">
        <v>53</v>
      </c>
      <c r="H6" s="21">
        <f t="shared" si="0"/>
        <v>105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65" t="s">
        <v>70</v>
      </c>
      <c r="B7" s="16" t="s">
        <v>5</v>
      </c>
      <c r="C7" s="12">
        <v>0</v>
      </c>
      <c r="D7" s="12">
        <v>1</v>
      </c>
      <c r="E7" s="12"/>
      <c r="F7" s="12">
        <v>0</v>
      </c>
      <c r="G7" s="12"/>
      <c r="H7" s="21">
        <f t="shared" si="0"/>
        <v>1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">
      <c r="A8" s="65" t="s">
        <v>71</v>
      </c>
      <c r="B8" s="16" t="s">
        <v>6</v>
      </c>
      <c r="C8" s="12">
        <v>7</v>
      </c>
      <c r="D8" s="12">
        <v>16</v>
      </c>
      <c r="E8" s="12"/>
      <c r="F8" s="12">
        <v>4</v>
      </c>
      <c r="G8" s="12">
        <v>18</v>
      </c>
      <c r="H8" s="21">
        <f t="shared" si="0"/>
        <v>45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65" t="s">
        <v>72</v>
      </c>
      <c r="B9" s="16" t="s">
        <v>7</v>
      </c>
      <c r="C9" s="12">
        <v>0</v>
      </c>
      <c r="D9" s="12">
        <v>35</v>
      </c>
      <c r="E9" s="12">
        <v>1</v>
      </c>
      <c r="F9" s="12">
        <v>5</v>
      </c>
      <c r="G9" s="12"/>
      <c r="H9" s="21">
        <f t="shared" si="0"/>
        <v>41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">
      <c r="A10" s="65" t="s">
        <v>73</v>
      </c>
      <c r="B10" s="16" t="s">
        <v>8</v>
      </c>
      <c r="C10" s="12">
        <v>1</v>
      </c>
      <c r="D10" s="12">
        <v>0</v>
      </c>
      <c r="E10" s="12"/>
      <c r="F10" s="12">
        <v>0</v>
      </c>
      <c r="G10" s="12"/>
      <c r="H10" s="21">
        <f t="shared" si="0"/>
        <v>1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65" t="s">
        <v>74</v>
      </c>
      <c r="B11" s="16" t="s">
        <v>9</v>
      </c>
      <c r="C11" s="51">
        <v>74</v>
      </c>
      <c r="D11" s="31">
        <v>80</v>
      </c>
      <c r="E11" s="12">
        <v>10</v>
      </c>
      <c r="F11" s="30">
        <f>SUM(F16,F13)</f>
        <v>9</v>
      </c>
      <c r="G11" s="12">
        <v>38</v>
      </c>
      <c r="H11" s="21">
        <f t="shared" si="0"/>
        <v>211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">
      <c r="A12" s="65" t="s">
        <v>75</v>
      </c>
      <c r="B12" s="16" t="s">
        <v>10</v>
      </c>
      <c r="C12" s="38">
        <v>74</v>
      </c>
      <c r="D12" s="12">
        <v>80</v>
      </c>
      <c r="E12" s="12">
        <v>6</v>
      </c>
      <c r="F12" s="12">
        <v>0</v>
      </c>
      <c r="G12" s="12">
        <v>38</v>
      </c>
      <c r="H12" s="21">
        <f t="shared" si="0"/>
        <v>198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">
      <c r="A13" s="65" t="s">
        <v>76</v>
      </c>
      <c r="B13" s="16" t="s">
        <v>11</v>
      </c>
      <c r="C13" s="38">
        <v>39</v>
      </c>
      <c r="D13" s="12">
        <v>71</v>
      </c>
      <c r="E13" s="12">
        <v>7</v>
      </c>
      <c r="F13" s="12">
        <v>6</v>
      </c>
      <c r="G13" s="12">
        <v>38</v>
      </c>
      <c r="H13" s="21">
        <f t="shared" si="0"/>
        <v>161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65" t="s">
        <v>77</v>
      </c>
      <c r="B14" s="16" t="s">
        <v>12</v>
      </c>
      <c r="C14" s="38">
        <v>0</v>
      </c>
      <c r="D14" s="12">
        <v>0</v>
      </c>
      <c r="E14" s="12"/>
      <c r="F14" s="12">
        <v>0</v>
      </c>
      <c r="G14" s="12"/>
      <c r="H14" s="21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65" t="s">
        <v>78</v>
      </c>
      <c r="B15" s="16" t="s">
        <v>13</v>
      </c>
      <c r="C15" s="38">
        <v>0</v>
      </c>
      <c r="D15" s="12">
        <v>0</v>
      </c>
      <c r="E15" s="12"/>
      <c r="F15" s="12">
        <v>0</v>
      </c>
      <c r="G15" s="12"/>
      <c r="H15" s="21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65" t="s">
        <v>79</v>
      </c>
      <c r="B16" s="16" t="s">
        <v>14</v>
      </c>
      <c r="C16" s="38">
        <v>39</v>
      </c>
      <c r="D16" s="12">
        <v>6</v>
      </c>
      <c r="E16" s="12">
        <v>3</v>
      </c>
      <c r="F16" s="12">
        <v>3</v>
      </c>
      <c r="G16" s="12">
        <v>28</v>
      </c>
      <c r="H16" s="21">
        <f t="shared" si="0"/>
        <v>79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65" t="s">
        <v>80</v>
      </c>
      <c r="B17" s="16" t="s">
        <v>15</v>
      </c>
      <c r="C17" s="30">
        <f>SUM(C18:C20)</f>
        <v>1</v>
      </c>
      <c r="D17" s="31">
        <v>0</v>
      </c>
      <c r="E17" s="31">
        <f>SUM(E18:E20)</f>
        <v>0</v>
      </c>
      <c r="F17" s="30">
        <v>0</v>
      </c>
      <c r="G17" s="31"/>
      <c r="H17" s="21">
        <f t="shared" si="0"/>
        <v>1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65" t="s">
        <v>81</v>
      </c>
      <c r="B18" s="16" t="s">
        <v>16</v>
      </c>
      <c r="C18" s="38"/>
      <c r="D18" s="12">
        <v>0</v>
      </c>
      <c r="E18" s="12"/>
      <c r="F18" s="12">
        <v>0</v>
      </c>
      <c r="G18" s="12"/>
      <c r="H18" s="21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65" t="s">
        <v>82</v>
      </c>
      <c r="B19" s="16" t="s">
        <v>17</v>
      </c>
      <c r="C19" s="38">
        <v>1</v>
      </c>
      <c r="D19" s="12">
        <v>0</v>
      </c>
      <c r="E19" s="12"/>
      <c r="F19" s="12">
        <v>0</v>
      </c>
      <c r="G19" s="12"/>
      <c r="H19" s="21">
        <f t="shared" si="0"/>
        <v>1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83</v>
      </c>
      <c r="B20" s="16" t="s">
        <v>18</v>
      </c>
      <c r="C20" s="38"/>
      <c r="D20" s="12">
        <v>0</v>
      </c>
      <c r="E20" s="12"/>
      <c r="F20" s="12">
        <v>0</v>
      </c>
      <c r="G20" s="12"/>
      <c r="H20" s="21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67</v>
      </c>
      <c r="B21" s="11" t="s">
        <v>19</v>
      </c>
      <c r="C21" s="31">
        <f>C22+C34</f>
        <v>198</v>
      </c>
      <c r="D21" s="31">
        <v>2</v>
      </c>
      <c r="E21" s="31">
        <f>SUM(E22,E28,E34)</f>
        <v>103</v>
      </c>
      <c r="F21" s="30">
        <f>SUM(F22,F34)</f>
        <v>621</v>
      </c>
      <c r="G21" s="31">
        <v>2452</v>
      </c>
      <c r="H21" s="19">
        <f t="shared" si="0"/>
        <v>3376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65" t="s">
        <v>69</v>
      </c>
      <c r="B22" s="16" t="s">
        <v>20</v>
      </c>
      <c r="C22" s="31">
        <f>SUM(C23:C27)</f>
        <v>198</v>
      </c>
      <c r="D22" s="31">
        <v>2</v>
      </c>
      <c r="E22" s="31">
        <f>SUM(E23:E27)</f>
        <v>103</v>
      </c>
      <c r="F22" s="30">
        <f>SUM(F23:F27)</f>
        <v>621</v>
      </c>
      <c r="G22" s="31">
        <v>2452</v>
      </c>
      <c r="H22" s="21">
        <f t="shared" si="0"/>
        <v>3376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65" t="s">
        <v>70</v>
      </c>
      <c r="B23" s="16" t="s">
        <v>21</v>
      </c>
      <c r="C23" s="12"/>
      <c r="D23" s="12">
        <v>0</v>
      </c>
      <c r="E23" s="12"/>
      <c r="F23" s="12">
        <v>0</v>
      </c>
      <c r="G23" s="12"/>
      <c r="H23" s="21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">
      <c r="A24" s="65" t="s">
        <v>71</v>
      </c>
      <c r="B24" s="16" t="s">
        <v>22</v>
      </c>
      <c r="C24" s="12">
        <v>198</v>
      </c>
      <c r="D24" s="12">
        <v>2</v>
      </c>
      <c r="E24" s="12">
        <v>103</v>
      </c>
      <c r="F24" s="12">
        <v>621</v>
      </c>
      <c r="G24" s="12">
        <v>2452</v>
      </c>
      <c r="H24" s="21">
        <f t="shared" si="0"/>
        <v>3376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65" t="s">
        <v>72</v>
      </c>
      <c r="B25" s="16" t="s">
        <v>23</v>
      </c>
      <c r="C25" s="12"/>
      <c r="D25" s="12">
        <v>0</v>
      </c>
      <c r="E25" s="12"/>
      <c r="F25" s="12">
        <v>0</v>
      </c>
      <c r="G25" s="12"/>
      <c r="H25" s="21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65" t="s">
        <v>73</v>
      </c>
      <c r="B26" s="16" t="s">
        <v>24</v>
      </c>
      <c r="C26" s="12"/>
      <c r="D26" s="12">
        <v>0</v>
      </c>
      <c r="E26" s="12"/>
      <c r="F26" s="12">
        <v>0</v>
      </c>
      <c r="G26" s="12"/>
      <c r="H26" s="21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65" t="s">
        <v>74</v>
      </c>
      <c r="B27" s="16" t="s">
        <v>25</v>
      </c>
      <c r="C27" s="12"/>
      <c r="D27" s="12">
        <v>0</v>
      </c>
      <c r="E27" s="12"/>
      <c r="F27" s="12">
        <v>0</v>
      </c>
      <c r="G27" s="12"/>
      <c r="H27" s="21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65" t="s">
        <v>75</v>
      </c>
      <c r="B28" s="16" t="s">
        <v>26</v>
      </c>
      <c r="C28" s="51">
        <v>85</v>
      </c>
      <c r="D28" s="31">
        <v>0</v>
      </c>
      <c r="E28" s="12"/>
      <c r="F28" s="30">
        <f>SUM(F29:F33)</f>
        <v>408</v>
      </c>
      <c r="G28" s="12"/>
      <c r="H28" s="21">
        <f t="shared" si="0"/>
        <v>493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">
      <c r="A29" s="65" t="s">
        <v>76</v>
      </c>
      <c r="B29" s="16" t="s">
        <v>27</v>
      </c>
      <c r="C29" s="38">
        <v>67</v>
      </c>
      <c r="D29" s="12">
        <v>0</v>
      </c>
      <c r="E29" s="12"/>
      <c r="F29" s="12">
        <v>1</v>
      </c>
      <c r="G29" s="12"/>
      <c r="H29" s="21">
        <f t="shared" si="0"/>
        <v>68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">
      <c r="A30" s="65" t="s">
        <v>77</v>
      </c>
      <c r="B30" s="16" t="s">
        <v>28</v>
      </c>
      <c r="C30" s="38">
        <v>44</v>
      </c>
      <c r="D30" s="12">
        <v>0</v>
      </c>
      <c r="E30" s="12"/>
      <c r="F30" s="12">
        <v>400</v>
      </c>
      <c r="G30" s="12"/>
      <c r="H30" s="21">
        <f t="shared" si="0"/>
        <v>444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65" t="s">
        <v>78</v>
      </c>
      <c r="B31" s="16" t="s">
        <v>29</v>
      </c>
      <c r="C31" s="38">
        <v>0</v>
      </c>
      <c r="D31" s="12">
        <v>0</v>
      </c>
      <c r="E31" s="12"/>
      <c r="F31" s="12">
        <v>0</v>
      </c>
      <c r="G31" s="12"/>
      <c r="H31" s="21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65" t="s">
        <v>79</v>
      </c>
      <c r="B32" s="16" t="s">
        <v>30</v>
      </c>
      <c r="C32" s="38">
        <v>0</v>
      </c>
      <c r="D32" s="12">
        <v>0</v>
      </c>
      <c r="E32" s="12"/>
      <c r="F32" s="12">
        <v>0</v>
      </c>
      <c r="G32" s="12"/>
      <c r="H32" s="21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65" t="s">
        <v>80</v>
      </c>
      <c r="B33" s="16" t="s">
        <v>31</v>
      </c>
      <c r="C33" s="38">
        <v>69</v>
      </c>
      <c r="D33" s="12">
        <v>0</v>
      </c>
      <c r="E33" s="12"/>
      <c r="F33" s="12">
        <v>7</v>
      </c>
      <c r="G33" s="12"/>
      <c r="H33" s="21">
        <f t="shared" si="0"/>
        <v>76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65" t="s">
        <v>81</v>
      </c>
      <c r="B34" s="16" t="s">
        <v>32</v>
      </c>
      <c r="C34" s="31">
        <f>SUM(C35:C37)</f>
        <v>0</v>
      </c>
      <c r="D34" s="31">
        <v>0</v>
      </c>
      <c r="E34" s="31">
        <f>SUM(E35:E37)</f>
        <v>0</v>
      </c>
      <c r="F34" s="31">
        <v>0</v>
      </c>
      <c r="G34" s="31"/>
      <c r="H34" s="21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84</v>
      </c>
      <c r="B35" s="16" t="s">
        <v>33</v>
      </c>
      <c r="C35" s="12"/>
      <c r="D35" s="12">
        <v>0</v>
      </c>
      <c r="E35" s="12"/>
      <c r="F35" s="12">
        <v>0</v>
      </c>
      <c r="G35" s="12"/>
      <c r="H35" s="21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65" t="s">
        <v>82</v>
      </c>
      <c r="B36" s="16" t="s">
        <v>34</v>
      </c>
      <c r="C36" s="12"/>
      <c r="D36" s="12">
        <v>0</v>
      </c>
      <c r="E36" s="12"/>
      <c r="F36" s="12">
        <v>0</v>
      </c>
      <c r="G36" s="12"/>
      <c r="H36" s="21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83</v>
      </c>
      <c r="B37" s="16" t="s">
        <v>35</v>
      </c>
      <c r="C37" s="12"/>
      <c r="D37" s="12">
        <v>0</v>
      </c>
      <c r="E37" s="12"/>
      <c r="F37" s="12">
        <v>0</v>
      </c>
      <c r="G37" s="12"/>
      <c r="H37" s="21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64" t="s">
        <v>85</v>
      </c>
      <c r="B38" s="11" t="s">
        <v>36</v>
      </c>
      <c r="C38" s="12"/>
      <c r="D38" s="12">
        <v>0</v>
      </c>
      <c r="E38" s="12"/>
      <c r="F38" s="12">
        <v>0</v>
      </c>
      <c r="G38" s="12"/>
      <c r="H38" s="19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86</v>
      </c>
      <c r="B39" s="11" t="s">
        <v>37</v>
      </c>
      <c r="C39" s="38">
        <v>58</v>
      </c>
      <c r="D39" s="31">
        <v>43</v>
      </c>
      <c r="E39" s="12">
        <v>114</v>
      </c>
      <c r="F39" s="12">
        <v>17</v>
      </c>
      <c r="G39" s="12">
        <v>29</v>
      </c>
      <c r="H39" s="19">
        <f t="shared" si="0"/>
        <v>261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87</v>
      </c>
      <c r="B40" s="11" t="s">
        <v>38</v>
      </c>
      <c r="C40" s="12"/>
      <c r="D40" s="12">
        <v>0</v>
      </c>
      <c r="E40" s="12"/>
      <c r="F40" s="12">
        <v>0</v>
      </c>
      <c r="G40" s="12"/>
      <c r="H40" s="19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88</v>
      </c>
      <c r="B41" s="11" t="s">
        <v>39</v>
      </c>
      <c r="C41" s="12"/>
      <c r="D41" s="12">
        <v>0</v>
      </c>
      <c r="E41" s="12"/>
      <c r="F41" s="12">
        <v>0</v>
      </c>
      <c r="G41" s="12"/>
      <c r="H41" s="19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89</v>
      </c>
      <c r="B42" s="11" t="s">
        <v>40</v>
      </c>
      <c r="C42" s="12"/>
      <c r="D42" s="12">
        <v>0</v>
      </c>
      <c r="E42" s="12"/>
      <c r="F42" s="12">
        <v>0</v>
      </c>
      <c r="G42" s="12"/>
      <c r="H42" s="19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90</v>
      </c>
      <c r="B43" s="11" t="s">
        <v>41</v>
      </c>
      <c r="C43" s="12"/>
      <c r="D43" s="12">
        <v>0</v>
      </c>
      <c r="E43" s="12"/>
      <c r="F43" s="12">
        <v>0</v>
      </c>
      <c r="G43" s="12"/>
      <c r="H43" s="19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91</v>
      </c>
      <c r="B44" s="14" t="s">
        <v>42</v>
      </c>
      <c r="C44" s="49">
        <f>C39+C3</f>
        <v>291</v>
      </c>
      <c r="D44" s="31">
        <v>105</v>
      </c>
      <c r="E44" s="31">
        <f>SUM(E3,E38:E43)</f>
        <v>231</v>
      </c>
      <c r="F44" s="31">
        <f>SUM(F3,F39)</f>
        <v>647</v>
      </c>
      <c r="G44" s="31">
        <v>2552</v>
      </c>
      <c r="H44" s="23">
        <f t="shared" si="0"/>
        <v>3826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7" t="s">
        <v>97</v>
      </c>
    </row>
    <row r="2" spans="1:38" s="7" customFormat="1" x14ac:dyDescent="0.25">
      <c r="A2" s="8"/>
      <c r="B2" s="9"/>
      <c r="C2" s="59" t="s">
        <v>60</v>
      </c>
      <c r="D2" s="59" t="s">
        <v>61</v>
      </c>
      <c r="E2" s="59" t="s">
        <v>95</v>
      </c>
      <c r="F2" s="59" t="s">
        <v>63</v>
      </c>
      <c r="G2" s="59" t="s">
        <v>64</v>
      </c>
      <c r="H2" s="60" t="s">
        <v>65</v>
      </c>
    </row>
    <row r="3" spans="1:38" s="1" customFormat="1" ht="15" x14ac:dyDescent="0.2">
      <c r="A3" s="64" t="s">
        <v>66</v>
      </c>
      <c r="B3" s="11" t="s">
        <v>1</v>
      </c>
      <c r="C3" s="56">
        <f>C4+C21</f>
        <v>327</v>
      </c>
      <c r="D3" s="31">
        <v>32</v>
      </c>
      <c r="E3" s="31">
        <f>E4+E21</f>
        <v>125</v>
      </c>
      <c r="F3" s="31">
        <f>SUM(F4,F21,F28)</f>
        <v>1714</v>
      </c>
      <c r="G3" s="31">
        <v>1798</v>
      </c>
      <c r="H3" s="19">
        <f>SUM(C3:G3)</f>
        <v>3996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64" t="s">
        <v>67</v>
      </c>
      <c r="B4" s="11" t="s">
        <v>2</v>
      </c>
      <c r="C4" s="56">
        <f>C5+C17</f>
        <v>91</v>
      </c>
      <c r="D4" s="31">
        <v>32</v>
      </c>
      <c r="E4" s="31">
        <f>SUM(E5,E17)</f>
        <v>34</v>
      </c>
      <c r="F4" s="31">
        <f>SUM(F11,F5)</f>
        <v>3</v>
      </c>
      <c r="G4" s="31">
        <v>48</v>
      </c>
      <c r="H4" s="19">
        <f t="shared" ref="H4:H44" si="0">SUM(C4:G4)</f>
        <v>208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65" t="s">
        <v>68</v>
      </c>
      <c r="B5" s="16" t="s">
        <v>3</v>
      </c>
      <c r="C5" s="56">
        <f t="shared" ref="C5" si="1">C6+C7+C8+C9+C10</f>
        <v>89</v>
      </c>
      <c r="D5" s="31">
        <v>32</v>
      </c>
      <c r="E5" s="31">
        <f>SUM(E6:E10)</f>
        <v>34</v>
      </c>
      <c r="F5" s="31">
        <f>SUM(F6:F10)</f>
        <v>2</v>
      </c>
      <c r="G5" s="31">
        <v>48</v>
      </c>
      <c r="H5" s="21">
        <f t="shared" si="0"/>
        <v>205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5">
      <c r="A6" s="65" t="s">
        <v>69</v>
      </c>
      <c r="B6" s="16" t="s">
        <v>4</v>
      </c>
      <c r="C6" s="39">
        <v>85</v>
      </c>
      <c r="D6" s="12">
        <v>5</v>
      </c>
      <c r="E6" s="12">
        <v>21</v>
      </c>
      <c r="F6" s="12">
        <v>2</v>
      </c>
      <c r="G6" s="12">
        <v>48</v>
      </c>
      <c r="H6" s="21">
        <f t="shared" si="0"/>
        <v>161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65" t="s">
        <v>70</v>
      </c>
      <c r="B7" s="16" t="s">
        <v>5</v>
      </c>
      <c r="C7" s="12">
        <v>0</v>
      </c>
      <c r="D7" s="12">
        <v>0</v>
      </c>
      <c r="E7" s="12"/>
      <c r="F7" s="12">
        <v>0</v>
      </c>
      <c r="G7" s="12"/>
      <c r="H7" s="21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5">
      <c r="A8" s="65" t="s">
        <v>71</v>
      </c>
      <c r="B8" s="16" t="s">
        <v>6</v>
      </c>
      <c r="C8" s="39">
        <v>2</v>
      </c>
      <c r="D8" s="12">
        <v>9</v>
      </c>
      <c r="E8" s="12"/>
      <c r="F8" s="12">
        <v>0</v>
      </c>
      <c r="G8" s="12"/>
      <c r="H8" s="21">
        <f t="shared" si="0"/>
        <v>11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65" t="s">
        <v>72</v>
      </c>
      <c r="B9" s="16" t="s">
        <v>7</v>
      </c>
      <c r="C9" s="12">
        <v>0</v>
      </c>
      <c r="D9" s="12">
        <v>18</v>
      </c>
      <c r="E9" s="12">
        <v>13</v>
      </c>
      <c r="F9" s="12">
        <v>0</v>
      </c>
      <c r="G9" s="12"/>
      <c r="H9" s="21">
        <f t="shared" si="0"/>
        <v>31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">
      <c r="A10" s="65" t="s">
        <v>73</v>
      </c>
      <c r="B10" s="16" t="s">
        <v>8</v>
      </c>
      <c r="C10" s="12">
        <v>2</v>
      </c>
      <c r="D10" s="12">
        <v>0</v>
      </c>
      <c r="E10" s="12"/>
      <c r="F10" s="12">
        <v>0</v>
      </c>
      <c r="G10" s="12"/>
      <c r="H10" s="21">
        <f t="shared" si="0"/>
        <v>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65" t="s">
        <v>74</v>
      </c>
      <c r="B11" s="16" t="s">
        <v>9</v>
      </c>
      <c r="C11" s="51">
        <v>76</v>
      </c>
      <c r="D11" s="31">
        <v>87</v>
      </c>
      <c r="E11" s="12">
        <v>32</v>
      </c>
      <c r="F11" s="30">
        <f>SUM(F16,F13)</f>
        <v>1</v>
      </c>
      <c r="G11" s="12">
        <v>44</v>
      </c>
      <c r="H11" s="21">
        <f t="shared" si="0"/>
        <v>240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">
      <c r="A12" s="65" t="s">
        <v>75</v>
      </c>
      <c r="B12" s="16" t="s">
        <v>10</v>
      </c>
      <c r="C12" s="12">
        <v>76</v>
      </c>
      <c r="D12" s="12">
        <v>57</v>
      </c>
      <c r="E12" s="12">
        <v>19</v>
      </c>
      <c r="F12" s="12">
        <v>0</v>
      </c>
      <c r="G12" s="12">
        <v>44</v>
      </c>
      <c r="H12" s="21">
        <f t="shared" si="0"/>
        <v>196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">
      <c r="A13" s="65" t="s">
        <v>76</v>
      </c>
      <c r="B13" s="16" t="s">
        <v>11</v>
      </c>
      <c r="C13" s="12">
        <v>18</v>
      </c>
      <c r="D13" s="12">
        <v>87</v>
      </c>
      <c r="E13" s="12">
        <v>30</v>
      </c>
      <c r="F13" s="12">
        <v>1</v>
      </c>
      <c r="G13" s="12">
        <v>44</v>
      </c>
      <c r="H13" s="21">
        <f t="shared" si="0"/>
        <v>180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65" t="s">
        <v>77</v>
      </c>
      <c r="B14" s="16" t="s">
        <v>12</v>
      </c>
      <c r="C14" s="12">
        <v>0</v>
      </c>
      <c r="D14" s="12">
        <v>0</v>
      </c>
      <c r="E14" s="12"/>
      <c r="F14" s="12">
        <v>0</v>
      </c>
      <c r="G14" s="12"/>
      <c r="H14" s="21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65" t="s">
        <v>78</v>
      </c>
      <c r="B15" s="16" t="s">
        <v>13</v>
      </c>
      <c r="C15" s="12">
        <v>0</v>
      </c>
      <c r="D15" s="12">
        <v>0</v>
      </c>
      <c r="E15" s="12"/>
      <c r="F15" s="12">
        <v>0</v>
      </c>
      <c r="G15" s="12"/>
      <c r="H15" s="21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65" t="s">
        <v>79</v>
      </c>
      <c r="B16" s="16" t="s">
        <v>14</v>
      </c>
      <c r="C16" s="12">
        <v>28</v>
      </c>
      <c r="D16" s="12">
        <v>0</v>
      </c>
      <c r="E16" s="12">
        <v>4</v>
      </c>
      <c r="F16" s="12">
        <v>0</v>
      </c>
      <c r="G16" s="12">
        <v>31</v>
      </c>
      <c r="H16" s="21">
        <f t="shared" si="0"/>
        <v>63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65" t="s">
        <v>80</v>
      </c>
      <c r="B17" s="16" t="s">
        <v>15</v>
      </c>
      <c r="C17" s="31">
        <f>SUM(C18:C20)</f>
        <v>2</v>
      </c>
      <c r="D17" s="31">
        <v>0</v>
      </c>
      <c r="E17" s="31">
        <f>SUM(E18:E20)</f>
        <v>0</v>
      </c>
      <c r="F17" s="30">
        <v>0</v>
      </c>
      <c r="G17" s="31"/>
      <c r="H17" s="21">
        <f t="shared" si="0"/>
        <v>2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65" t="s">
        <v>81</v>
      </c>
      <c r="B18" s="16" t="s">
        <v>16</v>
      </c>
      <c r="C18" s="12"/>
      <c r="D18" s="12">
        <v>0</v>
      </c>
      <c r="E18" s="12"/>
      <c r="F18" s="12">
        <v>0</v>
      </c>
      <c r="G18" s="12"/>
      <c r="H18" s="21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65" t="s">
        <v>82</v>
      </c>
      <c r="B19" s="16" t="s">
        <v>17</v>
      </c>
      <c r="C19" s="12">
        <v>2</v>
      </c>
      <c r="D19" s="12">
        <v>0</v>
      </c>
      <c r="E19" s="12"/>
      <c r="F19" s="12">
        <v>0</v>
      </c>
      <c r="G19" s="12"/>
      <c r="H19" s="21">
        <f t="shared" si="0"/>
        <v>2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83</v>
      </c>
      <c r="B20" s="16" t="s">
        <v>18</v>
      </c>
      <c r="C20" s="12"/>
      <c r="D20" s="12">
        <v>0</v>
      </c>
      <c r="E20" s="12"/>
      <c r="F20" s="12">
        <v>0</v>
      </c>
      <c r="G20" s="12"/>
      <c r="H20" s="21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67</v>
      </c>
      <c r="B21" s="11" t="s">
        <v>19</v>
      </c>
      <c r="C21" s="58">
        <f>C22</f>
        <v>236</v>
      </c>
      <c r="D21" s="31">
        <v>0</v>
      </c>
      <c r="E21" s="31">
        <f>SUM(E22,E28,E34)</f>
        <v>91</v>
      </c>
      <c r="F21" s="30">
        <f>SUM(F22,F34)</f>
        <v>1109</v>
      </c>
      <c r="G21" s="31">
        <v>1750</v>
      </c>
      <c r="H21" s="19">
        <f t="shared" si="0"/>
        <v>3186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65" t="s">
        <v>69</v>
      </c>
      <c r="B22" s="16" t="s">
        <v>20</v>
      </c>
      <c r="C22" s="58">
        <f>C23+C24+C25+C26+C27</f>
        <v>236</v>
      </c>
      <c r="D22" s="31">
        <v>0</v>
      </c>
      <c r="E22" s="31">
        <f>SUM(E23:E27)</f>
        <v>91</v>
      </c>
      <c r="F22" s="30">
        <f>SUM(F23:F27)</f>
        <v>1109</v>
      </c>
      <c r="G22" s="31">
        <v>1750</v>
      </c>
      <c r="H22" s="21">
        <f t="shared" si="0"/>
        <v>3186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65" t="s">
        <v>70</v>
      </c>
      <c r="B23" s="16" t="s">
        <v>21</v>
      </c>
      <c r="C23" s="12"/>
      <c r="D23" s="12">
        <v>0</v>
      </c>
      <c r="E23" s="12"/>
      <c r="F23" s="12">
        <v>0</v>
      </c>
      <c r="G23" s="12"/>
      <c r="H23" s="21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5">
      <c r="A24" s="65" t="s">
        <v>71</v>
      </c>
      <c r="B24" s="16" t="s">
        <v>22</v>
      </c>
      <c r="C24">
        <v>236</v>
      </c>
      <c r="D24" s="12">
        <v>0</v>
      </c>
      <c r="E24" s="12">
        <v>91</v>
      </c>
      <c r="F24" s="12">
        <v>1109</v>
      </c>
      <c r="G24" s="12">
        <v>1750</v>
      </c>
      <c r="H24" s="21">
        <f t="shared" si="0"/>
        <v>3186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65" t="s">
        <v>72</v>
      </c>
      <c r="B25" s="16" t="s">
        <v>23</v>
      </c>
      <c r="C25" s="12"/>
      <c r="D25" s="12">
        <v>0</v>
      </c>
      <c r="E25" s="12"/>
      <c r="F25" s="12">
        <v>0</v>
      </c>
      <c r="G25" s="12"/>
      <c r="H25" s="21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65" t="s">
        <v>73</v>
      </c>
      <c r="B26" s="16" t="s">
        <v>24</v>
      </c>
      <c r="C26" s="12"/>
      <c r="D26" s="12">
        <v>0</v>
      </c>
      <c r="E26" s="12"/>
      <c r="F26" s="12">
        <v>0</v>
      </c>
      <c r="G26" s="12"/>
      <c r="H26" s="21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65" t="s">
        <v>74</v>
      </c>
      <c r="B27" s="16" t="s">
        <v>25</v>
      </c>
      <c r="C27" s="12"/>
      <c r="D27" s="12">
        <v>0</v>
      </c>
      <c r="E27" s="12"/>
      <c r="F27" s="12">
        <v>0</v>
      </c>
      <c r="G27" s="12"/>
      <c r="H27" s="21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65" t="s">
        <v>75</v>
      </c>
      <c r="B28" s="16" t="s">
        <v>26</v>
      </c>
      <c r="C28" s="51">
        <v>58</v>
      </c>
      <c r="D28" s="31">
        <v>0</v>
      </c>
      <c r="E28" s="12"/>
      <c r="F28" s="30">
        <f>SUM(F29:F33)</f>
        <v>602</v>
      </c>
      <c r="G28" s="12">
        <v>0</v>
      </c>
      <c r="H28" s="21">
        <f t="shared" si="0"/>
        <v>660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5">
      <c r="A29" s="65" t="s">
        <v>76</v>
      </c>
      <c r="B29" s="16" t="s">
        <v>27</v>
      </c>
      <c r="C29">
        <v>15</v>
      </c>
      <c r="D29" s="12">
        <v>0</v>
      </c>
      <c r="E29" s="12"/>
      <c r="F29" s="12">
        <v>0</v>
      </c>
      <c r="G29" s="12"/>
      <c r="H29" s="21">
        <f t="shared" si="0"/>
        <v>15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5">
      <c r="A30" s="65" t="s">
        <v>77</v>
      </c>
      <c r="B30" s="16" t="s">
        <v>28</v>
      </c>
      <c r="C30">
        <v>21</v>
      </c>
      <c r="D30" s="12">
        <v>0</v>
      </c>
      <c r="E30" s="12"/>
      <c r="F30" s="12">
        <v>596</v>
      </c>
      <c r="G30" s="12"/>
      <c r="H30" s="21">
        <f t="shared" si="0"/>
        <v>617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65" t="s">
        <v>78</v>
      </c>
      <c r="B31" s="16" t="s">
        <v>29</v>
      </c>
      <c r="C31" s="12">
        <v>0</v>
      </c>
      <c r="D31" s="12">
        <v>0</v>
      </c>
      <c r="E31" s="12"/>
      <c r="F31" s="12">
        <v>0</v>
      </c>
      <c r="G31" s="12"/>
      <c r="H31" s="21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65" t="s">
        <v>79</v>
      </c>
      <c r="B32" s="16" t="s">
        <v>30</v>
      </c>
      <c r="C32" s="12">
        <v>0</v>
      </c>
      <c r="D32" s="12">
        <v>0</v>
      </c>
      <c r="E32" s="12"/>
      <c r="F32" s="12">
        <v>0</v>
      </c>
      <c r="G32" s="12"/>
      <c r="H32" s="21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65" t="s">
        <v>80</v>
      </c>
      <c r="B33" s="16" t="s">
        <v>31</v>
      </c>
      <c r="C33" s="12">
        <v>58</v>
      </c>
      <c r="D33" s="12">
        <v>0</v>
      </c>
      <c r="E33" s="12"/>
      <c r="F33" s="12">
        <v>6</v>
      </c>
      <c r="G33" s="12"/>
      <c r="H33" s="21">
        <f t="shared" si="0"/>
        <v>64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65" t="s">
        <v>81</v>
      </c>
      <c r="B34" s="16" t="s">
        <v>32</v>
      </c>
      <c r="C34" s="30"/>
      <c r="D34" s="31">
        <v>0</v>
      </c>
      <c r="E34" s="31">
        <f>SUM(E35:E37)</f>
        <v>0</v>
      </c>
      <c r="F34" s="31">
        <v>0</v>
      </c>
      <c r="G34" s="31"/>
      <c r="H34" s="21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84</v>
      </c>
      <c r="B35" s="16" t="s">
        <v>33</v>
      </c>
      <c r="C35" s="12"/>
      <c r="D35" s="12">
        <v>0</v>
      </c>
      <c r="E35" s="12"/>
      <c r="F35" s="12">
        <v>0</v>
      </c>
      <c r="G35" s="12"/>
      <c r="H35" s="21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65" t="s">
        <v>82</v>
      </c>
      <c r="B36" s="16" t="s">
        <v>34</v>
      </c>
      <c r="C36" s="12"/>
      <c r="D36" s="12">
        <v>0</v>
      </c>
      <c r="E36" s="12"/>
      <c r="F36" s="12">
        <v>0</v>
      </c>
      <c r="G36" s="12"/>
      <c r="H36" s="21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83</v>
      </c>
      <c r="B37" s="16" t="s">
        <v>35</v>
      </c>
      <c r="C37" s="12"/>
      <c r="D37" s="12">
        <v>0</v>
      </c>
      <c r="E37" s="12"/>
      <c r="F37" s="12">
        <v>0</v>
      </c>
      <c r="G37" s="12"/>
      <c r="H37" s="21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64" t="s">
        <v>85</v>
      </c>
      <c r="B38" s="11" t="s">
        <v>36</v>
      </c>
      <c r="C38" s="12"/>
      <c r="D38" s="12">
        <v>0</v>
      </c>
      <c r="E38" s="12"/>
      <c r="F38" s="12">
        <v>0</v>
      </c>
      <c r="G38" s="12"/>
      <c r="H38" s="19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5">
      <c r="A39" s="10" t="s">
        <v>86</v>
      </c>
      <c r="B39" s="11" t="s">
        <v>37</v>
      </c>
      <c r="C39" s="39">
        <v>45</v>
      </c>
      <c r="D39" s="31">
        <v>55</v>
      </c>
      <c r="E39" s="12">
        <v>93</v>
      </c>
      <c r="F39" s="12">
        <v>30</v>
      </c>
      <c r="G39" s="12">
        <v>10</v>
      </c>
      <c r="H39" s="19">
        <f t="shared" si="0"/>
        <v>233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87</v>
      </c>
      <c r="B40" s="11" t="s">
        <v>38</v>
      </c>
      <c r="C40" s="12"/>
      <c r="D40" s="12">
        <v>0</v>
      </c>
      <c r="E40" s="12"/>
      <c r="F40" s="12">
        <v>0</v>
      </c>
      <c r="G40" s="12"/>
      <c r="H40" s="19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88</v>
      </c>
      <c r="B41" s="11" t="s">
        <v>39</v>
      </c>
      <c r="C41" s="12"/>
      <c r="D41" s="12">
        <v>0</v>
      </c>
      <c r="E41" s="12"/>
      <c r="F41" s="12">
        <v>0</v>
      </c>
      <c r="G41" s="12"/>
      <c r="H41" s="19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89</v>
      </c>
      <c r="B42" s="11" t="s">
        <v>40</v>
      </c>
      <c r="C42" s="12"/>
      <c r="D42" s="12">
        <v>0</v>
      </c>
      <c r="E42" s="12"/>
      <c r="F42" s="12">
        <v>0</v>
      </c>
      <c r="G42" s="12"/>
      <c r="H42" s="19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90</v>
      </c>
      <c r="B43" s="11" t="s">
        <v>41</v>
      </c>
      <c r="C43" s="12"/>
      <c r="D43" s="12">
        <v>0</v>
      </c>
      <c r="E43" s="12"/>
      <c r="F43" s="12">
        <v>0</v>
      </c>
      <c r="G43" s="12"/>
      <c r="H43" s="19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ht="13.5" thickBot="1" x14ac:dyDescent="0.25">
      <c r="A44" s="13" t="s">
        <v>91</v>
      </c>
      <c r="B44" s="14" t="s">
        <v>42</v>
      </c>
      <c r="C44" s="56">
        <f>C39+C3</f>
        <v>372</v>
      </c>
      <c r="D44" s="31">
        <v>87</v>
      </c>
      <c r="E44" s="31">
        <f>SUM(E3,E38:E43)</f>
        <v>218</v>
      </c>
      <c r="F44" s="40">
        <f>SUM(F3,F39)</f>
        <v>1744</v>
      </c>
      <c r="G44" s="31">
        <v>1808</v>
      </c>
      <c r="H44" s="23">
        <f t="shared" si="0"/>
        <v>4229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7"/>
  <sheetViews>
    <sheetView zoomScaleNormal="10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7" t="s">
        <v>59</v>
      </c>
    </row>
    <row r="2" spans="1:44" s="7" customFormat="1" ht="15" customHeight="1" x14ac:dyDescent="0.25">
      <c r="A2" s="8"/>
      <c r="B2" s="9"/>
      <c r="C2" s="61" t="s">
        <v>60</v>
      </c>
      <c r="D2" s="62"/>
      <c r="E2" s="61" t="s">
        <v>61</v>
      </c>
      <c r="F2" s="62"/>
      <c r="G2" s="61" t="s">
        <v>62</v>
      </c>
      <c r="H2" s="62"/>
      <c r="I2" s="61" t="s">
        <v>63</v>
      </c>
      <c r="J2" s="62"/>
      <c r="K2" s="61" t="s">
        <v>64</v>
      </c>
      <c r="L2" s="62"/>
      <c r="M2" s="61" t="s">
        <v>65</v>
      </c>
      <c r="N2" s="63"/>
    </row>
    <row r="3" spans="1:44" s="7" customFormat="1" x14ac:dyDescent="0.25">
      <c r="A3" s="24"/>
      <c r="B3" s="25"/>
      <c r="C3" s="25" t="s">
        <v>92</v>
      </c>
      <c r="D3" s="25" t="s">
        <v>93</v>
      </c>
      <c r="E3" s="25" t="s">
        <v>92</v>
      </c>
      <c r="F3" s="25" t="s">
        <v>93</v>
      </c>
      <c r="G3" s="25" t="s">
        <v>92</v>
      </c>
      <c r="H3" s="25" t="s">
        <v>93</v>
      </c>
      <c r="I3" s="25" t="s">
        <v>92</v>
      </c>
      <c r="J3" s="25" t="s">
        <v>93</v>
      </c>
      <c r="K3" s="25" t="s">
        <v>92</v>
      </c>
      <c r="L3" s="25" t="s">
        <v>93</v>
      </c>
      <c r="M3" s="25" t="s">
        <v>92</v>
      </c>
      <c r="N3" s="26" t="s">
        <v>93</v>
      </c>
    </row>
    <row r="4" spans="1:44" s="1" customFormat="1" ht="15" x14ac:dyDescent="0.2">
      <c r="A4" s="64" t="s">
        <v>66</v>
      </c>
      <c r="B4" s="11" t="s">
        <v>1</v>
      </c>
      <c r="C4" s="49">
        <f t="shared" ref="C4:D4" si="0">C5+C22</f>
        <v>18496</v>
      </c>
      <c r="D4" s="49">
        <f t="shared" si="0"/>
        <v>28</v>
      </c>
      <c r="E4" s="31">
        <v>12531</v>
      </c>
      <c r="F4" s="31">
        <v>0</v>
      </c>
      <c r="G4" s="31">
        <f t="shared" ref="G4:H4" si="1">G5+G22</f>
        <v>6470</v>
      </c>
      <c r="H4" s="31">
        <f t="shared" si="1"/>
        <v>16</v>
      </c>
      <c r="I4" s="27">
        <f>SUM(I5,I22,I29)</f>
        <v>6221</v>
      </c>
      <c r="J4" s="31">
        <v>0</v>
      </c>
      <c r="K4" s="35">
        <v>4877.7719999999999</v>
      </c>
      <c r="L4" s="18"/>
      <c r="M4" s="18">
        <f>C4+E4+G4+I4+K4</f>
        <v>48595.771999999997</v>
      </c>
      <c r="N4" s="19">
        <f>D4+F4+H4+J4+L4</f>
        <v>44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64" t="s">
        <v>67</v>
      </c>
      <c r="B5" s="11" t="s">
        <v>2</v>
      </c>
      <c r="C5" s="49">
        <f>C6+C12+C18</f>
        <v>14051</v>
      </c>
      <c r="D5" s="49">
        <f>D6+D12+D18</f>
        <v>28</v>
      </c>
      <c r="E5" s="31">
        <v>12531</v>
      </c>
      <c r="F5" s="31">
        <v>0</v>
      </c>
      <c r="G5" s="31">
        <f t="shared" ref="G5:H5" si="2">SUM(G6,G18,G12)</f>
        <v>2030</v>
      </c>
      <c r="H5" s="31">
        <f t="shared" si="2"/>
        <v>0</v>
      </c>
      <c r="I5" s="27">
        <f>SUM(I12,I6)</f>
        <v>2298</v>
      </c>
      <c r="J5" s="31">
        <v>0</v>
      </c>
      <c r="K5" s="35">
        <v>4178.4459999999999</v>
      </c>
      <c r="L5" s="18"/>
      <c r="M5" s="18">
        <f t="shared" ref="M5:M45" si="3">C5+E5+G5+I5+K5</f>
        <v>35088.445999999996</v>
      </c>
      <c r="N5" s="19">
        <f t="shared" ref="N5:N45" si="4">D5+F5+H5+J5+L5</f>
        <v>28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65" t="s">
        <v>68</v>
      </c>
      <c r="B6" s="16" t="s">
        <v>3</v>
      </c>
      <c r="C6" s="49">
        <f t="shared" ref="C6:D6" si="5">SUM(C7:C11)</f>
        <v>13506</v>
      </c>
      <c r="D6" s="49">
        <f t="shared" si="5"/>
        <v>0</v>
      </c>
      <c r="E6" s="31">
        <v>12185</v>
      </c>
      <c r="F6" s="31">
        <v>0</v>
      </c>
      <c r="G6" s="31">
        <f t="shared" ref="G6:H6" si="6">SUM(G7:G11)</f>
        <v>1810</v>
      </c>
      <c r="H6" s="31">
        <f t="shared" si="6"/>
        <v>0</v>
      </c>
      <c r="I6" s="27">
        <f>SUM(I7:I11)</f>
        <v>2183</v>
      </c>
      <c r="J6" s="31">
        <v>0</v>
      </c>
      <c r="K6" s="35">
        <v>3963.105</v>
      </c>
      <c r="L6" s="20"/>
      <c r="M6" s="18">
        <f t="shared" si="3"/>
        <v>33647.105000000003</v>
      </c>
      <c r="N6" s="19">
        <f t="shared" si="4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65" t="s">
        <v>69</v>
      </c>
      <c r="B7" s="16" t="s">
        <v>4</v>
      </c>
      <c r="C7" s="38">
        <v>11321</v>
      </c>
      <c r="D7" s="12"/>
      <c r="E7" s="12">
        <v>8229</v>
      </c>
      <c r="F7" s="12">
        <v>0</v>
      </c>
      <c r="G7" s="12">
        <v>1661</v>
      </c>
      <c r="H7" s="12"/>
      <c r="I7" s="12">
        <v>2043</v>
      </c>
      <c r="J7" s="12">
        <v>0</v>
      </c>
      <c r="K7" s="35">
        <v>3963.105</v>
      </c>
      <c r="L7" s="20"/>
      <c r="M7" s="18">
        <f t="shared" si="3"/>
        <v>27217.105</v>
      </c>
      <c r="N7" s="19">
        <f t="shared" si="4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65" t="s">
        <v>70</v>
      </c>
      <c r="B8" s="16" t="s">
        <v>5</v>
      </c>
      <c r="C8" s="38"/>
      <c r="D8" s="12"/>
      <c r="E8" s="12">
        <v>0</v>
      </c>
      <c r="F8" s="12">
        <v>0</v>
      </c>
      <c r="G8" s="32"/>
      <c r="H8" s="12"/>
      <c r="I8" s="12">
        <v>0</v>
      </c>
      <c r="J8" s="12">
        <v>0</v>
      </c>
      <c r="K8" s="35"/>
      <c r="L8" s="20"/>
      <c r="M8" s="18">
        <f t="shared" si="3"/>
        <v>0</v>
      </c>
      <c r="N8" s="19">
        <f t="shared" si="4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65" t="s">
        <v>71</v>
      </c>
      <c r="B9" s="16" t="s">
        <v>6</v>
      </c>
      <c r="C9" s="38">
        <v>2141</v>
      </c>
      <c r="D9" s="12"/>
      <c r="E9" s="12">
        <v>75</v>
      </c>
      <c r="F9" s="12">
        <v>0</v>
      </c>
      <c r="G9" s="12"/>
      <c r="H9" s="12"/>
      <c r="I9" s="12">
        <v>0</v>
      </c>
      <c r="J9" s="12">
        <v>0</v>
      </c>
      <c r="K9" s="35"/>
      <c r="L9" s="20"/>
      <c r="M9" s="18">
        <f t="shared" si="3"/>
        <v>2216</v>
      </c>
      <c r="N9" s="19">
        <f t="shared" si="4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65" t="s">
        <v>72</v>
      </c>
      <c r="B10" s="16" t="s">
        <v>7</v>
      </c>
      <c r="C10" s="38"/>
      <c r="D10" s="12"/>
      <c r="E10" s="12">
        <v>3881</v>
      </c>
      <c r="F10" s="12">
        <v>0</v>
      </c>
      <c r="G10" s="12">
        <v>149</v>
      </c>
      <c r="H10" s="12"/>
      <c r="I10" s="12">
        <v>140</v>
      </c>
      <c r="J10" s="12">
        <v>0</v>
      </c>
      <c r="K10" s="35"/>
      <c r="L10" s="20"/>
      <c r="M10" s="18">
        <f t="shared" si="3"/>
        <v>4170</v>
      </c>
      <c r="N10" s="19">
        <f t="shared" si="4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65" t="s">
        <v>73</v>
      </c>
      <c r="B11" s="16" t="s">
        <v>8</v>
      </c>
      <c r="C11" s="38">
        <v>44</v>
      </c>
      <c r="D11" s="12"/>
      <c r="E11" s="12">
        <v>0</v>
      </c>
      <c r="F11" s="12">
        <v>0</v>
      </c>
      <c r="G11" s="32"/>
      <c r="H11" s="12"/>
      <c r="I11" s="12">
        <v>0</v>
      </c>
      <c r="J11" s="12">
        <v>0</v>
      </c>
      <c r="K11" s="35"/>
      <c r="L11" s="20"/>
      <c r="M11" s="18">
        <f t="shared" si="3"/>
        <v>44</v>
      </c>
      <c r="N11" s="19">
        <f t="shared" si="4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65" t="s">
        <v>74</v>
      </c>
      <c r="B12" s="16" t="s">
        <v>9</v>
      </c>
      <c r="C12" s="30">
        <f>SUM(C13:C17)</f>
        <v>545</v>
      </c>
      <c r="D12" s="30">
        <f t="shared" ref="D12" si="7">SUM(D13:D17)</f>
        <v>0</v>
      </c>
      <c r="E12" s="31">
        <v>346</v>
      </c>
      <c r="F12" s="31">
        <v>0</v>
      </c>
      <c r="G12" s="33">
        <f t="shared" ref="G12:H12" si="8">SUM(G13:G17)</f>
        <v>220</v>
      </c>
      <c r="H12" s="33">
        <f t="shared" si="8"/>
        <v>0</v>
      </c>
      <c r="I12" s="29">
        <f>SUM(I17,I14)</f>
        <v>115</v>
      </c>
      <c r="J12" s="31">
        <f>SUM(J13:J15)</f>
        <v>0</v>
      </c>
      <c r="K12" s="35">
        <v>215.34100000000001</v>
      </c>
      <c r="L12" s="20"/>
      <c r="M12" s="18">
        <f t="shared" si="3"/>
        <v>1441.3409999999999</v>
      </c>
      <c r="N12" s="19">
        <f t="shared" si="4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65" t="s">
        <v>75</v>
      </c>
      <c r="B13" s="16" t="s">
        <v>10</v>
      </c>
      <c r="C13" s="38"/>
      <c r="D13" s="38"/>
      <c r="E13" s="12">
        <v>0</v>
      </c>
      <c r="F13" s="12">
        <v>0</v>
      </c>
      <c r="G13" s="32"/>
      <c r="H13" s="12"/>
      <c r="I13" s="12">
        <v>0</v>
      </c>
      <c r="J13" s="12">
        <v>0</v>
      </c>
      <c r="K13" s="35"/>
      <c r="L13" s="20"/>
      <c r="M13" s="18">
        <f t="shared" si="3"/>
        <v>0</v>
      </c>
      <c r="N13" s="19">
        <f t="shared" si="4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65" t="s">
        <v>76</v>
      </c>
      <c r="B14" s="16" t="s">
        <v>11</v>
      </c>
      <c r="C14" s="38">
        <v>313</v>
      </c>
      <c r="D14" s="38"/>
      <c r="E14" s="12">
        <v>346</v>
      </c>
      <c r="F14" s="12">
        <v>0</v>
      </c>
      <c r="G14" s="12">
        <v>68</v>
      </c>
      <c r="H14" s="12"/>
      <c r="I14" s="12">
        <v>69</v>
      </c>
      <c r="J14" s="12">
        <v>0</v>
      </c>
      <c r="K14" s="35"/>
      <c r="L14" s="20"/>
      <c r="M14" s="18">
        <f t="shared" si="3"/>
        <v>796</v>
      </c>
      <c r="N14" s="19">
        <f t="shared" si="4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65" t="s">
        <v>77</v>
      </c>
      <c r="B15" s="16" t="s">
        <v>12</v>
      </c>
      <c r="C15" s="38"/>
      <c r="D15" s="38"/>
      <c r="E15" s="12">
        <v>0</v>
      </c>
      <c r="F15" s="12">
        <v>0</v>
      </c>
      <c r="G15" s="32"/>
      <c r="H15" s="12"/>
      <c r="I15" s="12">
        <v>0</v>
      </c>
      <c r="J15" s="12">
        <v>0</v>
      </c>
      <c r="K15" s="35"/>
      <c r="L15" s="20"/>
      <c r="M15" s="18">
        <f t="shared" si="3"/>
        <v>0</v>
      </c>
      <c r="N15" s="19">
        <f t="shared" si="4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65" t="s">
        <v>78</v>
      </c>
      <c r="B16" s="16" t="s">
        <v>13</v>
      </c>
      <c r="C16" s="38"/>
      <c r="D16" s="38"/>
      <c r="E16" s="12">
        <v>0</v>
      </c>
      <c r="F16" s="12">
        <v>0</v>
      </c>
      <c r="G16" s="32"/>
      <c r="H16" s="12"/>
      <c r="I16" s="12">
        <v>0</v>
      </c>
      <c r="J16" s="12">
        <v>0</v>
      </c>
      <c r="K16" s="35"/>
      <c r="L16" s="20"/>
      <c r="M16" s="18">
        <f t="shared" si="3"/>
        <v>0</v>
      </c>
      <c r="N16" s="19">
        <f t="shared" si="4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65" t="s">
        <v>79</v>
      </c>
      <c r="B17" s="16" t="s">
        <v>14</v>
      </c>
      <c r="C17" s="38">
        <v>232</v>
      </c>
      <c r="D17" s="38"/>
      <c r="E17" s="12">
        <v>0</v>
      </c>
      <c r="F17" s="12">
        <v>0</v>
      </c>
      <c r="G17" s="12">
        <v>152</v>
      </c>
      <c r="H17" s="12"/>
      <c r="I17" s="12">
        <v>46</v>
      </c>
      <c r="J17" s="12">
        <v>0</v>
      </c>
      <c r="K17" s="35">
        <v>215.34100000000001</v>
      </c>
      <c r="L17" s="20"/>
      <c r="M17" s="18">
        <f t="shared" si="3"/>
        <v>645.34100000000001</v>
      </c>
      <c r="N17" s="19">
        <f t="shared" si="4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65" t="s">
        <v>80</v>
      </c>
      <c r="B18" s="16" t="s">
        <v>15</v>
      </c>
      <c r="C18" s="30">
        <f t="shared" ref="C18:D18" si="9">SUM(C19:C21)</f>
        <v>0</v>
      </c>
      <c r="D18" s="30">
        <f t="shared" si="9"/>
        <v>28</v>
      </c>
      <c r="E18" s="31">
        <v>0</v>
      </c>
      <c r="F18" s="31">
        <v>0</v>
      </c>
      <c r="G18" s="31">
        <f t="shared" ref="G18:H18" si="10">SUM(G19:G21)</f>
        <v>0</v>
      </c>
      <c r="H18" s="31">
        <f t="shared" si="10"/>
        <v>0</v>
      </c>
      <c r="I18" s="31">
        <v>0</v>
      </c>
      <c r="J18" s="31">
        <f>SUM(J19:J21)</f>
        <v>0</v>
      </c>
      <c r="K18" s="35"/>
      <c r="L18" s="20"/>
      <c r="M18" s="18">
        <f t="shared" si="3"/>
        <v>0</v>
      </c>
      <c r="N18" s="19">
        <f t="shared" si="4"/>
        <v>28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65" t="s">
        <v>81</v>
      </c>
      <c r="B19" s="16" t="s">
        <v>16</v>
      </c>
      <c r="C19" s="38"/>
      <c r="D19" s="38"/>
      <c r="E19" s="12">
        <v>0</v>
      </c>
      <c r="F19" s="12">
        <v>0</v>
      </c>
      <c r="G19" s="32"/>
      <c r="H19" s="12"/>
      <c r="I19" s="12">
        <v>0</v>
      </c>
      <c r="J19" s="12">
        <f>0</f>
        <v>0</v>
      </c>
      <c r="K19" s="35"/>
      <c r="L19" s="20"/>
      <c r="M19" s="18">
        <f t="shared" si="3"/>
        <v>0</v>
      </c>
      <c r="N19" s="19">
        <f t="shared" si="4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65" t="s">
        <v>82</v>
      </c>
      <c r="B20" s="16" t="s">
        <v>17</v>
      </c>
      <c r="C20" s="38"/>
      <c r="D20" s="53">
        <v>28</v>
      </c>
      <c r="E20" s="12">
        <v>0</v>
      </c>
      <c r="F20" s="12">
        <v>0</v>
      </c>
      <c r="G20" s="32"/>
      <c r="H20" s="12"/>
      <c r="I20" s="12">
        <v>0</v>
      </c>
      <c r="J20" s="12">
        <f>0</f>
        <v>0</v>
      </c>
      <c r="K20" s="35"/>
      <c r="L20" s="20"/>
      <c r="M20" s="18">
        <f t="shared" si="3"/>
        <v>0</v>
      </c>
      <c r="N20" s="19">
        <f t="shared" si="4"/>
        <v>28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83</v>
      </c>
      <c r="B21" s="16" t="s">
        <v>18</v>
      </c>
      <c r="C21" s="38"/>
      <c r="D21" s="38"/>
      <c r="E21" s="12">
        <v>0</v>
      </c>
      <c r="F21" s="12">
        <v>0</v>
      </c>
      <c r="G21" s="32"/>
      <c r="H21" s="12"/>
      <c r="I21" s="12">
        <v>0</v>
      </c>
      <c r="J21" s="12">
        <f>0</f>
        <v>0</v>
      </c>
      <c r="K21" s="35"/>
      <c r="L21" s="20"/>
      <c r="M21" s="18">
        <f t="shared" si="3"/>
        <v>0</v>
      </c>
      <c r="N21" s="19">
        <f t="shared" si="4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67</v>
      </c>
      <c r="B22" s="11" t="s">
        <v>19</v>
      </c>
      <c r="C22" s="31">
        <f t="shared" ref="C22:D22" si="11">C23+C29+C35</f>
        <v>4445</v>
      </c>
      <c r="D22" s="31">
        <f t="shared" si="11"/>
        <v>0</v>
      </c>
      <c r="E22" s="31">
        <v>0</v>
      </c>
      <c r="F22" s="31">
        <v>0</v>
      </c>
      <c r="G22" s="31">
        <f t="shared" ref="G22:H22" si="12">SUM(G23,G29,G35)</f>
        <v>4440</v>
      </c>
      <c r="H22" s="31">
        <f t="shared" si="12"/>
        <v>16</v>
      </c>
      <c r="I22" s="30">
        <f>SUM(I23,I35)</f>
        <v>3781</v>
      </c>
      <c r="J22" s="30">
        <f t="shared" ref="J22" si="13">J23+J35</f>
        <v>0</v>
      </c>
      <c r="K22" s="35">
        <v>699.32600000000002</v>
      </c>
      <c r="L22" s="18"/>
      <c r="M22" s="18">
        <f t="shared" si="3"/>
        <v>13365.326000000001</v>
      </c>
      <c r="N22" s="19">
        <f t="shared" si="4"/>
        <v>16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65" t="s">
        <v>69</v>
      </c>
      <c r="B23" s="16" t="s">
        <v>20</v>
      </c>
      <c r="C23" s="30">
        <f>SUM(C24:C28)</f>
        <v>4252</v>
      </c>
      <c r="D23" s="30">
        <f t="shared" ref="D23" si="14">SUM(D24:D28)</f>
        <v>0</v>
      </c>
      <c r="E23" s="31">
        <v>0</v>
      </c>
      <c r="F23" s="31">
        <v>0</v>
      </c>
      <c r="G23" s="31">
        <f t="shared" ref="G23:H23" si="15">SUM(G24:G28)</f>
        <v>4440</v>
      </c>
      <c r="H23" s="31">
        <f t="shared" si="15"/>
        <v>0</v>
      </c>
      <c r="I23" s="30">
        <f t="shared" ref="I23:J23" si="16">SUM(I24:I28)</f>
        <v>3781</v>
      </c>
      <c r="J23" s="31">
        <f t="shared" si="16"/>
        <v>0</v>
      </c>
      <c r="K23" s="35">
        <v>699.32600000000002</v>
      </c>
      <c r="L23" s="20"/>
      <c r="M23" s="18">
        <f t="shared" si="3"/>
        <v>13172.326000000001</v>
      </c>
      <c r="N23" s="19">
        <f t="shared" si="4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65" t="s">
        <v>70</v>
      </c>
      <c r="B24" s="16" t="s">
        <v>21</v>
      </c>
      <c r="C24" s="38"/>
      <c r="D24" s="12"/>
      <c r="E24" s="12">
        <v>0</v>
      </c>
      <c r="F24" s="12">
        <v>0</v>
      </c>
      <c r="G24" s="32"/>
      <c r="H24" s="12"/>
      <c r="I24" s="12">
        <v>0</v>
      </c>
      <c r="J24" s="12">
        <v>0</v>
      </c>
      <c r="K24" s="35"/>
      <c r="L24" s="20"/>
      <c r="M24" s="18">
        <f t="shared" si="3"/>
        <v>0</v>
      </c>
      <c r="N24" s="19">
        <f t="shared" si="4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65" t="s">
        <v>71</v>
      </c>
      <c r="B25" s="16" t="s">
        <v>22</v>
      </c>
      <c r="C25" s="38">
        <v>4252</v>
      </c>
      <c r="D25" s="12"/>
      <c r="E25" s="12">
        <v>0</v>
      </c>
      <c r="F25" s="12">
        <v>0</v>
      </c>
      <c r="G25" s="12">
        <v>4440</v>
      </c>
      <c r="H25" s="12"/>
      <c r="I25" s="12">
        <v>3781</v>
      </c>
      <c r="J25" s="12">
        <v>0</v>
      </c>
      <c r="K25" s="35">
        <v>699.32600000000002</v>
      </c>
      <c r="L25" s="20"/>
      <c r="M25" s="18">
        <f t="shared" si="3"/>
        <v>13172.326000000001</v>
      </c>
      <c r="N25" s="19">
        <f t="shared" si="4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65" t="s">
        <v>72</v>
      </c>
      <c r="B26" s="16" t="s">
        <v>23</v>
      </c>
      <c r="C26" s="38"/>
      <c r="D26" s="12"/>
      <c r="E26" s="12">
        <v>0</v>
      </c>
      <c r="F26" s="12">
        <v>0</v>
      </c>
      <c r="G26" s="32"/>
      <c r="H26" s="12"/>
      <c r="I26" s="12">
        <v>0</v>
      </c>
      <c r="J26" s="12">
        <v>0</v>
      </c>
      <c r="K26" s="35"/>
      <c r="L26" s="20"/>
      <c r="M26" s="18">
        <f t="shared" si="3"/>
        <v>0</v>
      </c>
      <c r="N26" s="19">
        <f t="shared" si="4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65" t="s">
        <v>73</v>
      </c>
      <c r="B27" s="16" t="s">
        <v>24</v>
      </c>
      <c r="C27" s="38"/>
      <c r="D27" s="12"/>
      <c r="E27" s="12">
        <v>0</v>
      </c>
      <c r="F27" s="12">
        <v>0</v>
      </c>
      <c r="G27" s="32"/>
      <c r="H27" s="12"/>
      <c r="I27" s="12">
        <v>0</v>
      </c>
      <c r="J27" s="12">
        <v>0</v>
      </c>
      <c r="K27" s="35"/>
      <c r="L27" s="20"/>
      <c r="M27" s="18">
        <f t="shared" si="3"/>
        <v>0</v>
      </c>
      <c r="N27" s="19">
        <f t="shared" si="4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65" t="s">
        <v>74</v>
      </c>
      <c r="B28" s="16" t="s">
        <v>25</v>
      </c>
      <c r="C28" s="38"/>
      <c r="D28" s="12"/>
      <c r="E28" s="12">
        <v>0</v>
      </c>
      <c r="F28" s="12">
        <v>0</v>
      </c>
      <c r="G28" s="32"/>
      <c r="H28" s="12"/>
      <c r="I28" s="12">
        <v>0</v>
      </c>
      <c r="J28" s="12">
        <v>0</v>
      </c>
      <c r="K28" s="35"/>
      <c r="L28" s="20"/>
      <c r="M28" s="18">
        <f t="shared" si="3"/>
        <v>0</v>
      </c>
      <c r="N28" s="19">
        <f t="shared" si="4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65" t="s">
        <v>75</v>
      </c>
      <c r="B29" s="16" t="s">
        <v>26</v>
      </c>
      <c r="C29" s="31">
        <f t="shared" ref="C29:D29" si="17">SUM(C30:C34)</f>
        <v>193</v>
      </c>
      <c r="D29" s="31">
        <f t="shared" si="17"/>
        <v>0</v>
      </c>
      <c r="E29" s="31">
        <v>0</v>
      </c>
      <c r="F29" s="31">
        <v>0</v>
      </c>
      <c r="G29" s="31">
        <f t="shared" ref="G29:H29" si="18">SUM(G30:G34)</f>
        <v>0</v>
      </c>
      <c r="H29" s="31">
        <f t="shared" si="18"/>
        <v>0</v>
      </c>
      <c r="I29" s="30">
        <f>SUM(I30:I34)</f>
        <v>142</v>
      </c>
      <c r="J29" s="31">
        <f>SUM(J30:J32)</f>
        <v>0</v>
      </c>
      <c r="K29" s="35">
        <v>0</v>
      </c>
      <c r="L29" s="20"/>
      <c r="M29" s="18">
        <f t="shared" si="3"/>
        <v>335</v>
      </c>
      <c r="N29" s="19">
        <f t="shared" si="4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65" t="s">
        <v>76</v>
      </c>
      <c r="B30" s="16" t="s">
        <v>27</v>
      </c>
      <c r="C30" s="38"/>
      <c r="D30" s="38"/>
      <c r="E30" s="12">
        <v>0</v>
      </c>
      <c r="F30" s="12">
        <v>0</v>
      </c>
      <c r="G30" s="32"/>
      <c r="H30" s="12"/>
      <c r="I30" s="12"/>
      <c r="J30" s="12">
        <v>0</v>
      </c>
      <c r="K30" s="35">
        <v>0</v>
      </c>
      <c r="L30" s="20"/>
      <c r="M30" s="18">
        <f t="shared" si="3"/>
        <v>0</v>
      </c>
      <c r="N30" s="19">
        <f t="shared" si="4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65" t="s">
        <v>77</v>
      </c>
      <c r="B31" s="16" t="s">
        <v>28</v>
      </c>
      <c r="C31" s="38">
        <v>193</v>
      </c>
      <c r="D31" s="38"/>
      <c r="E31" s="12">
        <v>0</v>
      </c>
      <c r="F31" s="12">
        <v>0</v>
      </c>
      <c r="G31" s="32"/>
      <c r="H31" s="12"/>
      <c r="I31" s="12">
        <v>142</v>
      </c>
      <c r="J31" s="12">
        <v>0</v>
      </c>
      <c r="K31" s="35">
        <v>0</v>
      </c>
      <c r="L31" s="20"/>
      <c r="M31" s="18">
        <f t="shared" si="3"/>
        <v>335</v>
      </c>
      <c r="N31" s="19">
        <f t="shared" si="4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65" t="s">
        <v>78</v>
      </c>
      <c r="B32" s="16" t="s">
        <v>29</v>
      </c>
      <c r="C32" s="38"/>
      <c r="D32" s="38"/>
      <c r="E32" s="12">
        <v>0</v>
      </c>
      <c r="F32" s="12">
        <v>0</v>
      </c>
      <c r="G32" s="32"/>
      <c r="H32" s="12"/>
      <c r="I32" s="12">
        <v>0</v>
      </c>
      <c r="J32" s="12">
        <v>0</v>
      </c>
      <c r="K32" s="35"/>
      <c r="L32" s="20"/>
      <c r="M32" s="18">
        <f t="shared" si="3"/>
        <v>0</v>
      </c>
      <c r="N32" s="19">
        <f t="shared" si="4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65" t="s">
        <v>79</v>
      </c>
      <c r="B33" s="16" t="s">
        <v>30</v>
      </c>
      <c r="C33" s="38"/>
      <c r="D33" s="38"/>
      <c r="E33" s="12">
        <v>0</v>
      </c>
      <c r="F33" s="12">
        <v>0</v>
      </c>
      <c r="G33" s="32"/>
      <c r="H33" s="12"/>
      <c r="I33" s="12">
        <v>0</v>
      </c>
      <c r="J33" s="12">
        <v>0</v>
      </c>
      <c r="K33" s="35"/>
      <c r="L33" s="20"/>
      <c r="M33" s="18">
        <f t="shared" si="3"/>
        <v>0</v>
      </c>
      <c r="N33" s="19">
        <f t="shared" si="4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65" t="s">
        <v>80</v>
      </c>
      <c r="B34" s="16" t="s">
        <v>31</v>
      </c>
      <c r="C34" s="38"/>
      <c r="D34" s="38"/>
      <c r="E34" s="12">
        <v>0</v>
      </c>
      <c r="F34" s="12">
        <v>0</v>
      </c>
      <c r="G34" s="32"/>
      <c r="H34" s="12"/>
      <c r="I34" s="12">
        <v>0</v>
      </c>
      <c r="J34" s="12">
        <v>0</v>
      </c>
      <c r="K34" s="35">
        <v>0</v>
      </c>
      <c r="L34" s="20"/>
      <c r="M34" s="18">
        <f t="shared" si="3"/>
        <v>0</v>
      </c>
      <c r="N34" s="19">
        <f t="shared" si="4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65" t="s">
        <v>81</v>
      </c>
      <c r="B35" s="16" t="s">
        <v>32</v>
      </c>
      <c r="C35" s="31">
        <f t="shared" ref="C35:D35" si="19">SUM(C36:C38)</f>
        <v>0</v>
      </c>
      <c r="D35" s="31">
        <f t="shared" si="19"/>
        <v>0</v>
      </c>
      <c r="E35" s="31">
        <v>0</v>
      </c>
      <c r="F35" s="31">
        <v>0</v>
      </c>
      <c r="G35" s="31">
        <f t="shared" ref="G35:H35" si="20">SUM(G36:G38)</f>
        <v>0</v>
      </c>
      <c r="H35" s="31">
        <f t="shared" si="20"/>
        <v>16</v>
      </c>
      <c r="I35" s="31">
        <v>0</v>
      </c>
      <c r="J35" s="31">
        <f>SUM(J36:J38)</f>
        <v>0</v>
      </c>
      <c r="K35" s="35"/>
      <c r="L35" s="20"/>
      <c r="M35" s="18">
        <f t="shared" si="3"/>
        <v>0</v>
      </c>
      <c r="N35" s="19">
        <f t="shared" si="4"/>
        <v>16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84</v>
      </c>
      <c r="B36" s="16" t="s">
        <v>33</v>
      </c>
      <c r="C36" s="12"/>
      <c r="D36" s="12"/>
      <c r="E36" s="12">
        <v>0</v>
      </c>
      <c r="F36" s="12">
        <v>0</v>
      </c>
      <c r="G36" s="32"/>
      <c r="H36" s="12">
        <v>16</v>
      </c>
      <c r="I36" s="12">
        <v>0</v>
      </c>
      <c r="J36" s="12">
        <v>0</v>
      </c>
      <c r="K36" s="35"/>
      <c r="L36" s="20"/>
      <c r="M36" s="18">
        <f t="shared" si="3"/>
        <v>0</v>
      </c>
      <c r="N36" s="19">
        <f t="shared" si="4"/>
        <v>16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65" t="s">
        <v>82</v>
      </c>
      <c r="B37" s="16" t="s">
        <v>34</v>
      </c>
      <c r="C37" s="12"/>
      <c r="D37" s="12"/>
      <c r="E37" s="12">
        <v>0</v>
      </c>
      <c r="F37" s="12">
        <v>0</v>
      </c>
      <c r="G37" s="32"/>
      <c r="H37" s="12"/>
      <c r="I37" s="12">
        <v>0</v>
      </c>
      <c r="J37" s="12">
        <v>0</v>
      </c>
      <c r="K37" s="35"/>
      <c r="L37" s="20"/>
      <c r="M37" s="18">
        <f t="shared" si="3"/>
        <v>0</v>
      </c>
      <c r="N37" s="19">
        <f t="shared" si="4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83</v>
      </c>
      <c r="B38" s="16" t="s">
        <v>35</v>
      </c>
      <c r="C38" s="12"/>
      <c r="D38" s="12"/>
      <c r="E38" s="12">
        <v>0</v>
      </c>
      <c r="F38" s="12">
        <v>0</v>
      </c>
      <c r="G38" s="32"/>
      <c r="H38" s="12"/>
      <c r="I38" s="12">
        <v>0</v>
      </c>
      <c r="J38" s="12">
        <v>0</v>
      </c>
      <c r="K38" s="35"/>
      <c r="L38" s="20"/>
      <c r="M38" s="18">
        <f t="shared" si="3"/>
        <v>0</v>
      </c>
      <c r="N38" s="19">
        <f t="shared" si="4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64" t="s">
        <v>85</v>
      </c>
      <c r="B39" s="11" t="s">
        <v>36</v>
      </c>
      <c r="C39" s="12"/>
      <c r="D39" s="12"/>
      <c r="E39" s="12">
        <v>0</v>
      </c>
      <c r="F39" s="12">
        <v>0</v>
      </c>
      <c r="G39" s="32"/>
      <c r="H39" s="12"/>
      <c r="I39" s="12">
        <v>0</v>
      </c>
      <c r="J39" s="12">
        <v>0</v>
      </c>
      <c r="K39" s="35"/>
      <c r="L39" s="18"/>
      <c r="M39" s="18">
        <f t="shared" si="3"/>
        <v>0</v>
      </c>
      <c r="N39" s="19">
        <f t="shared" si="4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86</v>
      </c>
      <c r="B40" s="11" t="s">
        <v>37</v>
      </c>
      <c r="C40" s="38">
        <v>1232</v>
      </c>
      <c r="D40" s="38"/>
      <c r="E40" s="31">
        <v>0</v>
      </c>
      <c r="F40" s="31">
        <v>0</v>
      </c>
      <c r="G40" s="12">
        <v>1291</v>
      </c>
      <c r="H40" s="12"/>
      <c r="I40" s="12">
        <v>419</v>
      </c>
      <c r="J40" s="12">
        <v>0</v>
      </c>
      <c r="K40" s="35"/>
      <c r="L40" s="18"/>
      <c r="M40" s="18">
        <f t="shared" si="3"/>
        <v>2942</v>
      </c>
      <c r="N40" s="19">
        <f t="shared" si="4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87</v>
      </c>
      <c r="B41" s="11" t="s">
        <v>38</v>
      </c>
      <c r="C41" s="12"/>
      <c r="D41" s="12"/>
      <c r="E41" s="12">
        <v>0</v>
      </c>
      <c r="F41" s="12">
        <v>0</v>
      </c>
      <c r="G41" s="32"/>
      <c r="H41" s="12"/>
      <c r="I41" s="12">
        <v>0</v>
      </c>
      <c r="J41" s="12">
        <v>0</v>
      </c>
      <c r="K41" s="35"/>
      <c r="L41" s="18"/>
      <c r="M41" s="18">
        <f t="shared" si="3"/>
        <v>0</v>
      </c>
      <c r="N41" s="19">
        <f t="shared" si="4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88</v>
      </c>
      <c r="B42" s="11" t="s">
        <v>39</v>
      </c>
      <c r="C42" s="12"/>
      <c r="D42" s="12"/>
      <c r="E42" s="12">
        <v>0</v>
      </c>
      <c r="F42" s="12">
        <v>0</v>
      </c>
      <c r="G42" s="32"/>
      <c r="H42" s="12"/>
      <c r="I42" s="12">
        <v>0</v>
      </c>
      <c r="J42" s="12">
        <v>0</v>
      </c>
      <c r="K42" s="35"/>
      <c r="L42" s="18"/>
      <c r="M42" s="18">
        <f t="shared" si="3"/>
        <v>0</v>
      </c>
      <c r="N42" s="19">
        <f t="shared" si="4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89</v>
      </c>
      <c r="B43" s="11" t="s">
        <v>40</v>
      </c>
      <c r="C43" s="12"/>
      <c r="D43" s="12"/>
      <c r="E43" s="12">
        <v>0</v>
      </c>
      <c r="F43" s="12">
        <v>0</v>
      </c>
      <c r="G43" s="32"/>
      <c r="H43" s="12"/>
      <c r="I43" s="12">
        <v>0</v>
      </c>
      <c r="J43" s="12">
        <v>0</v>
      </c>
      <c r="K43" s="35"/>
      <c r="L43" s="18"/>
      <c r="M43" s="18">
        <f t="shared" si="3"/>
        <v>0</v>
      </c>
      <c r="N43" s="19">
        <f t="shared" si="4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90</v>
      </c>
      <c r="B44" s="11" t="s">
        <v>41</v>
      </c>
      <c r="C44" s="12"/>
      <c r="D44" s="12"/>
      <c r="E44" s="12">
        <v>0</v>
      </c>
      <c r="F44" s="12">
        <v>0</v>
      </c>
      <c r="G44" s="32"/>
      <c r="H44" s="12"/>
      <c r="I44" s="12">
        <v>0</v>
      </c>
      <c r="J44" s="12">
        <v>0</v>
      </c>
      <c r="K44" s="35"/>
      <c r="L44" s="18"/>
      <c r="M44" s="18">
        <f t="shared" si="3"/>
        <v>0</v>
      </c>
      <c r="N44" s="19">
        <f t="shared" si="4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91</v>
      </c>
      <c r="B45" s="14" t="s">
        <v>42</v>
      </c>
      <c r="C45" s="49">
        <f>C6+C12+C23+C29+C35+C40</f>
        <v>19728</v>
      </c>
      <c r="D45" s="49">
        <f>D20</f>
        <v>28</v>
      </c>
      <c r="E45" s="31">
        <v>12531</v>
      </c>
      <c r="F45" s="31">
        <v>0</v>
      </c>
      <c r="G45" s="31">
        <f t="shared" ref="G45:H45" si="21">SUM(G4,G39:G44)</f>
        <v>7761</v>
      </c>
      <c r="H45" s="31">
        <f t="shared" si="21"/>
        <v>16</v>
      </c>
      <c r="I45" s="31">
        <f>SUM(I4,I40)</f>
        <v>6640</v>
      </c>
      <c r="J45" s="31">
        <f t="shared" ref="J45" si="22">J4+SUM(J39:J44)</f>
        <v>0</v>
      </c>
      <c r="K45" s="35">
        <v>4877.7719999999999</v>
      </c>
      <c r="L45" s="22"/>
      <c r="M45" s="22">
        <f t="shared" si="3"/>
        <v>51537.771999999997</v>
      </c>
      <c r="N45" s="23">
        <f t="shared" si="4"/>
        <v>44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7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7" t="s">
        <v>98</v>
      </c>
    </row>
    <row r="2" spans="1:44" s="7" customFormat="1" ht="15" customHeight="1" x14ac:dyDescent="0.25">
      <c r="A2" s="8"/>
      <c r="B2" s="9"/>
      <c r="C2" s="61" t="s">
        <v>60</v>
      </c>
      <c r="D2" s="62"/>
      <c r="E2" s="61" t="s">
        <v>61</v>
      </c>
      <c r="F2" s="62"/>
      <c r="G2" s="61" t="s">
        <v>62</v>
      </c>
      <c r="H2" s="62"/>
      <c r="I2" s="61" t="s">
        <v>63</v>
      </c>
      <c r="J2" s="62"/>
      <c r="K2" s="61" t="s">
        <v>64</v>
      </c>
      <c r="L2" s="62"/>
      <c r="M2" s="61" t="s">
        <v>65</v>
      </c>
      <c r="N2" s="63"/>
    </row>
    <row r="3" spans="1:44" s="7" customFormat="1" x14ac:dyDescent="0.25">
      <c r="A3" s="24"/>
      <c r="B3" s="25"/>
      <c r="C3" s="25" t="s">
        <v>92</v>
      </c>
      <c r="D3" s="25" t="s">
        <v>93</v>
      </c>
      <c r="E3" s="25" t="s">
        <v>92</v>
      </c>
      <c r="F3" s="25" t="s">
        <v>93</v>
      </c>
      <c r="G3" s="25" t="s">
        <v>92</v>
      </c>
      <c r="H3" s="25" t="s">
        <v>93</v>
      </c>
      <c r="I3" s="25" t="s">
        <v>92</v>
      </c>
      <c r="J3" s="25" t="s">
        <v>93</v>
      </c>
      <c r="K3" s="25" t="s">
        <v>92</v>
      </c>
      <c r="L3" s="25" t="s">
        <v>93</v>
      </c>
      <c r="M3" s="25" t="s">
        <v>92</v>
      </c>
      <c r="N3" s="26" t="s">
        <v>93</v>
      </c>
    </row>
    <row r="4" spans="1:44" s="1" customFormat="1" ht="15" x14ac:dyDescent="0.2">
      <c r="A4" s="64" t="s">
        <v>66</v>
      </c>
      <c r="B4" s="11" t="s">
        <v>1</v>
      </c>
      <c r="C4" s="31">
        <f t="shared" ref="C4:D4" si="0">C5+C22</f>
        <v>22360</v>
      </c>
      <c r="D4" s="31">
        <f t="shared" si="0"/>
        <v>22</v>
      </c>
      <c r="E4" s="31">
        <v>8882</v>
      </c>
      <c r="F4" s="31">
        <v>0</v>
      </c>
      <c r="G4" s="31">
        <f t="shared" ref="G4:H4" si="1">G5+G22</f>
        <v>6098</v>
      </c>
      <c r="H4" s="31">
        <f t="shared" si="1"/>
        <v>16</v>
      </c>
      <c r="I4" s="27">
        <f>SUM(I5,I22,I29)</f>
        <v>2801</v>
      </c>
      <c r="J4" s="41">
        <v>0</v>
      </c>
      <c r="K4" s="34">
        <v>1166.4780000000001</v>
      </c>
      <c r="L4" s="41"/>
      <c r="M4" s="18">
        <f>C4+E4+G4+I4+K4</f>
        <v>41307.478000000003</v>
      </c>
      <c r="N4" s="19">
        <f>D4+F4+H4+J4+L4</f>
        <v>38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64" t="s">
        <v>67</v>
      </c>
      <c r="B5" s="11" t="s">
        <v>2</v>
      </c>
      <c r="C5" s="31">
        <f>C6+C12+C18</f>
        <v>21842</v>
      </c>
      <c r="D5" s="31">
        <f>D6+D12+D18</f>
        <v>22</v>
      </c>
      <c r="E5" s="31">
        <v>8582</v>
      </c>
      <c r="F5" s="31">
        <v>0</v>
      </c>
      <c r="G5" s="31">
        <f t="shared" ref="G5:H5" si="2">SUM(G6,G18,G12)</f>
        <v>3055</v>
      </c>
      <c r="H5" s="31">
        <f t="shared" si="2"/>
        <v>0</v>
      </c>
      <c r="I5" s="27">
        <f>SUM(I12,I6)</f>
        <v>1465</v>
      </c>
      <c r="J5" s="41">
        <v>0</v>
      </c>
      <c r="K5" s="34">
        <v>184.876</v>
      </c>
      <c r="L5" s="41"/>
      <c r="M5" s="18">
        <f t="shared" ref="M5:N45" si="3">C5+E5+G5+I5+K5</f>
        <v>35128.875999999997</v>
      </c>
      <c r="N5" s="19">
        <f t="shared" si="3"/>
        <v>22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65" t="s">
        <v>68</v>
      </c>
      <c r="B6" s="16" t="s">
        <v>3</v>
      </c>
      <c r="C6" s="31">
        <f>SUM(C7:C11)</f>
        <v>21456</v>
      </c>
      <c r="D6" s="31"/>
      <c r="E6" s="31">
        <v>7955</v>
      </c>
      <c r="F6" s="31">
        <v>0</v>
      </c>
      <c r="G6" s="31">
        <f t="shared" ref="G6:H6" si="4">SUM(G7:G11)</f>
        <v>2975</v>
      </c>
      <c r="H6" s="31">
        <f t="shared" si="4"/>
        <v>0</v>
      </c>
      <c r="I6" s="27">
        <f>SUM(I7:I11)</f>
        <v>1316</v>
      </c>
      <c r="J6" s="41">
        <v>0</v>
      </c>
      <c r="K6" s="34">
        <v>172.577</v>
      </c>
      <c r="L6" s="41"/>
      <c r="M6" s="18">
        <f t="shared" si="3"/>
        <v>33874.576999999997</v>
      </c>
      <c r="N6" s="19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65" t="s">
        <v>69</v>
      </c>
      <c r="B7" s="16" t="s">
        <v>4</v>
      </c>
      <c r="C7" s="12">
        <v>18906</v>
      </c>
      <c r="D7" s="12"/>
      <c r="E7" s="12">
        <v>4960</v>
      </c>
      <c r="F7" s="12">
        <v>0</v>
      </c>
      <c r="G7" s="12">
        <v>2975</v>
      </c>
      <c r="H7" s="12"/>
      <c r="I7" s="12">
        <v>995</v>
      </c>
      <c r="J7" s="42">
        <v>0</v>
      </c>
      <c r="K7" s="35">
        <v>172.577</v>
      </c>
      <c r="L7" s="42"/>
      <c r="M7" s="18">
        <f t="shared" si="3"/>
        <v>28008.577000000001</v>
      </c>
      <c r="N7" s="19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65" t="s">
        <v>70</v>
      </c>
      <c r="B8" s="16" t="s">
        <v>5</v>
      </c>
      <c r="C8" s="38"/>
      <c r="D8" s="12"/>
      <c r="E8" s="12">
        <v>0</v>
      </c>
      <c r="F8" s="12">
        <v>0</v>
      </c>
      <c r="G8" s="32"/>
      <c r="H8" s="12"/>
      <c r="I8" s="12">
        <v>0</v>
      </c>
      <c r="J8" s="42">
        <v>0</v>
      </c>
      <c r="K8" s="35"/>
      <c r="L8" s="42"/>
      <c r="M8" s="18">
        <f t="shared" si="3"/>
        <v>0</v>
      </c>
      <c r="N8" s="19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65" t="s">
        <v>71</v>
      </c>
      <c r="B9" s="16" t="s">
        <v>6</v>
      </c>
      <c r="C9" s="12">
        <v>2489</v>
      </c>
      <c r="D9" s="12"/>
      <c r="E9" s="12">
        <v>150</v>
      </c>
      <c r="F9" s="12">
        <v>0</v>
      </c>
      <c r="G9" s="12"/>
      <c r="H9" s="12"/>
      <c r="I9" s="12">
        <v>127</v>
      </c>
      <c r="J9" s="42">
        <v>0</v>
      </c>
      <c r="K9" s="35"/>
      <c r="L9" s="42"/>
      <c r="M9" s="18">
        <f t="shared" si="3"/>
        <v>2766</v>
      </c>
      <c r="N9" s="19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65" t="s">
        <v>72</v>
      </c>
      <c r="B10" s="16" t="s">
        <v>7</v>
      </c>
      <c r="C10" s="38"/>
      <c r="D10" s="12"/>
      <c r="E10" s="12">
        <v>2845</v>
      </c>
      <c r="F10" s="12">
        <v>0</v>
      </c>
      <c r="G10" s="32"/>
      <c r="H10" s="12"/>
      <c r="I10" s="12">
        <v>194</v>
      </c>
      <c r="J10" s="42">
        <v>0</v>
      </c>
      <c r="K10" s="35"/>
      <c r="L10" s="42"/>
      <c r="M10" s="18">
        <f t="shared" si="3"/>
        <v>3039</v>
      </c>
      <c r="N10" s="19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65" t="s">
        <v>73</v>
      </c>
      <c r="B11" s="16" t="s">
        <v>8</v>
      </c>
      <c r="C11" s="38">
        <v>61</v>
      </c>
      <c r="D11" s="12"/>
      <c r="E11" s="12">
        <v>0</v>
      </c>
      <c r="F11" s="12">
        <v>0</v>
      </c>
      <c r="G11" s="32"/>
      <c r="H11" s="12"/>
      <c r="I11" s="12">
        <v>0</v>
      </c>
      <c r="J11" s="42">
        <v>0</v>
      </c>
      <c r="K11" s="35"/>
      <c r="L11" s="42"/>
      <c r="M11" s="18">
        <f t="shared" si="3"/>
        <v>61</v>
      </c>
      <c r="N11" s="19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65" t="s">
        <v>74</v>
      </c>
      <c r="B12" s="16" t="s">
        <v>9</v>
      </c>
      <c r="C12" s="30">
        <f>SUM(C13:C17)</f>
        <v>386</v>
      </c>
      <c r="D12" s="31"/>
      <c r="E12" s="31">
        <v>627</v>
      </c>
      <c r="F12" s="31">
        <v>0</v>
      </c>
      <c r="G12" s="33">
        <f t="shared" ref="G12:H12" si="5">SUM(G13:G17)</f>
        <v>80</v>
      </c>
      <c r="H12" s="33">
        <f t="shared" si="5"/>
        <v>0</v>
      </c>
      <c r="I12" s="29">
        <f>SUM(I13:I16)</f>
        <v>149</v>
      </c>
      <c r="J12" s="41">
        <f>SUM(J13:J15)</f>
        <v>0</v>
      </c>
      <c r="K12" s="34">
        <v>12.298999999999999</v>
      </c>
      <c r="L12" s="41"/>
      <c r="M12" s="18">
        <f t="shared" si="3"/>
        <v>1254.299</v>
      </c>
      <c r="N12" s="19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65" t="s">
        <v>75</v>
      </c>
      <c r="B13" s="16" t="s">
        <v>10</v>
      </c>
      <c r="C13" s="38"/>
      <c r="D13" s="12"/>
      <c r="E13" s="12">
        <v>0</v>
      </c>
      <c r="F13" s="12">
        <v>0</v>
      </c>
      <c r="G13" s="32"/>
      <c r="H13" s="12"/>
      <c r="I13" s="12"/>
      <c r="J13" s="42">
        <v>0</v>
      </c>
      <c r="K13" s="35">
        <v>12.298999999999999</v>
      </c>
      <c r="L13" s="42"/>
      <c r="M13" s="18">
        <f t="shared" si="3"/>
        <v>12.298999999999999</v>
      </c>
      <c r="N13" s="19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65" t="s">
        <v>76</v>
      </c>
      <c r="B14" s="16" t="s">
        <v>11</v>
      </c>
      <c r="C14" s="12">
        <v>384</v>
      </c>
      <c r="D14" s="12"/>
      <c r="E14" s="12">
        <v>627</v>
      </c>
      <c r="F14" s="12">
        <v>0</v>
      </c>
      <c r="G14" s="12">
        <v>80</v>
      </c>
      <c r="H14" s="12"/>
      <c r="I14" s="12">
        <v>149</v>
      </c>
      <c r="J14" s="42">
        <v>0</v>
      </c>
      <c r="K14" s="35"/>
      <c r="L14" s="42"/>
      <c r="M14" s="18">
        <f t="shared" si="3"/>
        <v>1240</v>
      </c>
      <c r="N14" s="19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65" t="s">
        <v>77</v>
      </c>
      <c r="B15" s="16" t="s">
        <v>12</v>
      </c>
      <c r="C15" s="38"/>
      <c r="D15" s="12"/>
      <c r="E15" s="12">
        <v>0</v>
      </c>
      <c r="F15" s="12">
        <v>0</v>
      </c>
      <c r="G15" s="32"/>
      <c r="H15" s="12"/>
      <c r="I15" s="12">
        <v>0</v>
      </c>
      <c r="J15" s="42">
        <v>0</v>
      </c>
      <c r="K15" s="35"/>
      <c r="L15" s="42"/>
      <c r="M15" s="18">
        <f t="shared" si="3"/>
        <v>0</v>
      </c>
      <c r="N15" s="19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65" t="s">
        <v>78</v>
      </c>
      <c r="B16" s="16" t="s">
        <v>13</v>
      </c>
      <c r="C16" s="38"/>
      <c r="D16" s="12"/>
      <c r="E16" s="12">
        <v>0</v>
      </c>
      <c r="F16" s="12">
        <v>0</v>
      </c>
      <c r="G16" s="32"/>
      <c r="H16" s="12"/>
      <c r="I16" s="12">
        <v>0</v>
      </c>
      <c r="J16" s="42">
        <v>0</v>
      </c>
      <c r="K16" s="35"/>
      <c r="L16" s="42"/>
      <c r="M16" s="18">
        <f t="shared" si="3"/>
        <v>0</v>
      </c>
      <c r="N16" s="19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65" t="s">
        <v>79</v>
      </c>
      <c r="B17" s="16" t="s">
        <v>14</v>
      </c>
      <c r="C17" s="12">
        <v>2</v>
      </c>
      <c r="D17" s="12"/>
      <c r="E17" s="12">
        <v>0</v>
      </c>
      <c r="F17" s="12">
        <v>0</v>
      </c>
      <c r="G17" s="12"/>
      <c r="H17" s="12"/>
      <c r="I17" s="12"/>
      <c r="J17" s="42">
        <v>0</v>
      </c>
      <c r="K17" s="35">
        <v>0</v>
      </c>
      <c r="L17" s="42"/>
      <c r="M17" s="18">
        <f t="shared" si="3"/>
        <v>2</v>
      </c>
      <c r="N17" s="19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65" t="s">
        <v>80</v>
      </c>
      <c r="B18" s="16" t="s">
        <v>15</v>
      </c>
      <c r="C18" s="30"/>
      <c r="D18" s="31">
        <f>D20</f>
        <v>22</v>
      </c>
      <c r="E18" s="31">
        <v>0</v>
      </c>
      <c r="F18" s="31">
        <v>0</v>
      </c>
      <c r="G18" s="31">
        <f t="shared" ref="G18:H18" si="6">SUM(G19:G21)</f>
        <v>0</v>
      </c>
      <c r="H18" s="31">
        <f t="shared" si="6"/>
        <v>0</v>
      </c>
      <c r="I18" s="31">
        <v>0</v>
      </c>
      <c r="J18" s="41">
        <f>SUM(J19:J21)</f>
        <v>0</v>
      </c>
      <c r="K18" s="34"/>
      <c r="L18" s="41"/>
      <c r="M18" s="18">
        <f t="shared" si="3"/>
        <v>0</v>
      </c>
      <c r="N18" s="19">
        <f t="shared" si="3"/>
        <v>22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65" t="s">
        <v>81</v>
      </c>
      <c r="B19" s="16" t="s">
        <v>16</v>
      </c>
      <c r="C19" s="38"/>
      <c r="D19" s="12"/>
      <c r="E19" s="12">
        <v>0</v>
      </c>
      <c r="F19" s="12">
        <v>0</v>
      </c>
      <c r="G19" s="32"/>
      <c r="H19" s="12"/>
      <c r="I19" s="12">
        <v>0</v>
      </c>
      <c r="J19" s="42">
        <f>0</f>
        <v>0</v>
      </c>
      <c r="K19" s="35"/>
      <c r="L19" s="42"/>
      <c r="M19" s="18">
        <f t="shared" si="3"/>
        <v>0</v>
      </c>
      <c r="N19" s="19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65" t="s">
        <v>82</v>
      </c>
      <c r="B20" s="16" t="s">
        <v>17</v>
      </c>
      <c r="C20" s="38"/>
      <c r="D20" s="12">
        <v>22</v>
      </c>
      <c r="E20" s="12">
        <v>0</v>
      </c>
      <c r="F20" s="12">
        <v>0</v>
      </c>
      <c r="G20" s="32"/>
      <c r="H20" s="12"/>
      <c r="I20" s="12">
        <v>0</v>
      </c>
      <c r="J20" s="42">
        <f>0</f>
        <v>0</v>
      </c>
      <c r="K20" s="35"/>
      <c r="L20" s="42"/>
      <c r="M20" s="18">
        <f t="shared" si="3"/>
        <v>0</v>
      </c>
      <c r="N20" s="19">
        <f t="shared" si="3"/>
        <v>22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83</v>
      </c>
      <c r="B21" s="16" t="s">
        <v>18</v>
      </c>
      <c r="C21" s="38"/>
      <c r="D21" s="12"/>
      <c r="E21" s="12">
        <v>0</v>
      </c>
      <c r="F21" s="12">
        <v>0</v>
      </c>
      <c r="G21" s="32"/>
      <c r="H21" s="12"/>
      <c r="I21" s="12">
        <v>0</v>
      </c>
      <c r="J21" s="42">
        <f>0</f>
        <v>0</v>
      </c>
      <c r="K21" s="35"/>
      <c r="L21" s="42"/>
      <c r="M21" s="18">
        <f t="shared" si="3"/>
        <v>0</v>
      </c>
      <c r="N21" s="19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67</v>
      </c>
      <c r="B22" s="11" t="s">
        <v>19</v>
      </c>
      <c r="C22" s="30">
        <f>C23+C29+C35</f>
        <v>518</v>
      </c>
      <c r="D22" s="30"/>
      <c r="E22" s="31">
        <v>300</v>
      </c>
      <c r="F22" s="31">
        <v>0</v>
      </c>
      <c r="G22" s="31">
        <f t="shared" ref="G22:H22" si="7">SUM(G23,G29,G35)</f>
        <v>3043</v>
      </c>
      <c r="H22" s="31">
        <f t="shared" si="7"/>
        <v>16</v>
      </c>
      <c r="I22" s="30">
        <f>SUM(I23,I35)</f>
        <v>1296</v>
      </c>
      <c r="J22" s="43">
        <f t="shared" ref="J22" si="8">J23+J35</f>
        <v>0</v>
      </c>
      <c r="K22" s="34">
        <v>981.60200000000009</v>
      </c>
      <c r="L22" s="43"/>
      <c r="M22" s="18">
        <f t="shared" si="3"/>
        <v>6138.6019999999999</v>
      </c>
      <c r="N22" s="19">
        <f t="shared" si="3"/>
        <v>16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65" t="s">
        <v>69</v>
      </c>
      <c r="B23" s="16" t="s">
        <v>20</v>
      </c>
      <c r="C23" s="30">
        <f>SUM(C24:C28)</f>
        <v>510</v>
      </c>
      <c r="D23" s="31"/>
      <c r="E23" s="31">
        <v>300</v>
      </c>
      <c r="F23" s="31">
        <v>0</v>
      </c>
      <c r="G23" s="31">
        <f t="shared" ref="G23:H23" si="9">SUM(G24:G28)</f>
        <v>3043</v>
      </c>
      <c r="H23" s="31">
        <f t="shared" si="9"/>
        <v>0</v>
      </c>
      <c r="I23" s="30">
        <f t="shared" ref="I23:J23" si="10">SUM(I24:I28)</f>
        <v>1296</v>
      </c>
      <c r="J23" s="41">
        <f t="shared" si="10"/>
        <v>0</v>
      </c>
      <c r="K23" s="34">
        <v>981.60200000000009</v>
      </c>
      <c r="L23" s="41"/>
      <c r="M23" s="18">
        <f t="shared" si="3"/>
        <v>6130.6019999999999</v>
      </c>
      <c r="N23" s="19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65" t="s">
        <v>70</v>
      </c>
      <c r="B24" s="16" t="s">
        <v>21</v>
      </c>
      <c r="C24" s="38"/>
      <c r="D24" s="12"/>
      <c r="E24" s="12">
        <v>0</v>
      </c>
      <c r="F24" s="12">
        <v>0</v>
      </c>
      <c r="G24" s="32"/>
      <c r="H24" s="12"/>
      <c r="I24" s="12">
        <v>0</v>
      </c>
      <c r="J24" s="42">
        <v>0</v>
      </c>
      <c r="K24" s="35"/>
      <c r="L24" s="42"/>
      <c r="M24" s="18">
        <f t="shared" si="3"/>
        <v>0</v>
      </c>
      <c r="N24" s="19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65" t="s">
        <v>71</v>
      </c>
      <c r="B25" s="16" t="s">
        <v>22</v>
      </c>
      <c r="C25" s="12">
        <v>510</v>
      </c>
      <c r="D25" s="12"/>
      <c r="E25" s="12">
        <v>300</v>
      </c>
      <c r="F25" s="12">
        <v>0</v>
      </c>
      <c r="G25" s="12">
        <v>3043</v>
      </c>
      <c r="H25" s="12"/>
      <c r="I25" s="12">
        <v>1296</v>
      </c>
      <c r="J25" s="42">
        <v>0</v>
      </c>
      <c r="K25" s="35">
        <v>981.60200000000009</v>
      </c>
      <c r="L25" s="42"/>
      <c r="M25" s="18">
        <f t="shared" si="3"/>
        <v>6130.6019999999999</v>
      </c>
      <c r="N25" s="19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65" t="s">
        <v>72</v>
      </c>
      <c r="B26" s="16" t="s">
        <v>23</v>
      </c>
      <c r="C26" s="38"/>
      <c r="D26" s="12"/>
      <c r="E26" s="12">
        <v>0</v>
      </c>
      <c r="F26" s="12">
        <v>0</v>
      </c>
      <c r="G26" s="32"/>
      <c r="H26" s="12"/>
      <c r="I26" s="12">
        <v>0</v>
      </c>
      <c r="J26" s="42">
        <v>0</v>
      </c>
      <c r="K26" s="35"/>
      <c r="L26" s="42"/>
      <c r="M26" s="18">
        <f t="shared" si="3"/>
        <v>0</v>
      </c>
      <c r="N26" s="19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65" t="s">
        <v>73</v>
      </c>
      <c r="B27" s="16" t="s">
        <v>24</v>
      </c>
      <c r="C27" s="38"/>
      <c r="D27" s="12"/>
      <c r="E27" s="12">
        <v>0</v>
      </c>
      <c r="F27" s="12">
        <v>0</v>
      </c>
      <c r="G27" s="32"/>
      <c r="H27" s="12"/>
      <c r="I27" s="12">
        <v>0</v>
      </c>
      <c r="J27" s="42">
        <v>0</v>
      </c>
      <c r="K27" s="35"/>
      <c r="L27" s="42"/>
      <c r="M27" s="18">
        <f t="shared" si="3"/>
        <v>0</v>
      </c>
      <c r="N27" s="19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65" t="s">
        <v>74</v>
      </c>
      <c r="B28" s="16" t="s">
        <v>25</v>
      </c>
      <c r="C28" s="38"/>
      <c r="D28" s="12"/>
      <c r="E28" s="12">
        <v>0</v>
      </c>
      <c r="F28" s="12">
        <v>0</v>
      </c>
      <c r="G28" s="32"/>
      <c r="H28" s="12"/>
      <c r="I28" s="12">
        <v>0</v>
      </c>
      <c r="J28" s="42">
        <v>0</v>
      </c>
      <c r="K28" s="35"/>
      <c r="L28" s="42"/>
      <c r="M28" s="18">
        <f t="shared" si="3"/>
        <v>0</v>
      </c>
      <c r="N28" s="19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65" t="s">
        <v>75</v>
      </c>
      <c r="B29" s="16" t="s">
        <v>26</v>
      </c>
      <c r="C29" s="30">
        <f>SUM(C30:C34)</f>
        <v>8</v>
      </c>
      <c r="D29" s="31"/>
      <c r="E29" s="31">
        <v>0</v>
      </c>
      <c r="F29" s="31">
        <v>0</v>
      </c>
      <c r="G29" s="31">
        <f t="shared" ref="G29:H29" si="11">SUM(G30:G34)</f>
        <v>0</v>
      </c>
      <c r="H29" s="31">
        <f t="shared" si="11"/>
        <v>0</v>
      </c>
      <c r="I29" s="30">
        <f>SUM(I30:I34)</f>
        <v>40</v>
      </c>
      <c r="J29" s="41">
        <f>SUM(J30:J32)</f>
        <v>0</v>
      </c>
      <c r="K29" s="34">
        <v>0</v>
      </c>
      <c r="L29" s="41"/>
      <c r="M29" s="18">
        <f t="shared" si="3"/>
        <v>48</v>
      </c>
      <c r="N29" s="19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65" t="s">
        <v>76</v>
      </c>
      <c r="B30" s="16" t="s">
        <v>27</v>
      </c>
      <c r="C30" s="38"/>
      <c r="D30" s="12"/>
      <c r="E30" s="12">
        <v>0</v>
      </c>
      <c r="F30" s="12">
        <v>0</v>
      </c>
      <c r="G30" s="32"/>
      <c r="H30" s="12"/>
      <c r="I30" s="12">
        <v>0</v>
      </c>
      <c r="J30" s="42">
        <v>0</v>
      </c>
      <c r="K30" s="35">
        <v>0</v>
      </c>
      <c r="L30" s="42"/>
      <c r="M30" s="18">
        <f t="shared" si="3"/>
        <v>0</v>
      </c>
      <c r="N30" s="19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65" t="s">
        <v>77</v>
      </c>
      <c r="B31" s="16" t="s">
        <v>28</v>
      </c>
      <c r="C31" s="38">
        <v>8</v>
      </c>
      <c r="D31" s="12"/>
      <c r="E31" s="12">
        <v>0</v>
      </c>
      <c r="F31" s="12">
        <v>0</v>
      </c>
      <c r="G31" s="32"/>
      <c r="H31" s="12"/>
      <c r="I31" s="12">
        <v>40</v>
      </c>
      <c r="J31" s="42">
        <v>0</v>
      </c>
      <c r="K31" s="35">
        <v>0</v>
      </c>
      <c r="L31" s="42"/>
      <c r="M31" s="18">
        <f t="shared" si="3"/>
        <v>48</v>
      </c>
      <c r="N31" s="19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65" t="s">
        <v>78</v>
      </c>
      <c r="B32" s="16" t="s">
        <v>29</v>
      </c>
      <c r="C32" s="38"/>
      <c r="D32" s="12"/>
      <c r="E32" s="12">
        <v>0</v>
      </c>
      <c r="F32" s="12">
        <v>0</v>
      </c>
      <c r="G32" s="32"/>
      <c r="H32" s="12"/>
      <c r="I32" s="12">
        <v>0</v>
      </c>
      <c r="J32" s="42">
        <v>0</v>
      </c>
      <c r="K32" s="35"/>
      <c r="L32" s="42"/>
      <c r="M32" s="18">
        <f t="shared" si="3"/>
        <v>0</v>
      </c>
      <c r="N32" s="19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65" t="s">
        <v>79</v>
      </c>
      <c r="B33" s="16" t="s">
        <v>30</v>
      </c>
      <c r="C33" s="38"/>
      <c r="D33" s="12"/>
      <c r="E33" s="12">
        <v>0</v>
      </c>
      <c r="F33" s="12">
        <v>0</v>
      </c>
      <c r="G33" s="32"/>
      <c r="H33" s="12"/>
      <c r="I33" s="12">
        <v>0</v>
      </c>
      <c r="J33" s="42">
        <v>0</v>
      </c>
      <c r="K33" s="35"/>
      <c r="L33" s="42"/>
      <c r="M33" s="18">
        <f t="shared" si="3"/>
        <v>0</v>
      </c>
      <c r="N33" s="19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65" t="s">
        <v>80</v>
      </c>
      <c r="B34" s="16" t="s">
        <v>31</v>
      </c>
      <c r="C34" s="38"/>
      <c r="D34" s="12"/>
      <c r="E34" s="12">
        <v>0</v>
      </c>
      <c r="F34" s="12">
        <v>0</v>
      </c>
      <c r="G34" s="32"/>
      <c r="H34" s="12"/>
      <c r="I34" s="12">
        <v>0</v>
      </c>
      <c r="J34" s="42">
        <v>0</v>
      </c>
      <c r="K34" s="35"/>
      <c r="L34" s="42"/>
      <c r="M34" s="18">
        <f t="shared" si="3"/>
        <v>0</v>
      </c>
      <c r="N34" s="19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65" t="s">
        <v>81</v>
      </c>
      <c r="B35" s="16" t="s">
        <v>32</v>
      </c>
      <c r="C35" s="30"/>
      <c r="D35" s="31"/>
      <c r="E35" s="31">
        <v>0</v>
      </c>
      <c r="F35" s="31">
        <v>0</v>
      </c>
      <c r="G35" s="31">
        <f t="shared" ref="G35:H35" si="12">SUM(G36:G38)</f>
        <v>0</v>
      </c>
      <c r="H35" s="31">
        <f t="shared" si="12"/>
        <v>16</v>
      </c>
      <c r="I35" s="31">
        <v>0</v>
      </c>
      <c r="J35" s="41">
        <f>SUM(J36:J38)</f>
        <v>0</v>
      </c>
      <c r="K35" s="34"/>
      <c r="L35" s="41"/>
      <c r="M35" s="18">
        <f t="shared" si="3"/>
        <v>0</v>
      </c>
      <c r="N35" s="19">
        <f t="shared" si="3"/>
        <v>16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84</v>
      </c>
      <c r="B36" s="16" t="s">
        <v>33</v>
      </c>
      <c r="C36" s="38"/>
      <c r="D36" s="12"/>
      <c r="E36" s="12">
        <v>0</v>
      </c>
      <c r="F36" s="12">
        <v>0</v>
      </c>
      <c r="G36" s="32"/>
      <c r="H36" s="12">
        <v>16</v>
      </c>
      <c r="I36" s="12">
        <v>0</v>
      </c>
      <c r="J36" s="42">
        <v>0</v>
      </c>
      <c r="K36" s="35"/>
      <c r="L36" s="42"/>
      <c r="M36" s="18">
        <f t="shared" si="3"/>
        <v>0</v>
      </c>
      <c r="N36" s="19">
        <f t="shared" si="3"/>
        <v>16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65" t="s">
        <v>82</v>
      </c>
      <c r="B37" s="16" t="s">
        <v>34</v>
      </c>
      <c r="C37" s="38"/>
      <c r="E37" s="12">
        <v>0</v>
      </c>
      <c r="F37" s="12">
        <v>0</v>
      </c>
      <c r="G37" s="32"/>
      <c r="H37" s="12"/>
      <c r="I37" s="12">
        <v>0</v>
      </c>
      <c r="J37" s="42">
        <v>0</v>
      </c>
      <c r="K37" s="35"/>
      <c r="L37" s="42"/>
      <c r="M37" s="18">
        <f t="shared" si="3"/>
        <v>0</v>
      </c>
      <c r="N37" s="19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83</v>
      </c>
      <c r="B38" s="16" t="s">
        <v>35</v>
      </c>
      <c r="C38" s="38"/>
      <c r="D38" s="12"/>
      <c r="E38" s="12">
        <v>0</v>
      </c>
      <c r="F38" s="12">
        <v>0</v>
      </c>
      <c r="G38" s="32"/>
      <c r="H38" s="12"/>
      <c r="I38" s="12">
        <v>0</v>
      </c>
      <c r="J38" s="42">
        <v>0</v>
      </c>
      <c r="K38" s="35"/>
      <c r="L38" s="42"/>
      <c r="M38" s="18">
        <f t="shared" si="3"/>
        <v>0</v>
      </c>
      <c r="N38" s="19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64" t="s">
        <v>85</v>
      </c>
      <c r="B39" s="11" t="s">
        <v>36</v>
      </c>
      <c r="C39" s="38"/>
      <c r="D39" s="12"/>
      <c r="E39" s="12">
        <v>0</v>
      </c>
      <c r="F39" s="12">
        <v>0</v>
      </c>
      <c r="G39" s="32"/>
      <c r="H39" s="12"/>
      <c r="I39" s="12">
        <v>0</v>
      </c>
      <c r="J39" s="42">
        <v>0</v>
      </c>
      <c r="K39" s="35"/>
      <c r="L39" s="42"/>
      <c r="M39" s="18">
        <f t="shared" si="3"/>
        <v>0</v>
      </c>
      <c r="N39" s="19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86</v>
      </c>
      <c r="B40" s="11" t="s">
        <v>37</v>
      </c>
      <c r="C40" s="12">
        <v>831</v>
      </c>
      <c r="D40" s="12"/>
      <c r="E40" s="31">
        <v>17</v>
      </c>
      <c r="F40" s="31">
        <v>0</v>
      </c>
      <c r="G40" s="12">
        <v>2403</v>
      </c>
      <c r="H40" s="12"/>
      <c r="I40" s="12">
        <v>204</v>
      </c>
      <c r="J40" s="42">
        <v>0</v>
      </c>
      <c r="K40" s="35">
        <v>0</v>
      </c>
      <c r="L40" s="42"/>
      <c r="M40" s="18">
        <f t="shared" si="3"/>
        <v>3455</v>
      </c>
      <c r="N40" s="19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87</v>
      </c>
      <c r="B41" s="11" t="s">
        <v>38</v>
      </c>
      <c r="C41" s="38"/>
      <c r="D41" s="12"/>
      <c r="E41" s="12">
        <v>0</v>
      </c>
      <c r="F41" s="12">
        <v>0</v>
      </c>
      <c r="G41" s="32"/>
      <c r="H41" s="12"/>
      <c r="I41" s="12">
        <v>0</v>
      </c>
      <c r="J41" s="42">
        <v>0</v>
      </c>
      <c r="K41" s="35"/>
      <c r="L41" s="42"/>
      <c r="M41" s="18">
        <f t="shared" si="3"/>
        <v>0</v>
      </c>
      <c r="N41" s="19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88</v>
      </c>
      <c r="B42" s="11" t="s">
        <v>39</v>
      </c>
      <c r="C42" s="38"/>
      <c r="D42" s="12"/>
      <c r="E42" s="12">
        <v>0</v>
      </c>
      <c r="F42" s="12">
        <v>0</v>
      </c>
      <c r="G42" s="32"/>
      <c r="H42" s="12"/>
      <c r="I42" s="12">
        <v>0</v>
      </c>
      <c r="J42" s="42">
        <v>0</v>
      </c>
      <c r="K42" s="35"/>
      <c r="L42" s="42"/>
      <c r="M42" s="18">
        <f t="shared" si="3"/>
        <v>0</v>
      </c>
      <c r="N42" s="19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89</v>
      </c>
      <c r="B43" s="11" t="s">
        <v>40</v>
      </c>
      <c r="C43" s="12"/>
      <c r="D43" s="12"/>
      <c r="E43" s="12">
        <v>0</v>
      </c>
      <c r="F43" s="12">
        <v>0</v>
      </c>
      <c r="G43" s="32"/>
      <c r="H43" s="12"/>
      <c r="I43" s="12">
        <v>0</v>
      </c>
      <c r="J43" s="42">
        <v>0</v>
      </c>
      <c r="K43" s="35"/>
      <c r="L43" s="42"/>
      <c r="M43" s="18">
        <f t="shared" si="3"/>
        <v>0</v>
      </c>
      <c r="N43" s="19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90</v>
      </c>
      <c r="B44" s="11" t="s">
        <v>41</v>
      </c>
      <c r="C44" s="12"/>
      <c r="D44" s="12"/>
      <c r="E44" s="12">
        <v>0</v>
      </c>
      <c r="F44" s="12">
        <v>0</v>
      </c>
      <c r="G44" s="32"/>
      <c r="H44" s="12"/>
      <c r="I44" s="12">
        <v>0</v>
      </c>
      <c r="J44" s="42">
        <v>0</v>
      </c>
      <c r="K44" s="35"/>
      <c r="L44" s="42"/>
      <c r="M44" s="18">
        <f t="shared" si="3"/>
        <v>0</v>
      </c>
      <c r="N44" s="19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ht="13.5" thickBot="1" x14ac:dyDescent="0.25">
      <c r="A45" s="13" t="s">
        <v>91</v>
      </c>
      <c r="B45" s="14" t="s">
        <v>42</v>
      </c>
      <c r="C45" s="31">
        <f>C6+C12+C23+C29+C40</f>
        <v>23191</v>
      </c>
      <c r="D45" s="31">
        <f>D20</f>
        <v>22</v>
      </c>
      <c r="E45" s="31">
        <v>8899</v>
      </c>
      <c r="F45" s="31">
        <v>0</v>
      </c>
      <c r="G45" s="31">
        <f t="shared" ref="G45:H45" si="13">SUM(G4,G39:G44)</f>
        <v>8501</v>
      </c>
      <c r="H45" s="31">
        <f t="shared" si="13"/>
        <v>16</v>
      </c>
      <c r="I45" s="40">
        <f>SUM(I4,I40)</f>
        <v>3005</v>
      </c>
      <c r="J45" s="44">
        <f t="shared" ref="J45" si="14">J4+SUM(J39:J44)</f>
        <v>0</v>
      </c>
      <c r="K45" s="36">
        <v>1166.4780000000001</v>
      </c>
      <c r="L45" s="44"/>
      <c r="M45" s="22">
        <f t="shared" si="3"/>
        <v>44762.478000000003</v>
      </c>
      <c r="N45" s="23">
        <f t="shared" si="3"/>
        <v>38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7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7" t="s">
        <v>99</v>
      </c>
    </row>
    <row r="2" spans="1:44" s="7" customFormat="1" ht="15" customHeight="1" x14ac:dyDescent="0.25">
      <c r="A2" s="8"/>
      <c r="B2" s="9"/>
      <c r="C2" s="61" t="s">
        <v>60</v>
      </c>
      <c r="D2" s="62"/>
      <c r="E2" s="61" t="s">
        <v>61</v>
      </c>
      <c r="F2" s="62"/>
      <c r="G2" s="61" t="s">
        <v>62</v>
      </c>
      <c r="H2" s="62"/>
      <c r="I2" s="61" t="s">
        <v>63</v>
      </c>
      <c r="J2" s="62"/>
      <c r="K2" s="61" t="s">
        <v>64</v>
      </c>
      <c r="L2" s="62"/>
      <c r="M2" s="61" t="s">
        <v>65</v>
      </c>
      <c r="N2" s="63"/>
    </row>
    <row r="3" spans="1:44" s="7" customFormat="1" x14ac:dyDescent="0.25">
      <c r="A3" s="24"/>
      <c r="B3" s="25"/>
      <c r="C3" s="25" t="s">
        <v>92</v>
      </c>
      <c r="D3" s="25" t="s">
        <v>93</v>
      </c>
      <c r="E3" s="25" t="s">
        <v>92</v>
      </c>
      <c r="F3" s="25" t="s">
        <v>93</v>
      </c>
      <c r="G3" s="25" t="s">
        <v>92</v>
      </c>
      <c r="H3" s="25" t="s">
        <v>93</v>
      </c>
      <c r="I3" s="25" t="s">
        <v>92</v>
      </c>
      <c r="J3" s="25" t="s">
        <v>93</v>
      </c>
      <c r="K3" s="25" t="s">
        <v>92</v>
      </c>
      <c r="L3" s="25" t="s">
        <v>93</v>
      </c>
      <c r="M3" s="25" t="s">
        <v>92</v>
      </c>
      <c r="N3" s="26" t="s">
        <v>93</v>
      </c>
    </row>
    <row r="4" spans="1:44" s="1" customFormat="1" ht="15" x14ac:dyDescent="0.2">
      <c r="A4" s="64" t="s">
        <v>66</v>
      </c>
      <c r="B4" s="11" t="s">
        <v>1</v>
      </c>
      <c r="C4" s="49">
        <f t="shared" ref="C4" si="0">C5+C22</f>
        <v>164</v>
      </c>
      <c r="D4" s="49">
        <f>D5+D22</f>
        <v>4</v>
      </c>
      <c r="E4" s="31">
        <v>50</v>
      </c>
      <c r="F4" s="31">
        <v>0</v>
      </c>
      <c r="G4" s="31">
        <f t="shared" ref="G4:H4" si="1">G5+G22</f>
        <v>26</v>
      </c>
      <c r="H4" s="31">
        <f t="shared" si="1"/>
        <v>3</v>
      </c>
      <c r="I4" s="27">
        <f>I5+I22+I29</f>
        <v>44</v>
      </c>
      <c r="J4" s="31">
        <v>0</v>
      </c>
      <c r="K4" s="31">
        <v>111</v>
      </c>
      <c r="L4" s="18"/>
      <c r="M4" s="18">
        <f>C4+E4+G4+I4+K4</f>
        <v>395</v>
      </c>
      <c r="N4" s="19">
        <f>D4+F4+H4+J4+L4</f>
        <v>7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64" t="s">
        <v>67</v>
      </c>
      <c r="B5" s="11" t="s">
        <v>2</v>
      </c>
      <c r="C5" s="49">
        <f>C6+C12+C18</f>
        <v>134</v>
      </c>
      <c r="D5" s="49">
        <f>D6+D12+D18</f>
        <v>4</v>
      </c>
      <c r="E5" s="31">
        <v>50</v>
      </c>
      <c r="F5" s="31">
        <v>0</v>
      </c>
      <c r="G5" s="31">
        <f t="shared" ref="G5:H5" si="2">SUM(G6,G18,G12)</f>
        <v>12</v>
      </c>
      <c r="H5" s="31">
        <f t="shared" si="2"/>
        <v>0</v>
      </c>
      <c r="I5" s="27">
        <f>SUM(I12,I6)</f>
        <v>33</v>
      </c>
      <c r="J5" s="31">
        <v>0</v>
      </c>
      <c r="K5" s="31">
        <v>106</v>
      </c>
      <c r="L5" s="18"/>
      <c r="M5" s="18">
        <f t="shared" ref="M5:N45" si="3">C5+E5+G5+I5+K5</f>
        <v>335</v>
      </c>
      <c r="N5" s="19">
        <f t="shared" si="3"/>
        <v>4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65" t="s">
        <v>68</v>
      </c>
      <c r="B6" s="16" t="s">
        <v>3</v>
      </c>
      <c r="C6" s="49">
        <f t="shared" ref="C6:D6" si="4">SUM(C7:C11)</f>
        <v>102</v>
      </c>
      <c r="D6" s="49">
        <f t="shared" si="4"/>
        <v>0</v>
      </c>
      <c r="E6" s="31">
        <v>42</v>
      </c>
      <c r="F6" s="31">
        <v>0</v>
      </c>
      <c r="G6" s="31">
        <f t="shared" ref="G6:H6" si="5">SUM(G7:G11)</f>
        <v>7</v>
      </c>
      <c r="H6" s="31">
        <f t="shared" si="5"/>
        <v>0</v>
      </c>
      <c r="I6" s="27">
        <f>SUM(I7:I11)</f>
        <v>29</v>
      </c>
      <c r="J6" s="31">
        <v>0</v>
      </c>
      <c r="K6" s="12">
        <v>104</v>
      </c>
      <c r="L6" s="20"/>
      <c r="M6" s="18">
        <f t="shared" si="3"/>
        <v>284</v>
      </c>
      <c r="N6" s="19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65" t="s">
        <v>69</v>
      </c>
      <c r="B7" s="16" t="s">
        <v>4</v>
      </c>
      <c r="C7" s="38">
        <v>84</v>
      </c>
      <c r="D7" s="38"/>
      <c r="E7" s="12">
        <v>24</v>
      </c>
      <c r="F7" s="12">
        <v>0</v>
      </c>
      <c r="G7" s="12">
        <v>6</v>
      </c>
      <c r="H7" s="12"/>
      <c r="I7" s="12">
        <v>25</v>
      </c>
      <c r="J7" s="12">
        <v>0</v>
      </c>
      <c r="K7" s="12">
        <v>104</v>
      </c>
      <c r="L7" s="20"/>
      <c r="M7" s="18">
        <f t="shared" si="3"/>
        <v>243</v>
      </c>
      <c r="N7" s="19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65" t="s">
        <v>70</v>
      </c>
      <c r="B8" s="16" t="s">
        <v>5</v>
      </c>
      <c r="C8" s="38"/>
      <c r="D8" s="38"/>
      <c r="E8" s="12">
        <v>0</v>
      </c>
      <c r="F8" s="12">
        <v>0</v>
      </c>
      <c r="G8" s="32"/>
      <c r="H8" s="12"/>
      <c r="I8" s="12">
        <v>0</v>
      </c>
      <c r="J8" s="12">
        <v>0</v>
      </c>
      <c r="K8" s="12"/>
      <c r="L8" s="20"/>
      <c r="M8" s="18">
        <f t="shared" si="3"/>
        <v>0</v>
      </c>
      <c r="N8" s="19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65" t="s">
        <v>71</v>
      </c>
      <c r="B9" s="16" t="s">
        <v>6</v>
      </c>
      <c r="C9" s="38">
        <v>17</v>
      </c>
      <c r="D9" s="38"/>
      <c r="E9" s="12">
        <v>1</v>
      </c>
      <c r="F9" s="12">
        <v>0</v>
      </c>
      <c r="G9" s="12"/>
      <c r="H9" s="12"/>
      <c r="I9" s="12">
        <v>0</v>
      </c>
      <c r="J9" s="12">
        <v>0</v>
      </c>
      <c r="K9" s="12">
        <v>0</v>
      </c>
      <c r="L9" s="20"/>
      <c r="M9" s="18">
        <f t="shared" si="3"/>
        <v>18</v>
      </c>
      <c r="N9" s="19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65" t="s">
        <v>72</v>
      </c>
      <c r="B10" s="16" t="s">
        <v>7</v>
      </c>
      <c r="C10" s="38"/>
      <c r="D10" s="38"/>
      <c r="E10" s="12">
        <v>17</v>
      </c>
      <c r="F10" s="12">
        <v>0</v>
      </c>
      <c r="G10" s="12">
        <v>1</v>
      </c>
      <c r="H10" s="12"/>
      <c r="I10" s="12">
        <v>4</v>
      </c>
      <c r="J10" s="12">
        <v>0</v>
      </c>
      <c r="K10" s="12"/>
      <c r="L10" s="20"/>
      <c r="M10" s="18">
        <f t="shared" si="3"/>
        <v>22</v>
      </c>
      <c r="N10" s="19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65" t="s">
        <v>73</v>
      </c>
      <c r="B11" s="16" t="s">
        <v>8</v>
      </c>
      <c r="C11" s="38">
        <v>1</v>
      </c>
      <c r="D11" s="38"/>
      <c r="E11" s="12">
        <v>0</v>
      </c>
      <c r="F11" s="12">
        <v>0</v>
      </c>
      <c r="G11" s="32"/>
      <c r="H11" s="12"/>
      <c r="I11" s="12">
        <v>0</v>
      </c>
      <c r="J11" s="12">
        <v>0</v>
      </c>
      <c r="K11" s="12"/>
      <c r="L11" s="20"/>
      <c r="M11" s="18">
        <f t="shared" si="3"/>
        <v>1</v>
      </c>
      <c r="N11" s="19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65" t="s">
        <v>74</v>
      </c>
      <c r="B12" s="16" t="s">
        <v>9</v>
      </c>
      <c r="C12" s="30">
        <f t="shared" ref="C12:D12" si="6">SUM(C13:C17)</f>
        <v>32</v>
      </c>
      <c r="D12" s="30">
        <f t="shared" si="6"/>
        <v>0</v>
      </c>
      <c r="E12" s="31">
        <v>8</v>
      </c>
      <c r="F12" s="31">
        <v>0</v>
      </c>
      <c r="G12" s="33">
        <f t="shared" ref="G12:H12" si="7">SUM(G13:G17)</f>
        <v>5</v>
      </c>
      <c r="H12" s="33">
        <f t="shared" si="7"/>
        <v>0</v>
      </c>
      <c r="I12" s="29">
        <f>SUM(I17,I14)</f>
        <v>4</v>
      </c>
      <c r="J12" s="31">
        <f>SUM(J13:J17)</f>
        <v>0</v>
      </c>
      <c r="K12" s="31">
        <v>2</v>
      </c>
      <c r="L12" s="20"/>
      <c r="M12" s="18">
        <f t="shared" si="3"/>
        <v>51</v>
      </c>
      <c r="N12" s="19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65" t="s">
        <v>75</v>
      </c>
      <c r="B13" s="16" t="s">
        <v>10</v>
      </c>
      <c r="C13" s="38"/>
      <c r="D13" s="54"/>
      <c r="E13" s="12">
        <v>0</v>
      </c>
      <c r="F13" s="12">
        <v>0</v>
      </c>
      <c r="G13" s="32"/>
      <c r="H13" s="12"/>
      <c r="I13" s="12">
        <v>0</v>
      </c>
      <c r="J13" s="12">
        <v>0</v>
      </c>
      <c r="K13" s="12">
        <v>0</v>
      </c>
      <c r="L13" s="20"/>
      <c r="M13" s="18">
        <f t="shared" si="3"/>
        <v>0</v>
      </c>
      <c r="N13" s="19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65" t="s">
        <v>76</v>
      </c>
      <c r="B14" s="16" t="s">
        <v>11</v>
      </c>
      <c r="C14" s="38">
        <v>28</v>
      </c>
      <c r="D14" s="54"/>
      <c r="E14" s="12">
        <v>8</v>
      </c>
      <c r="F14" s="12">
        <v>0</v>
      </c>
      <c r="G14" s="12">
        <v>1</v>
      </c>
      <c r="H14" s="12"/>
      <c r="I14" s="12">
        <v>3</v>
      </c>
      <c r="J14" s="12">
        <v>0</v>
      </c>
      <c r="K14" s="12"/>
      <c r="L14" s="20"/>
      <c r="M14" s="18">
        <f t="shared" si="3"/>
        <v>40</v>
      </c>
      <c r="N14" s="19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65" t="s">
        <v>77</v>
      </c>
      <c r="B15" s="16" t="s">
        <v>12</v>
      </c>
      <c r="C15" s="38"/>
      <c r="D15" s="54"/>
      <c r="E15" s="12">
        <v>0</v>
      </c>
      <c r="F15" s="12">
        <v>0</v>
      </c>
      <c r="G15" s="32"/>
      <c r="H15" s="12"/>
      <c r="I15" s="12">
        <v>0</v>
      </c>
      <c r="J15" s="12">
        <v>0</v>
      </c>
      <c r="K15" s="12"/>
      <c r="L15" s="20"/>
      <c r="M15" s="18">
        <f t="shared" si="3"/>
        <v>0</v>
      </c>
      <c r="N15" s="19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65" t="s">
        <v>78</v>
      </c>
      <c r="B16" s="16" t="s">
        <v>13</v>
      </c>
      <c r="C16" s="38"/>
      <c r="D16" s="54"/>
      <c r="E16" s="12">
        <v>0</v>
      </c>
      <c r="F16" s="12">
        <v>0</v>
      </c>
      <c r="G16" s="32"/>
      <c r="H16" s="12"/>
      <c r="I16" s="12">
        <v>0</v>
      </c>
      <c r="J16" s="12">
        <v>0</v>
      </c>
      <c r="K16" s="12"/>
      <c r="L16" s="20"/>
      <c r="M16" s="18">
        <f t="shared" si="3"/>
        <v>0</v>
      </c>
      <c r="N16" s="19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65" t="s">
        <v>79</v>
      </c>
      <c r="B17" s="16" t="s">
        <v>14</v>
      </c>
      <c r="C17" s="38">
        <v>4</v>
      </c>
      <c r="D17" s="54"/>
      <c r="E17" s="12">
        <v>0</v>
      </c>
      <c r="F17" s="12">
        <v>0</v>
      </c>
      <c r="G17" s="12">
        <v>4</v>
      </c>
      <c r="H17" s="12"/>
      <c r="I17" s="12">
        <v>1</v>
      </c>
      <c r="J17" s="12">
        <v>0</v>
      </c>
      <c r="K17" s="12">
        <v>2</v>
      </c>
      <c r="L17" s="20"/>
      <c r="M17" s="18">
        <f t="shared" si="3"/>
        <v>11</v>
      </c>
      <c r="N17" s="19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65" t="s">
        <v>80</v>
      </c>
      <c r="B18" s="16" t="s">
        <v>15</v>
      </c>
      <c r="C18" s="30">
        <f t="shared" ref="C18:D18" si="8">SUM(C19:C21)</f>
        <v>0</v>
      </c>
      <c r="D18" s="30">
        <f t="shared" si="8"/>
        <v>4</v>
      </c>
      <c r="E18" s="31">
        <v>0</v>
      </c>
      <c r="F18" s="31">
        <v>0</v>
      </c>
      <c r="G18" s="31">
        <f t="shared" ref="G18:H18" si="9">SUM(G19:G21)</f>
        <v>0</v>
      </c>
      <c r="H18" s="31">
        <f t="shared" si="9"/>
        <v>0</v>
      </c>
      <c r="I18" s="30">
        <v>0</v>
      </c>
      <c r="J18" s="31">
        <f>SUM(J19:J21)</f>
        <v>0</v>
      </c>
      <c r="K18" s="31"/>
      <c r="L18" s="20"/>
      <c r="M18" s="18">
        <f t="shared" si="3"/>
        <v>0</v>
      </c>
      <c r="N18" s="19">
        <f t="shared" si="3"/>
        <v>4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65" t="s">
        <v>81</v>
      </c>
      <c r="B19" s="16" t="s">
        <v>16</v>
      </c>
      <c r="C19" s="38"/>
      <c r="D19" s="38"/>
      <c r="E19" s="12">
        <v>0</v>
      </c>
      <c r="F19" s="12">
        <v>0</v>
      </c>
      <c r="G19" s="32"/>
      <c r="H19" s="12"/>
      <c r="I19" s="12">
        <v>0</v>
      </c>
      <c r="J19" s="12">
        <f>0</f>
        <v>0</v>
      </c>
      <c r="K19" s="12"/>
      <c r="L19" s="20"/>
      <c r="M19" s="18">
        <f t="shared" si="3"/>
        <v>0</v>
      </c>
      <c r="N19" s="19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65" t="s">
        <v>82</v>
      </c>
      <c r="B20" s="16" t="s">
        <v>17</v>
      </c>
      <c r="C20" s="38"/>
      <c r="D20" s="53">
        <v>4</v>
      </c>
      <c r="E20" s="12">
        <v>0</v>
      </c>
      <c r="F20" s="12">
        <v>0</v>
      </c>
      <c r="G20" s="32"/>
      <c r="H20" s="12"/>
      <c r="I20" s="12">
        <v>0</v>
      </c>
      <c r="J20" s="12">
        <f>0</f>
        <v>0</v>
      </c>
      <c r="K20" s="12"/>
      <c r="L20" s="20"/>
      <c r="M20" s="18">
        <f t="shared" si="3"/>
        <v>0</v>
      </c>
      <c r="N20" s="19">
        <f t="shared" si="3"/>
        <v>4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83</v>
      </c>
      <c r="B21" s="16" t="s">
        <v>18</v>
      </c>
      <c r="C21" s="38"/>
      <c r="D21" s="38"/>
      <c r="E21" s="12">
        <v>0</v>
      </c>
      <c r="F21" s="12">
        <v>0</v>
      </c>
      <c r="G21" s="32"/>
      <c r="H21" s="12"/>
      <c r="I21" s="12">
        <v>0</v>
      </c>
      <c r="J21" s="12">
        <f>0</f>
        <v>0</v>
      </c>
      <c r="K21" s="12"/>
      <c r="L21" s="20"/>
      <c r="M21" s="18">
        <f t="shared" si="3"/>
        <v>0</v>
      </c>
      <c r="N21" s="19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67</v>
      </c>
      <c r="B22" s="11" t="s">
        <v>19</v>
      </c>
      <c r="C22" s="31">
        <f t="shared" ref="C22:D22" si="10">C23+C29+C35</f>
        <v>30</v>
      </c>
      <c r="D22" s="31">
        <f t="shared" si="10"/>
        <v>0</v>
      </c>
      <c r="E22" s="31">
        <v>0</v>
      </c>
      <c r="F22" s="31">
        <v>0</v>
      </c>
      <c r="G22" s="31">
        <f t="shared" ref="G22:H22" si="11">SUM(G23,G29,G35)</f>
        <v>14</v>
      </c>
      <c r="H22" s="31">
        <f t="shared" si="11"/>
        <v>3</v>
      </c>
      <c r="I22" s="30">
        <f>SUM(I23,I35)</f>
        <v>8</v>
      </c>
      <c r="J22" s="30">
        <f t="shared" ref="J22" si="12">J23+J35</f>
        <v>0</v>
      </c>
      <c r="K22" s="31">
        <v>5</v>
      </c>
      <c r="L22" s="18"/>
      <c r="M22" s="18">
        <f t="shared" si="3"/>
        <v>57</v>
      </c>
      <c r="N22" s="19">
        <f t="shared" si="3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65" t="s">
        <v>69</v>
      </c>
      <c r="B23" s="16" t="s">
        <v>20</v>
      </c>
      <c r="C23" s="30">
        <f>SUM(C24:C28)</f>
        <v>13</v>
      </c>
      <c r="D23" s="30">
        <f t="shared" ref="D23" si="13">SUM(D24:D28)</f>
        <v>0</v>
      </c>
      <c r="E23" s="31">
        <v>0</v>
      </c>
      <c r="F23" s="31">
        <v>0</v>
      </c>
      <c r="G23" s="31">
        <f t="shared" ref="G23:H23" si="14">SUM(G24:G28)</f>
        <v>14</v>
      </c>
      <c r="H23" s="31">
        <f t="shared" si="14"/>
        <v>0</v>
      </c>
      <c r="I23" s="30">
        <f t="shared" ref="I23:J23" si="15">SUM(I24:I28)</f>
        <v>8</v>
      </c>
      <c r="J23" s="31">
        <f t="shared" si="15"/>
        <v>0</v>
      </c>
      <c r="K23" s="31">
        <v>5</v>
      </c>
      <c r="L23" s="20"/>
      <c r="M23" s="18">
        <f t="shared" si="3"/>
        <v>40</v>
      </c>
      <c r="N23" s="19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65" t="s">
        <v>70</v>
      </c>
      <c r="B24" s="16" t="s">
        <v>21</v>
      </c>
      <c r="C24" s="38"/>
      <c r="D24" s="32"/>
      <c r="E24" s="12">
        <v>0</v>
      </c>
      <c r="F24" s="12">
        <v>0</v>
      </c>
      <c r="G24" s="32"/>
      <c r="H24" s="12"/>
      <c r="I24" s="12">
        <v>0</v>
      </c>
      <c r="J24" s="12">
        <v>0</v>
      </c>
      <c r="K24" s="12"/>
      <c r="L24" s="20"/>
      <c r="M24" s="18">
        <f t="shared" si="3"/>
        <v>0</v>
      </c>
      <c r="N24" s="19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65" t="s">
        <v>71</v>
      </c>
      <c r="B25" s="16" t="s">
        <v>22</v>
      </c>
      <c r="C25" s="38">
        <v>13</v>
      </c>
      <c r="D25" s="32"/>
      <c r="E25" s="12">
        <v>0</v>
      </c>
      <c r="F25" s="12">
        <v>0</v>
      </c>
      <c r="G25" s="12">
        <v>14</v>
      </c>
      <c r="H25" s="12"/>
      <c r="I25" s="12">
        <v>8</v>
      </c>
      <c r="J25" s="12">
        <v>0</v>
      </c>
      <c r="K25" s="12">
        <v>5</v>
      </c>
      <c r="L25" s="20"/>
      <c r="M25" s="18">
        <f t="shared" si="3"/>
        <v>40</v>
      </c>
      <c r="N25" s="19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65" t="s">
        <v>72</v>
      </c>
      <c r="B26" s="16" t="s">
        <v>23</v>
      </c>
      <c r="C26" s="38"/>
      <c r="D26" s="32"/>
      <c r="E26" s="12">
        <v>0</v>
      </c>
      <c r="F26" s="12">
        <v>0</v>
      </c>
      <c r="G26" s="32"/>
      <c r="H26" s="12"/>
      <c r="I26" s="12">
        <v>0</v>
      </c>
      <c r="J26" s="12">
        <v>0</v>
      </c>
      <c r="K26" s="12"/>
      <c r="L26" s="20"/>
      <c r="M26" s="18">
        <f t="shared" si="3"/>
        <v>0</v>
      </c>
      <c r="N26" s="19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65" t="s">
        <v>73</v>
      </c>
      <c r="B27" s="16" t="s">
        <v>24</v>
      </c>
      <c r="C27" s="38"/>
      <c r="D27" s="32"/>
      <c r="E27" s="12">
        <v>0</v>
      </c>
      <c r="F27" s="12">
        <v>0</v>
      </c>
      <c r="G27" s="32"/>
      <c r="H27" s="12"/>
      <c r="I27" s="12">
        <v>0</v>
      </c>
      <c r="J27" s="12">
        <v>0</v>
      </c>
      <c r="K27" s="12"/>
      <c r="L27" s="20"/>
      <c r="M27" s="18">
        <f t="shared" si="3"/>
        <v>0</v>
      </c>
      <c r="N27" s="19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65" t="s">
        <v>74</v>
      </c>
      <c r="B28" s="16" t="s">
        <v>25</v>
      </c>
      <c r="C28" s="38"/>
      <c r="D28" s="12"/>
      <c r="E28" s="12">
        <v>0</v>
      </c>
      <c r="F28" s="12">
        <v>0</v>
      </c>
      <c r="G28" s="32"/>
      <c r="H28" s="12"/>
      <c r="I28" s="12">
        <v>0</v>
      </c>
      <c r="J28" s="12">
        <v>0</v>
      </c>
      <c r="K28" s="12"/>
      <c r="L28" s="20"/>
      <c r="M28" s="18">
        <f t="shared" si="3"/>
        <v>0</v>
      </c>
      <c r="N28" s="19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65" t="s">
        <v>75</v>
      </c>
      <c r="B29" s="16" t="s">
        <v>26</v>
      </c>
      <c r="C29" s="31">
        <f t="shared" ref="C29" si="16">SUM(C30:C34)</f>
        <v>17</v>
      </c>
      <c r="D29" s="31">
        <f>SUM(D30:D34)</f>
        <v>0</v>
      </c>
      <c r="E29" s="31">
        <v>0</v>
      </c>
      <c r="F29" s="31">
        <v>0</v>
      </c>
      <c r="G29" s="31">
        <f t="shared" ref="G29:H29" si="17">SUM(G30:G34)</f>
        <v>0</v>
      </c>
      <c r="H29" s="31">
        <f t="shared" si="17"/>
        <v>0</v>
      </c>
      <c r="I29" s="30">
        <f>SUM(I30:I34)</f>
        <v>3</v>
      </c>
      <c r="J29" s="31">
        <f>SUM(J30:J34)</f>
        <v>0</v>
      </c>
      <c r="K29" s="31">
        <v>0</v>
      </c>
      <c r="L29" s="20"/>
      <c r="M29" s="18">
        <f t="shared" si="3"/>
        <v>20</v>
      </c>
      <c r="N29" s="19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65" t="s">
        <v>76</v>
      </c>
      <c r="B30" s="16" t="s">
        <v>27</v>
      </c>
      <c r="C30" s="38"/>
      <c r="D30" s="54"/>
      <c r="E30" s="12">
        <v>0</v>
      </c>
      <c r="F30" s="12">
        <v>0</v>
      </c>
      <c r="G30" s="32"/>
      <c r="H30" s="12"/>
      <c r="I30" s="12"/>
      <c r="J30" s="12">
        <v>0</v>
      </c>
      <c r="K30" s="12">
        <v>0</v>
      </c>
      <c r="L30" s="20"/>
      <c r="M30" s="18">
        <f t="shared" si="3"/>
        <v>0</v>
      </c>
      <c r="N30" s="19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65" t="s">
        <v>77</v>
      </c>
      <c r="B31" s="16" t="s">
        <v>28</v>
      </c>
      <c r="C31" s="38">
        <v>17</v>
      </c>
      <c r="D31" s="54"/>
      <c r="E31" s="12">
        <v>0</v>
      </c>
      <c r="F31" s="12">
        <v>0</v>
      </c>
      <c r="G31" s="32"/>
      <c r="H31" s="12"/>
      <c r="I31" s="12">
        <v>3</v>
      </c>
      <c r="J31" s="12">
        <v>0</v>
      </c>
      <c r="K31" s="12">
        <v>0</v>
      </c>
      <c r="L31" s="20"/>
      <c r="M31" s="18">
        <f t="shared" si="3"/>
        <v>20</v>
      </c>
      <c r="N31" s="19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65" t="s">
        <v>78</v>
      </c>
      <c r="B32" s="16" t="s">
        <v>29</v>
      </c>
      <c r="C32" s="38"/>
      <c r="D32" s="54"/>
      <c r="E32" s="12">
        <v>0</v>
      </c>
      <c r="F32" s="12">
        <v>0</v>
      </c>
      <c r="G32" s="32"/>
      <c r="H32" s="12"/>
      <c r="I32" s="12">
        <v>0</v>
      </c>
      <c r="J32" s="12">
        <v>0</v>
      </c>
      <c r="K32" s="12"/>
      <c r="L32" s="20"/>
      <c r="M32" s="18">
        <f t="shared" si="3"/>
        <v>0</v>
      </c>
      <c r="N32" s="19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65" t="s">
        <v>79</v>
      </c>
      <c r="B33" s="16" t="s">
        <v>30</v>
      </c>
      <c r="C33" s="38"/>
      <c r="D33" s="54"/>
      <c r="E33" s="12">
        <v>0</v>
      </c>
      <c r="F33" s="12">
        <v>0</v>
      </c>
      <c r="G33" s="32"/>
      <c r="H33" s="12"/>
      <c r="I33" s="12">
        <v>0</v>
      </c>
      <c r="J33" s="12">
        <v>0</v>
      </c>
      <c r="K33" s="12"/>
      <c r="L33" s="20"/>
      <c r="M33" s="18">
        <f t="shared" si="3"/>
        <v>0</v>
      </c>
      <c r="N33" s="19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65" t="s">
        <v>80</v>
      </c>
      <c r="B34" s="16" t="s">
        <v>31</v>
      </c>
      <c r="C34" s="38"/>
      <c r="D34" s="54"/>
      <c r="E34" s="12">
        <v>0</v>
      </c>
      <c r="F34" s="12">
        <v>0</v>
      </c>
      <c r="G34" s="32"/>
      <c r="H34" s="12"/>
      <c r="I34" s="12">
        <v>0</v>
      </c>
      <c r="J34" s="12">
        <v>0</v>
      </c>
      <c r="K34" s="12">
        <v>0</v>
      </c>
      <c r="L34" s="20"/>
      <c r="M34" s="18">
        <f t="shared" si="3"/>
        <v>0</v>
      </c>
      <c r="N34" s="19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65" t="s">
        <v>81</v>
      </c>
      <c r="B35" s="16" t="s">
        <v>32</v>
      </c>
      <c r="C35" s="31">
        <f t="shared" ref="C35:D35" si="18">SUM(C36:C38)</f>
        <v>0</v>
      </c>
      <c r="D35" s="31">
        <f t="shared" si="18"/>
        <v>0</v>
      </c>
      <c r="E35" s="31">
        <v>0</v>
      </c>
      <c r="F35" s="31">
        <v>0</v>
      </c>
      <c r="G35" s="31">
        <f t="shared" ref="G35:H35" si="19">SUM(G36:G38)</f>
        <v>0</v>
      </c>
      <c r="H35" s="31">
        <f t="shared" si="19"/>
        <v>3</v>
      </c>
      <c r="I35" s="30">
        <v>0</v>
      </c>
      <c r="J35" s="31">
        <f>SUM(J36:J38)</f>
        <v>0</v>
      </c>
      <c r="K35" s="31"/>
      <c r="L35" s="20"/>
      <c r="M35" s="18">
        <f t="shared" si="3"/>
        <v>0</v>
      </c>
      <c r="N35" s="19">
        <f t="shared" si="3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84</v>
      </c>
      <c r="B36" s="16" t="s">
        <v>33</v>
      </c>
      <c r="C36" s="12"/>
      <c r="D36" s="12"/>
      <c r="E36" s="12">
        <v>0</v>
      </c>
      <c r="F36" s="12">
        <v>0</v>
      </c>
      <c r="G36" s="32"/>
      <c r="H36" s="12">
        <v>3</v>
      </c>
      <c r="I36" s="12">
        <v>0</v>
      </c>
      <c r="J36" s="12">
        <v>0</v>
      </c>
      <c r="K36" s="12"/>
      <c r="L36" s="20"/>
      <c r="M36" s="18">
        <f t="shared" si="3"/>
        <v>0</v>
      </c>
      <c r="N36" s="19">
        <f t="shared" si="3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65" t="s">
        <v>82</v>
      </c>
      <c r="B37" s="16" t="s">
        <v>34</v>
      </c>
      <c r="C37" s="12"/>
      <c r="D37" s="12"/>
      <c r="E37" s="12">
        <v>0</v>
      </c>
      <c r="F37" s="12">
        <v>0</v>
      </c>
      <c r="G37" s="32"/>
      <c r="H37" s="12"/>
      <c r="I37" s="12">
        <v>0</v>
      </c>
      <c r="J37" s="12">
        <v>0</v>
      </c>
      <c r="K37" s="12"/>
      <c r="L37" s="20"/>
      <c r="M37" s="18">
        <f t="shared" si="3"/>
        <v>0</v>
      </c>
      <c r="N37" s="19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83</v>
      </c>
      <c r="B38" s="16" t="s">
        <v>35</v>
      </c>
      <c r="C38" s="12"/>
      <c r="D38" s="12"/>
      <c r="E38" s="12">
        <v>0</v>
      </c>
      <c r="F38" s="12">
        <v>0</v>
      </c>
      <c r="G38" s="32"/>
      <c r="H38" s="12"/>
      <c r="I38" s="12">
        <v>0</v>
      </c>
      <c r="J38" s="12">
        <v>0</v>
      </c>
      <c r="K38" s="12"/>
      <c r="L38" s="20"/>
      <c r="M38" s="18">
        <f t="shared" si="3"/>
        <v>0</v>
      </c>
      <c r="N38" s="19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64" t="s">
        <v>85</v>
      </c>
      <c r="B39" s="11" t="s">
        <v>36</v>
      </c>
      <c r="C39" s="12"/>
      <c r="D39" s="12"/>
      <c r="E39" s="12">
        <v>0</v>
      </c>
      <c r="F39" s="12">
        <v>0</v>
      </c>
      <c r="G39" s="32"/>
      <c r="H39" s="12"/>
      <c r="I39" s="12">
        <v>0</v>
      </c>
      <c r="J39" s="12">
        <v>0</v>
      </c>
      <c r="K39" s="12"/>
      <c r="L39" s="18"/>
      <c r="M39" s="18">
        <f t="shared" si="3"/>
        <v>0</v>
      </c>
      <c r="N39" s="19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86</v>
      </c>
      <c r="B40" s="11" t="s">
        <v>37</v>
      </c>
      <c r="C40" s="38">
        <v>6</v>
      </c>
      <c r="D40" s="54"/>
      <c r="E40" s="31">
        <v>0</v>
      </c>
      <c r="F40" s="31">
        <v>0</v>
      </c>
      <c r="G40" s="12">
        <v>14</v>
      </c>
      <c r="H40" s="12"/>
      <c r="I40" s="12">
        <v>5</v>
      </c>
      <c r="J40" s="12">
        <v>0</v>
      </c>
      <c r="K40" s="12"/>
      <c r="L40" s="18"/>
      <c r="M40" s="18">
        <f t="shared" si="3"/>
        <v>25</v>
      </c>
      <c r="N40" s="19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87</v>
      </c>
      <c r="B41" s="11" t="s">
        <v>38</v>
      </c>
      <c r="C41" s="12"/>
      <c r="D41" s="12"/>
      <c r="E41" s="12">
        <v>0</v>
      </c>
      <c r="F41" s="12">
        <v>0</v>
      </c>
      <c r="G41" s="32"/>
      <c r="H41" s="12"/>
      <c r="I41" s="12">
        <v>0</v>
      </c>
      <c r="J41" s="12">
        <v>0</v>
      </c>
      <c r="K41" s="12"/>
      <c r="L41" s="18"/>
      <c r="M41" s="18">
        <f t="shared" si="3"/>
        <v>0</v>
      </c>
      <c r="N41" s="19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88</v>
      </c>
      <c r="B42" s="11" t="s">
        <v>39</v>
      </c>
      <c r="C42" s="12"/>
      <c r="D42" s="12"/>
      <c r="E42" s="12">
        <v>0</v>
      </c>
      <c r="F42" s="12">
        <v>0</v>
      </c>
      <c r="G42" s="32"/>
      <c r="H42" s="12"/>
      <c r="I42" s="12">
        <v>0</v>
      </c>
      <c r="J42" s="12">
        <v>0</v>
      </c>
      <c r="K42" s="12"/>
      <c r="L42" s="18"/>
      <c r="M42" s="18">
        <f t="shared" si="3"/>
        <v>0</v>
      </c>
      <c r="N42" s="19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89</v>
      </c>
      <c r="B43" s="11" t="s">
        <v>40</v>
      </c>
      <c r="C43" s="12"/>
      <c r="D43" s="12"/>
      <c r="E43" s="12">
        <v>0</v>
      </c>
      <c r="F43" s="12">
        <v>0</v>
      </c>
      <c r="G43" s="32"/>
      <c r="H43" s="12"/>
      <c r="I43" s="12">
        <v>0</v>
      </c>
      <c r="J43" s="12">
        <v>0</v>
      </c>
      <c r="K43" s="12"/>
      <c r="L43" s="18"/>
      <c r="M43" s="18">
        <f t="shared" si="3"/>
        <v>0</v>
      </c>
      <c r="N43" s="19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90</v>
      </c>
      <c r="B44" s="11" t="s">
        <v>41</v>
      </c>
      <c r="C44" s="12"/>
      <c r="D44" s="12"/>
      <c r="E44" s="12">
        <v>0</v>
      </c>
      <c r="F44" s="12">
        <v>0</v>
      </c>
      <c r="G44" s="32"/>
      <c r="H44" s="12"/>
      <c r="I44" s="12">
        <v>0</v>
      </c>
      <c r="J44" s="12">
        <v>0</v>
      </c>
      <c r="K44" s="12"/>
      <c r="L44" s="18"/>
      <c r="M44" s="18">
        <f t="shared" si="3"/>
        <v>0</v>
      </c>
      <c r="N44" s="19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91</v>
      </c>
      <c r="B45" s="14" t="s">
        <v>42</v>
      </c>
      <c r="C45" s="49">
        <f>C6+C12+C23+C29+C35+C40</f>
        <v>170</v>
      </c>
      <c r="D45" s="49">
        <f>D20</f>
        <v>4</v>
      </c>
      <c r="E45" s="31">
        <v>50</v>
      </c>
      <c r="F45" s="31">
        <v>0</v>
      </c>
      <c r="G45" s="31">
        <f t="shared" ref="G45:H45" si="20">SUM(G4,G39:G44)</f>
        <v>40</v>
      </c>
      <c r="H45" s="31">
        <f t="shared" si="20"/>
        <v>3</v>
      </c>
      <c r="I45" s="31">
        <f>SUM(I4,I40)</f>
        <v>49</v>
      </c>
      <c r="J45" s="31">
        <f>J4+SUM(J39:J44)</f>
        <v>0</v>
      </c>
      <c r="K45" s="31">
        <v>111</v>
      </c>
      <c r="L45" s="22"/>
      <c r="M45" s="22">
        <f t="shared" si="3"/>
        <v>420</v>
      </c>
      <c r="N45" s="23">
        <f t="shared" si="3"/>
        <v>7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7"/>
  <sheetViews>
    <sheetView tabSelected="1" zoomScale="74" zoomScaleNormal="74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7" t="s">
        <v>100</v>
      </c>
    </row>
    <row r="2" spans="1:44" s="7" customFormat="1" ht="15" customHeight="1" x14ac:dyDescent="0.25">
      <c r="A2" s="8"/>
      <c r="B2" s="9"/>
      <c r="C2" s="61" t="s">
        <v>60</v>
      </c>
      <c r="D2" s="62"/>
      <c r="E2" s="61" t="s">
        <v>61</v>
      </c>
      <c r="F2" s="62"/>
      <c r="G2" s="61" t="s">
        <v>62</v>
      </c>
      <c r="H2" s="62"/>
      <c r="I2" s="61" t="s">
        <v>63</v>
      </c>
      <c r="J2" s="62"/>
      <c r="K2" s="61" t="s">
        <v>64</v>
      </c>
      <c r="L2" s="62"/>
      <c r="M2" s="61" t="s">
        <v>65</v>
      </c>
      <c r="N2" s="63"/>
    </row>
    <row r="3" spans="1:44" s="7" customFormat="1" x14ac:dyDescent="0.25">
      <c r="A3" s="66"/>
      <c r="B3" s="25"/>
      <c r="C3" s="25" t="s">
        <v>92</v>
      </c>
      <c r="D3" s="25" t="s">
        <v>93</v>
      </c>
      <c r="E3" s="25" t="s">
        <v>92</v>
      </c>
      <c r="F3" s="25" t="s">
        <v>93</v>
      </c>
      <c r="G3" s="25" t="s">
        <v>92</v>
      </c>
      <c r="H3" s="25" t="s">
        <v>93</v>
      </c>
      <c r="I3" s="25" t="s">
        <v>92</v>
      </c>
      <c r="J3" s="25" t="s">
        <v>93</v>
      </c>
      <c r="K3" s="25" t="s">
        <v>92</v>
      </c>
      <c r="L3" s="25" t="s">
        <v>93</v>
      </c>
      <c r="M3" s="25" t="s">
        <v>92</v>
      </c>
      <c r="N3" s="26" t="s">
        <v>93</v>
      </c>
    </row>
    <row r="4" spans="1:44" s="1" customFormat="1" x14ac:dyDescent="0.2">
      <c r="A4" s="70" t="s">
        <v>66</v>
      </c>
      <c r="B4" s="11" t="s">
        <v>1</v>
      </c>
      <c r="C4" s="31">
        <f t="shared" ref="C4" si="0">C5+C22</f>
        <v>190</v>
      </c>
      <c r="D4" s="31">
        <f>D5+D22</f>
        <v>3</v>
      </c>
      <c r="E4" s="31">
        <v>71</v>
      </c>
      <c r="F4" s="31">
        <v>0</v>
      </c>
      <c r="G4" s="31">
        <f t="shared" ref="G4:H4" si="1">G5+G22</f>
        <v>30</v>
      </c>
      <c r="H4" s="31">
        <f t="shared" si="1"/>
        <v>3</v>
      </c>
      <c r="I4" s="27">
        <f>SUM(I5,I22,I29)</f>
        <v>24</v>
      </c>
      <c r="J4" s="31">
        <v>0</v>
      </c>
      <c r="K4" s="31">
        <v>9</v>
      </c>
      <c r="L4" s="18"/>
      <c r="M4" s="18">
        <f>C4+E4+G4+I4+K4</f>
        <v>324</v>
      </c>
      <c r="N4" s="19">
        <f>D4+F4+H4+J4+L4</f>
        <v>6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70" t="s">
        <v>67</v>
      </c>
      <c r="B5" s="11" t="s">
        <v>2</v>
      </c>
      <c r="C5" s="31">
        <f>C6+C12+C18</f>
        <v>181</v>
      </c>
      <c r="D5" s="31">
        <f>D6+D12+D18</f>
        <v>3</v>
      </c>
      <c r="E5" s="31">
        <v>69</v>
      </c>
      <c r="F5" s="31">
        <v>0</v>
      </c>
      <c r="G5" s="31">
        <f t="shared" ref="G5:H5" si="2">SUM(G6,G18,G12)</f>
        <v>20</v>
      </c>
      <c r="H5" s="31">
        <f t="shared" si="2"/>
        <v>0</v>
      </c>
      <c r="I5" s="27">
        <f>SUM(I12,I6)</f>
        <v>21</v>
      </c>
      <c r="J5" s="31">
        <v>0</v>
      </c>
      <c r="K5" s="31">
        <v>4</v>
      </c>
      <c r="L5" s="18"/>
      <c r="M5" s="18">
        <f t="shared" ref="M5:N45" si="3">C5+E5+G5+I5+K5</f>
        <v>295</v>
      </c>
      <c r="N5" s="19">
        <f t="shared" si="3"/>
        <v>3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71" t="s">
        <v>68</v>
      </c>
      <c r="B6" s="16" t="s">
        <v>3</v>
      </c>
      <c r="C6" s="31">
        <f>SUM(C7:C11)</f>
        <v>142</v>
      </c>
      <c r="D6" s="31"/>
      <c r="E6" s="31">
        <v>62</v>
      </c>
      <c r="F6" s="31">
        <v>0</v>
      </c>
      <c r="G6" s="31">
        <f t="shared" ref="G6:H6" si="4">SUM(G7:G11)</f>
        <v>16</v>
      </c>
      <c r="H6" s="31">
        <f t="shared" si="4"/>
        <v>0</v>
      </c>
      <c r="I6" s="27">
        <f>SUM(I7:I11)</f>
        <v>15</v>
      </c>
      <c r="J6" s="31">
        <v>0</v>
      </c>
      <c r="K6" s="31">
        <v>3</v>
      </c>
      <c r="L6" s="20"/>
      <c r="M6" s="18">
        <f t="shared" si="3"/>
        <v>238</v>
      </c>
      <c r="N6" s="19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71" t="s">
        <v>69</v>
      </c>
      <c r="B7" s="16" t="s">
        <v>4</v>
      </c>
      <c r="C7" s="12">
        <v>120</v>
      </c>
      <c r="D7" s="12"/>
      <c r="E7" s="12">
        <v>27</v>
      </c>
      <c r="F7" s="12">
        <v>0</v>
      </c>
      <c r="G7" s="12">
        <v>16</v>
      </c>
      <c r="H7" s="12"/>
      <c r="I7" s="12">
        <v>11</v>
      </c>
      <c r="J7" s="12">
        <v>0</v>
      </c>
      <c r="K7" s="12">
        <v>3</v>
      </c>
      <c r="L7" s="20"/>
      <c r="M7" s="18">
        <f t="shared" si="3"/>
        <v>177</v>
      </c>
      <c r="N7" s="19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71" t="s">
        <v>70</v>
      </c>
      <c r="B8" s="16" t="s">
        <v>5</v>
      </c>
      <c r="C8" s="38"/>
      <c r="D8" s="12"/>
      <c r="E8" s="12">
        <v>0</v>
      </c>
      <c r="F8" s="12">
        <v>0</v>
      </c>
      <c r="G8" s="32"/>
      <c r="H8" s="12"/>
      <c r="I8" s="12">
        <v>0</v>
      </c>
      <c r="J8" s="12">
        <v>0</v>
      </c>
      <c r="K8" s="12"/>
      <c r="L8" s="20"/>
      <c r="M8" s="18">
        <f t="shared" si="3"/>
        <v>0</v>
      </c>
      <c r="N8" s="19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71" t="s">
        <v>71</v>
      </c>
      <c r="B9" s="16" t="s">
        <v>6</v>
      </c>
      <c r="C9" s="12">
        <v>20</v>
      </c>
      <c r="D9" s="12"/>
      <c r="E9" s="12">
        <v>4</v>
      </c>
      <c r="F9" s="12">
        <v>0</v>
      </c>
      <c r="G9" s="12"/>
      <c r="H9" s="12"/>
      <c r="I9" s="12">
        <v>1</v>
      </c>
      <c r="J9" s="12">
        <v>0</v>
      </c>
      <c r="K9" s="12"/>
      <c r="L9" s="20"/>
      <c r="M9" s="18">
        <f t="shared" si="3"/>
        <v>25</v>
      </c>
      <c r="N9" s="19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71" t="s">
        <v>72</v>
      </c>
      <c r="B10" s="16" t="s">
        <v>7</v>
      </c>
      <c r="C10" s="38"/>
      <c r="D10" s="12"/>
      <c r="E10" s="12">
        <v>31</v>
      </c>
      <c r="F10" s="12">
        <v>0</v>
      </c>
      <c r="G10" s="32"/>
      <c r="H10" s="12"/>
      <c r="I10" s="12">
        <v>3</v>
      </c>
      <c r="J10" s="12">
        <v>0</v>
      </c>
      <c r="K10" s="12"/>
      <c r="L10" s="20"/>
      <c r="M10" s="18">
        <f t="shared" si="3"/>
        <v>34</v>
      </c>
      <c r="N10" s="19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71" t="s">
        <v>73</v>
      </c>
      <c r="B11" s="16" t="s">
        <v>8</v>
      </c>
      <c r="C11" s="38">
        <v>2</v>
      </c>
      <c r="D11" s="12"/>
      <c r="E11" s="12">
        <v>0</v>
      </c>
      <c r="F11" s="12">
        <v>0</v>
      </c>
      <c r="G11" s="32"/>
      <c r="H11" s="12"/>
      <c r="I11" s="12">
        <v>0</v>
      </c>
      <c r="J11" s="12">
        <v>0</v>
      </c>
      <c r="K11" s="12"/>
      <c r="L11" s="20"/>
      <c r="M11" s="18">
        <f t="shared" si="3"/>
        <v>2</v>
      </c>
      <c r="N11" s="19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71" t="s">
        <v>74</v>
      </c>
      <c r="B12" s="16" t="s">
        <v>9</v>
      </c>
      <c r="C12" s="30">
        <f>SUM(C13:C17)</f>
        <v>39</v>
      </c>
      <c r="D12" s="31"/>
      <c r="E12" s="31">
        <v>7</v>
      </c>
      <c r="F12" s="31">
        <v>0</v>
      </c>
      <c r="G12" s="33">
        <f t="shared" ref="G12:H12" si="5">SUM(G13:G17)</f>
        <v>4</v>
      </c>
      <c r="H12" s="33">
        <f t="shared" si="5"/>
        <v>0</v>
      </c>
      <c r="I12" s="29">
        <f>SUM(I13:I16)</f>
        <v>6</v>
      </c>
      <c r="J12" s="31">
        <f>SUM(J13:J17)</f>
        <v>0</v>
      </c>
      <c r="K12" s="31">
        <v>1</v>
      </c>
      <c r="L12" s="20"/>
      <c r="M12" s="18">
        <f t="shared" si="3"/>
        <v>57</v>
      </c>
      <c r="N12" s="19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71" t="s">
        <v>75</v>
      </c>
      <c r="B13" s="16" t="s">
        <v>10</v>
      </c>
      <c r="C13" s="38"/>
      <c r="D13" s="12"/>
      <c r="E13" s="12">
        <v>0</v>
      </c>
      <c r="F13" s="12">
        <v>0</v>
      </c>
      <c r="G13" s="32"/>
      <c r="H13" s="12"/>
      <c r="I13" s="12"/>
      <c r="J13" s="12">
        <v>0</v>
      </c>
      <c r="K13" s="12">
        <v>1</v>
      </c>
      <c r="L13" s="20"/>
      <c r="M13" s="18">
        <f t="shared" si="3"/>
        <v>1</v>
      </c>
      <c r="N13" s="19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71" t="s">
        <v>76</v>
      </c>
      <c r="B14" s="16" t="s">
        <v>11</v>
      </c>
      <c r="C14" s="12">
        <v>38</v>
      </c>
      <c r="D14" s="12"/>
      <c r="E14" s="12">
        <v>7</v>
      </c>
      <c r="F14" s="12">
        <v>0</v>
      </c>
      <c r="G14" s="12">
        <v>4</v>
      </c>
      <c r="H14" s="12"/>
      <c r="I14" s="12">
        <v>6</v>
      </c>
      <c r="J14" s="12">
        <v>0</v>
      </c>
      <c r="K14" s="12"/>
      <c r="L14" s="20"/>
      <c r="M14" s="18">
        <f t="shared" si="3"/>
        <v>55</v>
      </c>
      <c r="N14" s="19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71" t="s">
        <v>77</v>
      </c>
      <c r="B15" s="16" t="s">
        <v>12</v>
      </c>
      <c r="C15" s="38"/>
      <c r="D15" s="12"/>
      <c r="E15" s="12">
        <v>0</v>
      </c>
      <c r="F15" s="12">
        <v>0</v>
      </c>
      <c r="G15" s="32"/>
      <c r="H15" s="12"/>
      <c r="I15" s="12">
        <v>0</v>
      </c>
      <c r="J15" s="12">
        <v>0</v>
      </c>
      <c r="K15" s="12"/>
      <c r="L15" s="20"/>
      <c r="M15" s="18">
        <f t="shared" si="3"/>
        <v>0</v>
      </c>
      <c r="N15" s="19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71" t="s">
        <v>78</v>
      </c>
      <c r="B16" s="16" t="s">
        <v>13</v>
      </c>
      <c r="C16" s="38"/>
      <c r="D16" s="12"/>
      <c r="E16" s="12">
        <v>0</v>
      </c>
      <c r="F16" s="12">
        <v>0</v>
      </c>
      <c r="G16" s="32"/>
      <c r="H16" s="12"/>
      <c r="I16" s="12">
        <v>0</v>
      </c>
      <c r="J16" s="12">
        <v>0</v>
      </c>
      <c r="K16" s="12"/>
      <c r="L16" s="20"/>
      <c r="M16" s="18">
        <f t="shared" si="3"/>
        <v>0</v>
      </c>
      <c r="N16" s="19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71" t="s">
        <v>79</v>
      </c>
      <c r="B17" s="16" t="s">
        <v>14</v>
      </c>
      <c r="C17" s="12">
        <v>1</v>
      </c>
      <c r="D17" s="12"/>
      <c r="E17" s="12">
        <v>0</v>
      </c>
      <c r="F17" s="12">
        <v>0</v>
      </c>
      <c r="G17" s="12"/>
      <c r="H17" s="12"/>
      <c r="I17" s="12">
        <v>0</v>
      </c>
      <c r="J17" s="12">
        <v>0</v>
      </c>
      <c r="K17" s="12"/>
      <c r="L17" s="20"/>
      <c r="M17" s="18">
        <f t="shared" si="3"/>
        <v>1</v>
      </c>
      <c r="N17" s="19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71" t="s">
        <v>80</v>
      </c>
      <c r="B18" s="16" t="s">
        <v>15</v>
      </c>
      <c r="C18" s="30"/>
      <c r="D18" s="31">
        <f>D20</f>
        <v>3</v>
      </c>
      <c r="E18" s="31">
        <v>0</v>
      </c>
      <c r="F18" s="31">
        <v>0</v>
      </c>
      <c r="G18" s="31">
        <f t="shared" ref="G18:H18" si="6">SUM(G19:G21)</f>
        <v>0</v>
      </c>
      <c r="H18" s="31">
        <f t="shared" si="6"/>
        <v>0</v>
      </c>
      <c r="I18" s="30">
        <v>0</v>
      </c>
      <c r="J18" s="31">
        <f>SUM(J19:J21)</f>
        <v>0</v>
      </c>
      <c r="K18" s="31"/>
      <c r="L18" s="20"/>
      <c r="M18" s="18">
        <f t="shared" si="3"/>
        <v>0</v>
      </c>
      <c r="N18" s="19">
        <f t="shared" si="3"/>
        <v>3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71" t="s">
        <v>81</v>
      </c>
      <c r="B19" s="16" t="s">
        <v>16</v>
      </c>
      <c r="C19" s="38"/>
      <c r="D19" s="12"/>
      <c r="E19" s="12">
        <v>0</v>
      </c>
      <c r="F19" s="12">
        <v>0</v>
      </c>
      <c r="G19" s="32"/>
      <c r="H19" s="12"/>
      <c r="I19" s="12">
        <v>0</v>
      </c>
      <c r="J19" s="12">
        <f>0</f>
        <v>0</v>
      </c>
      <c r="K19" s="12"/>
      <c r="L19" s="20"/>
      <c r="M19" s="18">
        <f t="shared" si="3"/>
        <v>0</v>
      </c>
      <c r="N19" s="19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71" t="s">
        <v>82</v>
      </c>
      <c r="B20" s="16" t="s">
        <v>17</v>
      </c>
      <c r="C20" s="38"/>
      <c r="D20" s="12">
        <v>3</v>
      </c>
      <c r="E20" s="12">
        <v>0</v>
      </c>
      <c r="F20" s="12">
        <v>0</v>
      </c>
      <c r="G20" s="32"/>
      <c r="H20" s="12"/>
      <c r="I20" s="12">
        <v>0</v>
      </c>
      <c r="J20" s="12">
        <f>0</f>
        <v>0</v>
      </c>
      <c r="K20" s="12"/>
      <c r="L20" s="20"/>
      <c r="M20" s="18">
        <f t="shared" si="3"/>
        <v>0</v>
      </c>
      <c r="N20" s="19">
        <f t="shared" si="3"/>
        <v>3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67" t="s">
        <v>83</v>
      </c>
      <c r="B21" s="16" t="s">
        <v>18</v>
      </c>
      <c r="C21" s="38"/>
      <c r="D21" s="12"/>
      <c r="E21" s="12">
        <v>0</v>
      </c>
      <c r="F21" s="12">
        <v>0</v>
      </c>
      <c r="G21" s="32"/>
      <c r="H21" s="12"/>
      <c r="I21" s="12">
        <v>0</v>
      </c>
      <c r="J21" s="12">
        <f>0</f>
        <v>0</v>
      </c>
      <c r="K21" s="12"/>
      <c r="L21" s="20"/>
      <c r="M21" s="18">
        <f t="shared" si="3"/>
        <v>0</v>
      </c>
      <c r="N21" s="19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68" t="s">
        <v>67</v>
      </c>
      <c r="B22" s="11" t="s">
        <v>19</v>
      </c>
      <c r="C22" s="30">
        <f>C23+C29+C35</f>
        <v>9</v>
      </c>
      <c r="D22" s="30"/>
      <c r="E22" s="31">
        <v>2</v>
      </c>
      <c r="F22" s="31">
        <v>0</v>
      </c>
      <c r="G22" s="31">
        <f t="shared" ref="G22:H22" si="7">SUM(G23,G29,G35)</f>
        <v>10</v>
      </c>
      <c r="H22" s="31">
        <f t="shared" si="7"/>
        <v>3</v>
      </c>
      <c r="I22" s="30">
        <f>SUM(I23,I35)</f>
        <v>2</v>
      </c>
      <c r="J22" s="30">
        <f t="shared" ref="J22" si="8">J23+J35</f>
        <v>0</v>
      </c>
      <c r="K22" s="31">
        <v>5</v>
      </c>
      <c r="L22" s="18"/>
      <c r="M22" s="18">
        <f t="shared" si="3"/>
        <v>28</v>
      </c>
      <c r="N22" s="19">
        <f t="shared" si="3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71" t="s">
        <v>69</v>
      </c>
      <c r="B23" s="16" t="s">
        <v>20</v>
      </c>
      <c r="C23" s="30">
        <f>SUM(C25:C28)</f>
        <v>6</v>
      </c>
      <c r="D23" s="31"/>
      <c r="E23" s="31">
        <v>2</v>
      </c>
      <c r="F23" s="31">
        <v>0</v>
      </c>
      <c r="G23" s="31">
        <f t="shared" ref="G23:H23" si="9">SUM(G24:G28)</f>
        <v>10</v>
      </c>
      <c r="H23" s="31">
        <f t="shared" si="9"/>
        <v>0</v>
      </c>
      <c r="I23" s="30">
        <f t="shared" ref="I23:J23" si="10">SUM(I24:I28)</f>
        <v>2</v>
      </c>
      <c r="J23" s="31">
        <f t="shared" si="10"/>
        <v>0</v>
      </c>
      <c r="K23" s="31">
        <v>5</v>
      </c>
      <c r="L23" s="20"/>
      <c r="M23" s="18">
        <f t="shared" si="3"/>
        <v>25</v>
      </c>
      <c r="N23" s="19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71" t="s">
        <v>70</v>
      </c>
      <c r="B24" s="16" t="s">
        <v>21</v>
      </c>
      <c r="C24" s="38"/>
      <c r="D24" s="12"/>
      <c r="E24" s="12">
        <v>0</v>
      </c>
      <c r="F24" s="12">
        <v>0</v>
      </c>
      <c r="G24" s="32"/>
      <c r="H24" s="12"/>
      <c r="I24" s="12">
        <v>0</v>
      </c>
      <c r="J24" s="12">
        <v>0</v>
      </c>
      <c r="K24" s="12"/>
      <c r="L24" s="20"/>
      <c r="M24" s="18">
        <f t="shared" si="3"/>
        <v>0</v>
      </c>
      <c r="N24" s="19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71" t="s">
        <v>71</v>
      </c>
      <c r="B25" s="16" t="s">
        <v>22</v>
      </c>
      <c r="C25" s="12">
        <v>6</v>
      </c>
      <c r="D25" s="12"/>
      <c r="E25" s="12">
        <v>2</v>
      </c>
      <c r="F25" s="12">
        <v>0</v>
      </c>
      <c r="G25" s="12">
        <v>10</v>
      </c>
      <c r="H25" s="12"/>
      <c r="I25" s="12">
        <v>2</v>
      </c>
      <c r="J25" s="12">
        <v>0</v>
      </c>
      <c r="K25" s="12">
        <v>5</v>
      </c>
      <c r="L25" s="20"/>
      <c r="M25" s="18">
        <f t="shared" si="3"/>
        <v>25</v>
      </c>
      <c r="N25" s="19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71" t="s">
        <v>72</v>
      </c>
      <c r="B26" s="16" t="s">
        <v>23</v>
      </c>
      <c r="C26" s="38"/>
      <c r="D26" s="12"/>
      <c r="E26" s="12">
        <v>0</v>
      </c>
      <c r="F26" s="12">
        <v>0</v>
      </c>
      <c r="G26" s="32"/>
      <c r="H26" s="12"/>
      <c r="I26" s="12">
        <v>0</v>
      </c>
      <c r="J26" s="12">
        <v>0</v>
      </c>
      <c r="K26" s="12"/>
      <c r="L26" s="20"/>
      <c r="M26" s="18">
        <f t="shared" si="3"/>
        <v>0</v>
      </c>
      <c r="N26" s="19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71" t="s">
        <v>73</v>
      </c>
      <c r="B27" s="16" t="s">
        <v>24</v>
      </c>
      <c r="C27" s="38"/>
      <c r="D27" s="12"/>
      <c r="E27" s="12">
        <v>0</v>
      </c>
      <c r="F27" s="12">
        <v>0</v>
      </c>
      <c r="G27" s="32"/>
      <c r="H27" s="12"/>
      <c r="I27" s="12">
        <v>0</v>
      </c>
      <c r="J27" s="12">
        <v>0</v>
      </c>
      <c r="K27" s="12"/>
      <c r="L27" s="20"/>
      <c r="M27" s="18">
        <f t="shared" si="3"/>
        <v>0</v>
      </c>
      <c r="N27" s="19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71" t="s">
        <v>74</v>
      </c>
      <c r="B28" s="16" t="s">
        <v>25</v>
      </c>
      <c r="C28" s="38"/>
      <c r="D28" s="12"/>
      <c r="E28" s="12">
        <v>0</v>
      </c>
      <c r="F28" s="12">
        <v>0</v>
      </c>
      <c r="G28" s="32"/>
      <c r="H28" s="12"/>
      <c r="I28" s="12">
        <v>0</v>
      </c>
      <c r="J28" s="12">
        <v>0</v>
      </c>
      <c r="K28" s="12"/>
      <c r="L28" s="20"/>
      <c r="M28" s="18">
        <f t="shared" si="3"/>
        <v>0</v>
      </c>
      <c r="N28" s="19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71" t="s">
        <v>75</v>
      </c>
      <c r="B29" s="16" t="s">
        <v>26</v>
      </c>
      <c r="C29" s="30">
        <f>SUM(C30:C34)</f>
        <v>3</v>
      </c>
      <c r="D29" s="31"/>
      <c r="E29" s="31">
        <v>0</v>
      </c>
      <c r="F29" s="31">
        <v>0</v>
      </c>
      <c r="G29" s="31">
        <f t="shared" ref="G29:H29" si="11">SUM(G30:G34)</f>
        <v>0</v>
      </c>
      <c r="H29" s="31">
        <f t="shared" si="11"/>
        <v>0</v>
      </c>
      <c r="I29" s="30">
        <f>SUM(I30:I34)</f>
        <v>1</v>
      </c>
      <c r="J29" s="31">
        <f>SUM(J30:J34)</f>
        <v>0</v>
      </c>
      <c r="K29" s="31">
        <v>0</v>
      </c>
      <c r="L29" s="20"/>
      <c r="M29" s="18">
        <f t="shared" si="3"/>
        <v>4</v>
      </c>
      <c r="N29" s="19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71" t="s">
        <v>76</v>
      </c>
      <c r="B30" s="16" t="s">
        <v>27</v>
      </c>
      <c r="C30" s="38"/>
      <c r="D30" s="12"/>
      <c r="E30" s="12">
        <v>0</v>
      </c>
      <c r="F30" s="12">
        <v>0</v>
      </c>
      <c r="G30" s="32"/>
      <c r="H30" s="12"/>
      <c r="I30" s="12">
        <v>0</v>
      </c>
      <c r="J30" s="12">
        <v>0</v>
      </c>
      <c r="K30" s="12">
        <v>0</v>
      </c>
      <c r="L30" s="20"/>
      <c r="M30" s="18">
        <f t="shared" si="3"/>
        <v>0</v>
      </c>
      <c r="N30" s="19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71" t="s">
        <v>77</v>
      </c>
      <c r="B31" s="16" t="s">
        <v>28</v>
      </c>
      <c r="C31" s="38">
        <v>3</v>
      </c>
      <c r="D31" s="12"/>
      <c r="E31" s="12">
        <v>0</v>
      </c>
      <c r="F31" s="12">
        <v>0</v>
      </c>
      <c r="G31" s="32"/>
      <c r="H31" s="12"/>
      <c r="I31" s="12">
        <v>1</v>
      </c>
      <c r="J31" s="12">
        <v>0</v>
      </c>
      <c r="K31" s="12">
        <v>0</v>
      </c>
      <c r="L31" s="20"/>
      <c r="M31" s="18">
        <f t="shared" si="3"/>
        <v>4</v>
      </c>
      <c r="N31" s="19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71" t="s">
        <v>78</v>
      </c>
      <c r="B32" s="16" t="s">
        <v>29</v>
      </c>
      <c r="C32" s="38"/>
      <c r="D32" s="12"/>
      <c r="E32" s="12">
        <v>0</v>
      </c>
      <c r="F32" s="12">
        <v>0</v>
      </c>
      <c r="G32" s="32"/>
      <c r="H32" s="12"/>
      <c r="I32" s="12">
        <v>0</v>
      </c>
      <c r="J32" s="12">
        <v>0</v>
      </c>
      <c r="K32" s="12"/>
      <c r="L32" s="20"/>
      <c r="M32" s="18">
        <f t="shared" si="3"/>
        <v>0</v>
      </c>
      <c r="N32" s="19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71" t="s">
        <v>79</v>
      </c>
      <c r="B33" s="16" t="s">
        <v>30</v>
      </c>
      <c r="C33" s="38"/>
      <c r="D33" s="12"/>
      <c r="E33" s="12">
        <v>0</v>
      </c>
      <c r="F33" s="12">
        <v>0</v>
      </c>
      <c r="G33" s="32"/>
      <c r="H33" s="12"/>
      <c r="I33" s="12">
        <v>0</v>
      </c>
      <c r="J33" s="12">
        <v>0</v>
      </c>
      <c r="K33" s="12"/>
      <c r="L33" s="20"/>
      <c r="M33" s="18">
        <f t="shared" si="3"/>
        <v>0</v>
      </c>
      <c r="N33" s="19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71" t="s">
        <v>80</v>
      </c>
      <c r="B34" s="16" t="s">
        <v>31</v>
      </c>
      <c r="C34" s="38"/>
      <c r="D34" s="12"/>
      <c r="E34" s="12">
        <v>0</v>
      </c>
      <c r="F34" s="12">
        <v>0</v>
      </c>
      <c r="G34" s="32"/>
      <c r="H34" s="12"/>
      <c r="I34" s="12">
        <v>0</v>
      </c>
      <c r="J34" s="12">
        <v>0</v>
      </c>
      <c r="K34" s="12"/>
      <c r="L34" s="20"/>
      <c r="M34" s="18">
        <f t="shared" si="3"/>
        <v>0</v>
      </c>
      <c r="N34" s="19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71" t="s">
        <v>81</v>
      </c>
      <c r="B35" s="16" t="s">
        <v>32</v>
      </c>
      <c r="C35" s="30"/>
      <c r="D35" s="31"/>
      <c r="E35" s="31">
        <v>0</v>
      </c>
      <c r="F35" s="31">
        <v>0</v>
      </c>
      <c r="G35" s="31">
        <f t="shared" ref="G35:H35" si="12">SUM(G36:G38)</f>
        <v>0</v>
      </c>
      <c r="H35" s="31">
        <f t="shared" si="12"/>
        <v>3</v>
      </c>
      <c r="I35" s="30">
        <v>0</v>
      </c>
      <c r="J35" s="31">
        <f>SUM(J36:J38)</f>
        <v>0</v>
      </c>
      <c r="K35" s="31"/>
      <c r="L35" s="20"/>
      <c r="M35" s="18">
        <f t="shared" si="3"/>
        <v>0</v>
      </c>
      <c r="N35" s="19">
        <f t="shared" si="3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67" t="s">
        <v>84</v>
      </c>
      <c r="B36" s="16" t="s">
        <v>33</v>
      </c>
      <c r="C36" s="38"/>
      <c r="D36" s="12"/>
      <c r="E36" s="12">
        <v>0</v>
      </c>
      <c r="F36" s="12">
        <v>0</v>
      </c>
      <c r="G36" s="32"/>
      <c r="H36" s="12">
        <v>3</v>
      </c>
      <c r="I36" s="12">
        <v>0</v>
      </c>
      <c r="J36" s="12">
        <v>0</v>
      </c>
      <c r="K36" s="12"/>
      <c r="L36" s="20"/>
      <c r="M36" s="18">
        <f t="shared" si="3"/>
        <v>0</v>
      </c>
      <c r="N36" s="19">
        <f t="shared" si="3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71" t="s">
        <v>82</v>
      </c>
      <c r="B37" s="16" t="s">
        <v>34</v>
      </c>
      <c r="C37" s="38"/>
      <c r="E37" s="12">
        <v>0</v>
      </c>
      <c r="F37" s="12">
        <v>0</v>
      </c>
      <c r="G37" s="32"/>
      <c r="H37" s="12"/>
      <c r="I37" s="12">
        <v>0</v>
      </c>
      <c r="J37" s="12">
        <v>0</v>
      </c>
      <c r="K37" s="12"/>
      <c r="L37" s="20"/>
      <c r="M37" s="18">
        <f t="shared" si="3"/>
        <v>0</v>
      </c>
      <c r="N37" s="19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67" t="s">
        <v>83</v>
      </c>
      <c r="B38" s="16" t="s">
        <v>35</v>
      </c>
      <c r="C38" s="38"/>
      <c r="D38" s="12"/>
      <c r="E38" s="12">
        <v>0</v>
      </c>
      <c r="F38" s="12">
        <v>0</v>
      </c>
      <c r="G38" s="32"/>
      <c r="H38" s="12"/>
      <c r="I38" s="12">
        <v>0</v>
      </c>
      <c r="J38" s="12">
        <v>0</v>
      </c>
      <c r="K38" s="12"/>
      <c r="L38" s="20"/>
      <c r="M38" s="18">
        <f t="shared" si="3"/>
        <v>0</v>
      </c>
      <c r="N38" s="19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70" t="s">
        <v>85</v>
      </c>
      <c r="B39" s="11" t="s">
        <v>36</v>
      </c>
      <c r="C39" s="38"/>
      <c r="D39" s="12"/>
      <c r="E39" s="12">
        <v>0</v>
      </c>
      <c r="F39" s="12">
        <v>0</v>
      </c>
      <c r="G39" s="32"/>
      <c r="H39" s="12"/>
      <c r="I39" s="12">
        <v>0</v>
      </c>
      <c r="J39" s="12">
        <v>0</v>
      </c>
      <c r="K39" s="12"/>
      <c r="L39" s="18"/>
      <c r="M39" s="18">
        <f t="shared" si="3"/>
        <v>0</v>
      </c>
      <c r="N39" s="19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68" t="s">
        <v>86</v>
      </c>
      <c r="B40" s="11" t="s">
        <v>37</v>
      </c>
      <c r="C40" s="12">
        <v>4</v>
      </c>
      <c r="D40" s="12"/>
      <c r="E40" s="31">
        <v>1</v>
      </c>
      <c r="F40" s="31">
        <v>0</v>
      </c>
      <c r="G40" s="12">
        <v>20</v>
      </c>
      <c r="H40" s="12"/>
      <c r="I40" s="12">
        <v>3</v>
      </c>
      <c r="J40" s="12">
        <v>0</v>
      </c>
      <c r="K40" s="12">
        <v>0</v>
      </c>
      <c r="L40" s="18"/>
      <c r="M40" s="18">
        <f t="shared" si="3"/>
        <v>28</v>
      </c>
      <c r="N40" s="19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68" t="s">
        <v>87</v>
      </c>
      <c r="B41" s="11" t="s">
        <v>38</v>
      </c>
      <c r="C41" s="38"/>
      <c r="D41" s="12"/>
      <c r="E41" s="12">
        <v>0</v>
      </c>
      <c r="F41" s="12">
        <v>0</v>
      </c>
      <c r="G41" s="32"/>
      <c r="H41" s="12"/>
      <c r="I41" s="12">
        <v>0</v>
      </c>
      <c r="J41" s="12">
        <v>0</v>
      </c>
      <c r="K41" s="12"/>
      <c r="L41" s="18"/>
      <c r="M41" s="18">
        <f t="shared" si="3"/>
        <v>0</v>
      </c>
      <c r="N41" s="19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68" t="s">
        <v>88</v>
      </c>
      <c r="B42" s="11" t="s">
        <v>39</v>
      </c>
      <c r="C42" s="38"/>
      <c r="D42" s="12"/>
      <c r="E42" s="12">
        <v>0</v>
      </c>
      <c r="F42" s="12">
        <v>0</v>
      </c>
      <c r="G42" s="32"/>
      <c r="H42" s="12"/>
      <c r="I42" s="12">
        <v>0</v>
      </c>
      <c r="J42" s="12">
        <v>0</v>
      </c>
      <c r="K42" s="12"/>
      <c r="L42" s="18"/>
      <c r="M42" s="18">
        <f t="shared" si="3"/>
        <v>0</v>
      </c>
      <c r="N42" s="19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68" t="s">
        <v>89</v>
      </c>
      <c r="B43" s="11" t="s">
        <v>40</v>
      </c>
      <c r="C43" s="12"/>
      <c r="D43" s="12"/>
      <c r="E43" s="12">
        <v>0</v>
      </c>
      <c r="F43" s="12">
        <v>0</v>
      </c>
      <c r="G43" s="32"/>
      <c r="H43" s="12"/>
      <c r="I43" s="12">
        <v>0</v>
      </c>
      <c r="J43" s="12">
        <v>0</v>
      </c>
      <c r="K43" s="12"/>
      <c r="L43" s="18"/>
      <c r="M43" s="18">
        <f t="shared" si="3"/>
        <v>0</v>
      </c>
      <c r="N43" s="19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68" t="s">
        <v>90</v>
      </c>
      <c r="B44" s="11" t="s">
        <v>41</v>
      </c>
      <c r="C44" s="12"/>
      <c r="D44" s="12"/>
      <c r="E44" s="12">
        <v>0</v>
      </c>
      <c r="F44" s="12">
        <v>0</v>
      </c>
      <c r="G44" s="32"/>
      <c r="H44" s="12"/>
      <c r="I44" s="12">
        <v>0</v>
      </c>
      <c r="J44" s="12">
        <v>0</v>
      </c>
      <c r="K44" s="12"/>
      <c r="L44" s="18"/>
      <c r="M44" s="18">
        <f t="shared" si="3"/>
        <v>0</v>
      </c>
      <c r="N44" s="19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ht="13.5" thickBot="1" x14ac:dyDescent="0.25">
      <c r="A45" s="69" t="s">
        <v>91</v>
      </c>
      <c r="B45" s="14" t="s">
        <v>42</v>
      </c>
      <c r="C45" s="31">
        <f>C4+C40</f>
        <v>194</v>
      </c>
      <c r="D45" s="31">
        <f>D20</f>
        <v>3</v>
      </c>
      <c r="E45" s="31">
        <v>72</v>
      </c>
      <c r="F45" s="31">
        <v>0</v>
      </c>
      <c r="G45" s="31">
        <f t="shared" ref="G45:H45" si="13">SUM(G4,G39:G44)</f>
        <v>50</v>
      </c>
      <c r="H45" s="31">
        <f t="shared" si="13"/>
        <v>3</v>
      </c>
      <c r="I45" s="40">
        <f>SUM(I4,I40)</f>
        <v>27</v>
      </c>
      <c r="J45" s="40">
        <f>J4+SUM(J39:J44)</f>
        <v>0</v>
      </c>
      <c r="K45" s="30">
        <v>9</v>
      </c>
      <c r="L45" s="22"/>
      <c r="M45" s="22">
        <f t="shared" si="3"/>
        <v>352</v>
      </c>
      <c r="N45" s="23">
        <f t="shared" si="3"/>
        <v>6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docMetadata/LabelInfo.xml><?xml version="1.0" encoding="utf-8"?>
<clbl:labelList xmlns:clbl="http://schemas.microsoft.com/office/2020/mipLabelMetadata">
  <clbl:label id="{bd9f112b-82b0-45f6-b02e-1175bb945e33}" enabled="0" method="" siteId="{bd9f112b-82b0-45f6-b02e-1175bb945e3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BPP23</vt:lpstr>
      <vt:lpstr>BPP22</vt:lpstr>
      <vt:lpstr>Broj_dogovori_23</vt:lpstr>
      <vt:lpstr>Broj_dogovori_22</vt:lpstr>
      <vt:lpstr>BIS23</vt:lpstr>
      <vt:lpstr>BIS22</vt:lpstr>
      <vt:lpstr>Broj_steti_23</vt:lpstr>
      <vt:lpstr>Broj_steti_22</vt:lpstr>
      <vt:lpstr>'BIS22'!Print_Area</vt:lpstr>
      <vt:lpstr>'BIS23'!Print_Area</vt:lpstr>
      <vt:lpstr>'BPP22'!Print_Area</vt:lpstr>
      <vt:lpstr>'BPP23'!Print_Area</vt:lpstr>
      <vt:lpstr>Broj_dogovori_22!Print_Area</vt:lpstr>
      <vt:lpstr>Broj_dogovori_23!Print_Area</vt:lpstr>
      <vt:lpstr>Broj_steti_22!Print_Area</vt:lpstr>
      <vt:lpstr>Broj_steti_23!Print_Area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2023-10-13T06:59:01Z</dcterms:modified>
</cp:coreProperties>
</file>