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Февруари\неживот\"/>
    </mc:Choice>
  </mc:AlternateContent>
  <xr:revisionPtr revIDLastSave="0" documentId="13_ncr:1_{9250E279-4E2F-4654-848E-68D9B6526272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24" sheetId="1" r:id="rId1"/>
    <sheet name="BPP23" sheetId="5" r:id="rId2"/>
    <sheet name="BIS24" sheetId="2" r:id="rId3"/>
    <sheet name="BIS23" sheetId="6" r:id="rId4"/>
    <sheet name="Broj_dogovori24" sheetId="3" r:id="rId5"/>
    <sheet name="Broj_dogovori23" sheetId="7" r:id="rId6"/>
    <sheet name="Broj_steti24" sheetId="4" r:id="rId7"/>
    <sheet name="Broj_steti23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8" l="1"/>
  <c r="D19" i="8" s="1"/>
  <c r="D18" i="8"/>
  <c r="D17" i="8"/>
  <c r="D13" i="8"/>
  <c r="D10" i="8"/>
  <c r="D16" i="8" s="1"/>
  <c r="D34" i="8" s="1"/>
  <c r="D20" i="7"/>
  <c r="D19" i="7" s="1"/>
  <c r="D16" i="7"/>
  <c r="D13" i="7"/>
  <c r="D10" i="7"/>
  <c r="D20" i="6"/>
  <c r="D19" i="6" s="1"/>
  <c r="D18" i="6"/>
  <c r="D17" i="6"/>
  <c r="D13" i="6"/>
  <c r="D10" i="6"/>
  <c r="D16" i="6" s="1"/>
  <c r="D34" i="6" s="1"/>
  <c r="D20" i="5"/>
  <c r="D19" i="5" s="1"/>
  <c r="D18" i="5"/>
  <c r="D17" i="5"/>
  <c r="D16" i="5" s="1"/>
  <c r="D13" i="5"/>
  <c r="D10" i="5"/>
  <c r="D34" i="5" l="1"/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34" i="1"/>
  <c r="D20" i="1"/>
  <c r="D19" i="1"/>
  <c r="D18" i="1"/>
  <c r="D17" i="1"/>
  <c r="D16" i="1"/>
  <c r="D13" i="1"/>
  <c r="D10" i="1"/>
  <c r="K34" i="8" l="1"/>
  <c r="K20" i="8"/>
  <c r="K19" i="8"/>
  <c r="K18" i="8"/>
  <c r="K17" i="8"/>
  <c r="K16" i="8"/>
  <c r="K13" i="8"/>
  <c r="K10" i="8"/>
  <c r="K20" i="7"/>
  <c r="K19" i="7"/>
  <c r="K18" i="7"/>
  <c r="K16" i="7" s="1"/>
  <c r="K17" i="7"/>
  <c r="K13" i="7"/>
  <c r="K10" i="7"/>
  <c r="K20" i="6"/>
  <c r="K19" i="6"/>
  <c r="K34" i="6" s="1"/>
  <c r="K18" i="6"/>
  <c r="K17" i="6"/>
  <c r="K16" i="6" s="1"/>
  <c r="K13" i="6"/>
  <c r="K10" i="6"/>
  <c r="K20" i="5"/>
  <c r="K19" i="5"/>
  <c r="K18" i="5"/>
  <c r="K17" i="5"/>
  <c r="K16" i="5"/>
  <c r="K13" i="5"/>
  <c r="K34" i="5" s="1"/>
  <c r="K10" i="5"/>
  <c r="K34" i="4"/>
  <c r="K20" i="4"/>
  <c r="K19" i="4"/>
  <c r="K18" i="4"/>
  <c r="K17" i="4"/>
  <c r="K16" i="4" s="1"/>
  <c r="K13" i="4"/>
  <c r="K10" i="4"/>
  <c r="K20" i="3"/>
  <c r="K19" i="3"/>
  <c r="K18" i="3"/>
  <c r="K17" i="3"/>
  <c r="K16" i="3"/>
  <c r="K13" i="3"/>
  <c r="K10" i="3"/>
  <c r="K20" i="2"/>
  <c r="K19" i="2"/>
  <c r="K18" i="2"/>
  <c r="K17" i="2"/>
  <c r="K16" i="2" s="1"/>
  <c r="K13" i="2"/>
  <c r="K34" i="2" s="1"/>
  <c r="K10" i="2"/>
  <c r="K20" i="1"/>
  <c r="K19" i="1"/>
  <c r="K18" i="1"/>
  <c r="K17" i="1"/>
  <c r="K16" i="1"/>
  <c r="K13" i="1"/>
  <c r="K34" i="1" s="1"/>
  <c r="K10" i="1"/>
  <c r="I20" i="8" l="1"/>
  <c r="I19" i="8" s="1"/>
  <c r="I18" i="8"/>
  <c r="I17" i="8"/>
  <c r="I16" i="8"/>
  <c r="I13" i="8"/>
  <c r="I10" i="8"/>
  <c r="I20" i="7"/>
  <c r="I19" i="7" s="1"/>
  <c r="I18" i="7"/>
  <c r="I17" i="7"/>
  <c r="I16" i="7"/>
  <c r="I13" i="7"/>
  <c r="I10" i="7"/>
  <c r="I20" i="6"/>
  <c r="I19" i="6" s="1"/>
  <c r="I18" i="6"/>
  <c r="I17" i="6"/>
  <c r="I16" i="6" s="1"/>
  <c r="I34" i="6" s="1"/>
  <c r="I13" i="6"/>
  <c r="I10" i="6"/>
  <c r="I20" i="5"/>
  <c r="I19" i="5" s="1"/>
  <c r="I18" i="5"/>
  <c r="I17" i="5"/>
  <c r="I16" i="5" s="1"/>
  <c r="I13" i="5"/>
  <c r="I10" i="5"/>
  <c r="I20" i="4"/>
  <c r="I19" i="4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13" i="2"/>
  <c r="I10" i="2"/>
  <c r="I20" i="1"/>
  <c r="I19" i="1" s="1"/>
  <c r="I18" i="1"/>
  <c r="I17" i="1"/>
  <c r="I16" i="1"/>
  <c r="I34" i="1" s="1"/>
  <c r="I13" i="1"/>
  <c r="I10" i="1"/>
  <c r="J20" i="8"/>
  <c r="J19" i="8" s="1"/>
  <c r="J18" i="8"/>
  <c r="J17" i="8"/>
  <c r="J16" i="8"/>
  <c r="J13" i="8"/>
  <c r="J10" i="8"/>
  <c r="J20" i="7"/>
  <c r="J19" i="7"/>
  <c r="J16" i="7"/>
  <c r="J13" i="7"/>
  <c r="J10" i="7"/>
  <c r="J20" i="6"/>
  <c r="J19" i="6"/>
  <c r="J34" i="6" s="1"/>
  <c r="J18" i="6"/>
  <c r="J17" i="6"/>
  <c r="J16" i="6"/>
  <c r="J13" i="6"/>
  <c r="J10" i="6"/>
  <c r="J34" i="5"/>
  <c r="J20" i="5"/>
  <c r="J19" i="5"/>
  <c r="J18" i="5"/>
  <c r="J17" i="5"/>
  <c r="J16" i="5" s="1"/>
  <c r="J13" i="5"/>
  <c r="J10" i="5"/>
  <c r="J20" i="4"/>
  <c r="J19" i="4"/>
  <c r="J34" i="4" s="1"/>
  <c r="J18" i="4"/>
  <c r="J17" i="4"/>
  <c r="J16" i="4" s="1"/>
  <c r="J13" i="4"/>
  <c r="J10" i="4"/>
  <c r="J20" i="3"/>
  <c r="J19" i="3" s="1"/>
  <c r="J16" i="3"/>
  <c r="J13" i="3"/>
  <c r="J10" i="3"/>
  <c r="J20" i="2"/>
  <c r="J19" i="2" s="1"/>
  <c r="J34" i="2" s="1"/>
  <c r="J18" i="2"/>
  <c r="J17" i="2"/>
  <c r="J16" i="2"/>
  <c r="J13" i="2"/>
  <c r="J10" i="2"/>
  <c r="J20" i="1"/>
  <c r="J19" i="1" s="1"/>
  <c r="J18" i="1"/>
  <c r="J17" i="1"/>
  <c r="J16" i="1"/>
  <c r="J13" i="1"/>
  <c r="J10" i="1"/>
  <c r="I34" i="8" l="1"/>
  <c r="I34" i="5"/>
  <c r="I34" i="2"/>
  <c r="J34" i="8"/>
  <c r="J34" i="1"/>
  <c r="M20" i="8" l="1"/>
  <c r="M19" i="8" s="1"/>
  <c r="M18" i="8"/>
  <c r="M17" i="8"/>
  <c r="M16" i="8" s="1"/>
  <c r="M34" i="8" s="1"/>
  <c r="M13" i="8"/>
  <c r="M10" i="8"/>
  <c r="M20" i="7"/>
  <c r="M19" i="7"/>
  <c r="M16" i="7"/>
  <c r="M13" i="7"/>
  <c r="M10" i="7"/>
  <c r="M20" i="6"/>
  <c r="M19" i="6" s="1"/>
  <c r="M18" i="6"/>
  <c r="M17" i="6"/>
  <c r="M16" i="6" s="1"/>
  <c r="M13" i="6"/>
  <c r="M10" i="6"/>
  <c r="M20" i="5"/>
  <c r="M19" i="5" s="1"/>
  <c r="M18" i="5"/>
  <c r="M17" i="5"/>
  <c r="M16" i="5"/>
  <c r="M13" i="5"/>
  <c r="M10" i="5"/>
  <c r="M20" i="4"/>
  <c r="M19" i="4" s="1"/>
  <c r="M18" i="4"/>
  <c r="M17" i="4"/>
  <c r="M16" i="4" s="1"/>
  <c r="M13" i="4"/>
  <c r="M10" i="4"/>
  <c r="M20" i="3"/>
  <c r="M19" i="3"/>
  <c r="M16" i="3"/>
  <c r="M13" i="3"/>
  <c r="M10" i="3"/>
  <c r="M20" i="2"/>
  <c r="M19" i="2" s="1"/>
  <c r="M18" i="2"/>
  <c r="M17" i="2"/>
  <c r="M16" i="2"/>
  <c r="M13" i="2"/>
  <c r="M10" i="2"/>
  <c r="M20" i="1"/>
  <c r="M19" i="1" s="1"/>
  <c r="M18" i="1"/>
  <c r="M16" i="1" s="1"/>
  <c r="M34" i="1" s="1"/>
  <c r="M17" i="1"/>
  <c r="M13" i="1"/>
  <c r="M10" i="1"/>
  <c r="M34" i="6" l="1"/>
  <c r="M34" i="5"/>
  <c r="M34" i="4"/>
  <c r="M34" i="2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<sst xmlns="http://schemas.openxmlformats.org/spreadsheetml/2006/main" count="616" uniqueCount="80">
  <si>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</si>
  <si>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</si>
  <si>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</si>
  <si>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</si>
  <si>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</si>
  <si>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</si>
  <si>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</si>
  <si>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</si>
  <si>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</si>
  <si>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</si>
  <si>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</si>
  <si>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</si>
  <si>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</si>
  <si>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</si>
  <si>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</si>
  <si>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</si>
  <si>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</si>
  <si>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</si>
  <si>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</si>
  <si>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</si>
  <si>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</si>
  <si>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</si>
  <si>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</si>
  <si>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</si>
  <si>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</si>
  <si>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</si>
  <si>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</si>
  <si>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</si>
  <si>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</si>
  <si>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</si>
  <si>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</si>
  <si>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</si>
  <si>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</si>
  <si>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</si>
  <si>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</si>
  <si>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</si>
  <si>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</si>
  <si>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</si>
  <si>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</si>
  <si>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</si>
  <si>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</si>
  <si>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</si>
  <si>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</si>
  <si>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</si>
  <si>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</si>
  <si>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</si>
  <si>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</si>
  <si>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</si>
  <si>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</si>
  <si>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</si>
  <si>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</si>
  <si>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</si>
  <si>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</si>
  <si>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</si>
  <si>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</si>
  <si>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</si>
  <si>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</si>
  <si>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</si>
  <si>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</si>
  <si>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</si>
  <si>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</si>
  <si>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</si>
  <si>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</si>
  <si>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</si>
  <si>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</si>
  <si>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</si>
  <si>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</si>
  <si>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</si>
  <si>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</si>
  <si>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</si>
  <si>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</si>
  <si>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</si>
  <si>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1.21.2024 - 29.2.2024</t>
  </si>
  <si>
    <t>Бруто исплатени штети, во илјади денари, за периодот 1.2.2024 - 29.2.2024</t>
  </si>
  <si>
    <t>Број на склучени договори за периодот 1.2.2024 - 29.2.2024</t>
  </si>
  <si>
    <t>Број на ликвидирани штети за периодот 1.2.2024 - 29.2.2024</t>
  </si>
  <si>
    <t>Бруто полисирана премија, во илјади денари, за периодот 1.2.2023 - 28.2.2023</t>
  </si>
  <si>
    <t>Бруто исплатени штети, во илјади денари, за периодот 1.2.2023 - 28.2.2023</t>
  </si>
  <si>
    <t>Број на склучени договори за периодот 1.2.2023 - 28.2.2023</t>
  </si>
  <si>
    <t>Број на ликвидирани штети за периодот 1.2.2023 - 28.2.2023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</si>
</sst>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Arial"/>
      <family val="2"/>
      <charset val="204"/>
    </font>
    <font>
      <b/>
      <sz val="11"/>
      <name val="Calibri"/>
      <family val="2"/>
      <charset val="204"/>
    </font>
    <font>
      <i/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" fillId="0" borderId="0"/>
    <xf numFmtId="43" fontId="10" fillId="0" borderId="0" applyFont="0" applyFill="0" applyBorder="0" applyAlignment="0" applyProtection="0"/>
  </cellStyleXfs>
  <cellXfs count="51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6" fillId="0" borderId="4" xfId="0" applyNumberFormat="1" applyFont="1" applyBorder="1" applyAlignment="1">
      <alignment horizontal="center" vertical="center" wrapText="1"/>
    </xf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164" fontId="12" fillId="5" borderId="10" xfId="13" applyNumberFormat="1" applyFont="1" applyFill="1" applyBorder="1"/>
    <xf numFmtId="4" fontId="7" fillId="3" borderId="1" xfId="1" applyNumberFormat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9" fillId="0" borderId="11" xfId="0" applyNumberFormat="1" applyFont="1" applyBorder="1" applyAlignment="1">
      <alignment vertical="center" wrapText="1"/>
    </xf>
    <xf numFmtId="0" fontId="16" fillId="0" borderId="11" xfId="0" applyFont="1" applyBorder="1"/>
    <xf numFmtId="3" fontId="13" fillId="3" borderId="11" xfId="0" applyNumberFormat="1" applyFont="1" applyFill="1" applyBorder="1" applyAlignment="1">
      <alignment vertical="center" wrapText="1"/>
    </xf>
    <xf numFmtId="3" fontId="14" fillId="3" borderId="11" xfId="0" applyNumberFormat="1" applyFont="1" applyFill="1" applyBorder="1" applyAlignment="1">
      <alignment vertical="center" wrapText="1"/>
    </xf>
    <xf numFmtId="0" fontId="17" fillId="0" borderId="11" xfId="0" applyFont="1" applyBorder="1"/>
    <xf numFmtId="0" fontId="7" fillId="0" borderId="11" xfId="0" applyFont="1" applyBorder="1" applyAlignment="1">
      <alignment vertical="center" wrapText="1"/>
    </xf>
    <xf numFmtId="3" fontId="15" fillId="3" borderId="11" xfId="0" applyNumberFormat="1" applyFont="1" applyFill="1" applyBorder="1" applyAlignment="1">
      <alignment vertical="center" wrapText="1"/>
    </xf>
    <xf numFmtId="3" fontId="16" fillId="0" borderId="11" xfId="0" applyNumberFormat="1" applyFont="1" applyBorder="1"/>
    <xf numFmtId="3" fontId="7" fillId="3" borderId="11" xfId="0" applyNumberFormat="1" applyFont="1" applyFill="1" applyBorder="1" applyAlignment="1">
      <alignment vertical="center" wrapText="1"/>
    </xf>
    <xf numFmtId="3" fontId="8" fillId="3" borderId="11" xfId="0" applyNumberFormat="1" applyFont="1" applyFill="1" applyBorder="1" applyAlignment="1">
      <alignment vertical="center" wrapText="1"/>
    </xf>
    <xf numFmtId="3" fontId="0" fillId="0" borderId="11" xfId="0" applyNumberFormat="1" applyBorder="1"/>
    <xf numFmtId="3" fontId="7" fillId="3" borderId="12" xfId="0" applyNumberFormat="1" applyFont="1" applyFill="1" applyBorder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3" fontId="4" fillId="3" borderId="12" xfId="0" applyNumberFormat="1" applyFont="1" applyFill="1" applyBorder="1" applyAlignment="1">
      <alignment vertical="center" wrapText="1"/>
    </xf>
    <xf numFmtId="3" fontId="18" fillId="6" borderId="1" xfId="0" applyNumberFormat="1" applyFont="1" applyFill="1" applyBorder="1" applyAlignment="1">
      <alignment vertical="center" wrapText="1"/>
    </xf>
  </cellXfs>
  <cellStyles count="14">
    <cellStyle name="Comma" xfId="13" builtinId="3"/>
    <cellStyle name="Normal" xfId="0" builtinId="0"/>
    <cellStyle name="Normal 2" xfId="1" xr:uid="{A3521A09-9228-4AF6-AF9D-D6F5A7B6AD15}"/>
    <cellStyle name="Normal 2 2" xfId="6" xr:uid="{AD8D1BD8-3671-4119-A510-453029E33139}"/>
    <cellStyle name="Normal 2 2 2" xfId="12" xr:uid="{F1CEDF0F-E2C6-4F85-843E-8F69573503FA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C3" sqref="C3:C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72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9904</v>
      </c>
      <c r="D3" s="17">
        <v>6388</v>
      </c>
      <c r="E3" s="17">
        <v>4362</v>
      </c>
      <c r="F3" s="17">
        <v>2097.598</v>
      </c>
      <c r="G3" s="30">
        <v>5749.08</v>
      </c>
      <c r="H3" s="17">
        <v>7524.4889999999996</v>
      </c>
      <c r="I3" s="17">
        <v>5926.0050000000001</v>
      </c>
      <c r="J3" s="17">
        <v>5401</v>
      </c>
      <c r="K3" s="36">
        <v>14000</v>
      </c>
      <c r="L3" s="25">
        <v>4491</v>
      </c>
      <c r="M3" s="21">
        <v>6005.68</v>
      </c>
      <c r="N3" s="13">
        <f>SUM(C3:M3)</f>
        <v>71848.851999999984</v>
      </c>
    </row>
    <row r="4" spans="1:14" x14ac:dyDescent="0.25">
      <c r="A4" s="6" t="s">
        <v>2</v>
      </c>
      <c r="B4" s="1" t="s">
        <v>3</v>
      </c>
      <c r="C4" s="25">
        <v>62986</v>
      </c>
      <c r="D4" s="17">
        <v>13113</v>
      </c>
      <c r="E4" s="17">
        <v>6169</v>
      </c>
      <c r="F4" s="17">
        <v>0</v>
      </c>
      <c r="G4" s="30">
        <v>10069.11</v>
      </c>
      <c r="H4" s="17">
        <v>10000.459999999999</v>
      </c>
      <c r="I4" s="17">
        <v>23735.625</v>
      </c>
      <c r="J4" s="17">
        <v>7619</v>
      </c>
      <c r="K4" s="36">
        <v>5124</v>
      </c>
      <c r="L4" s="25">
        <v>0</v>
      </c>
      <c r="M4" s="21">
        <v>54223.12</v>
      </c>
      <c r="N4" s="13">
        <f t="shared" ref="N4:N34" si="0">SUM(C4:M4)</f>
        <v>193039.315</v>
      </c>
    </row>
    <row r="5" spans="1:14" x14ac:dyDescent="0.25">
      <c r="A5" s="6" t="s">
        <v>4</v>
      </c>
      <c r="B5" s="1" t="s">
        <v>5</v>
      </c>
      <c r="C5" s="25">
        <v>7457</v>
      </c>
      <c r="D5" s="17">
        <v>9947</v>
      </c>
      <c r="E5" s="17">
        <v>6491</v>
      </c>
      <c r="F5" s="17">
        <v>1882.961</v>
      </c>
      <c r="G5" s="30">
        <v>8603.27</v>
      </c>
      <c r="H5" s="17">
        <v>18854.791999999998</v>
      </c>
      <c r="I5" s="17">
        <v>14852.084000000001</v>
      </c>
      <c r="J5" s="17">
        <v>6298</v>
      </c>
      <c r="K5" s="36">
        <v>14304</v>
      </c>
      <c r="L5" s="25">
        <v>9475</v>
      </c>
      <c r="M5" s="21">
        <v>9454.3799999999992</v>
      </c>
      <c r="N5" s="13">
        <f t="shared" si="0"/>
        <v>107619.48700000001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30">
        <v>0</v>
      </c>
      <c r="H6" s="17">
        <v>0</v>
      </c>
      <c r="I6" s="17">
        <v>0</v>
      </c>
      <c r="J6" s="17"/>
      <c r="K6" s="37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30">
        <v>0</v>
      </c>
      <c r="H7" s="17">
        <v>0</v>
      </c>
      <c r="I7" s="17">
        <v>0</v>
      </c>
      <c r="J7" s="17"/>
      <c r="K7" s="37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30">
        <v>0</v>
      </c>
      <c r="H8" s="17">
        <v>186.28</v>
      </c>
      <c r="I8" s="17">
        <v>-24.117000000000001</v>
      </c>
      <c r="J8" s="17"/>
      <c r="K8" s="37">
        <v>0</v>
      </c>
      <c r="L8" s="25">
        <v>0</v>
      </c>
      <c r="M8" s="21">
        <v>0</v>
      </c>
      <c r="N8" s="13">
        <f t="shared" si="0"/>
        <v>162.16300000000001</v>
      </c>
    </row>
    <row r="9" spans="1:14" x14ac:dyDescent="0.25">
      <c r="A9" s="6" t="s">
        <v>12</v>
      </c>
      <c r="B9" s="1" t="s">
        <v>13</v>
      </c>
      <c r="C9" s="25">
        <v>739</v>
      </c>
      <c r="D9" s="17">
        <v>248</v>
      </c>
      <c r="E9" s="17">
        <v>1944</v>
      </c>
      <c r="F9" s="17">
        <v>0</v>
      </c>
      <c r="G9" s="30">
        <v>1368.09</v>
      </c>
      <c r="H9" s="17">
        <v>286.50199999999995</v>
      </c>
      <c r="I9" s="17">
        <v>1652.97</v>
      </c>
      <c r="J9" s="17">
        <v>604</v>
      </c>
      <c r="K9" s="36">
        <v>29</v>
      </c>
      <c r="L9" s="25">
        <v>366</v>
      </c>
      <c r="M9" s="21">
        <v>149.36000000000001</v>
      </c>
      <c r="N9" s="13">
        <f t="shared" si="0"/>
        <v>7386.9220000000005</v>
      </c>
    </row>
    <row r="10" spans="1:14" x14ac:dyDescent="0.25">
      <c r="A10" s="6" t="s">
        <v>14</v>
      </c>
      <c r="B10" s="1" t="s">
        <v>15</v>
      </c>
      <c r="C10" s="25">
        <v>5029</v>
      </c>
      <c r="D10" s="17">
        <f>D11+D12</f>
        <v>6409</v>
      </c>
      <c r="E10" s="17">
        <v>6722</v>
      </c>
      <c r="F10" s="17">
        <v>399.327</v>
      </c>
      <c r="G10" s="30">
        <v>11152.49</v>
      </c>
      <c r="H10" s="17">
        <v>9591.4945800000023</v>
      </c>
      <c r="I10" s="17">
        <f>I11+I12</f>
        <v>6731.984328419745</v>
      </c>
      <c r="J10" s="17">
        <f t="shared" ref="J10" si="1">SUM(J11:J12)</f>
        <v>7277</v>
      </c>
      <c r="K10" s="38">
        <f>K11+K12</f>
        <v>17606</v>
      </c>
      <c r="L10" s="25">
        <v>3943</v>
      </c>
      <c r="M10" s="21">
        <f>SUM(M11:M12)</f>
        <v>19770.599999999999</v>
      </c>
      <c r="N10" s="13">
        <f t="shared" si="0"/>
        <v>94631.895908419741</v>
      </c>
    </row>
    <row r="11" spans="1:14" x14ac:dyDescent="0.25">
      <c r="A11" s="6" t="s">
        <v>16</v>
      </c>
      <c r="B11" s="1" t="s">
        <v>17</v>
      </c>
      <c r="C11" s="25">
        <v>2884</v>
      </c>
      <c r="D11" s="17">
        <v>1718</v>
      </c>
      <c r="E11" s="17">
        <v>4689</v>
      </c>
      <c r="F11" s="17">
        <v>118.718</v>
      </c>
      <c r="G11" s="30">
        <v>1191.43</v>
      </c>
      <c r="H11" s="17">
        <v>2208.5411300000001</v>
      </c>
      <c r="I11" s="17">
        <v>764.25427458224544</v>
      </c>
      <c r="J11" s="17">
        <v>907</v>
      </c>
      <c r="K11" s="36">
        <v>383</v>
      </c>
      <c r="L11" s="25">
        <v>1199</v>
      </c>
      <c r="M11" s="21">
        <v>117.64000000000001</v>
      </c>
      <c r="N11" s="13">
        <f t="shared" si="0"/>
        <v>16180.583404582245</v>
      </c>
    </row>
    <row r="12" spans="1:14" x14ac:dyDescent="0.25">
      <c r="A12" s="6" t="s">
        <v>18</v>
      </c>
      <c r="B12" s="1" t="s">
        <v>19</v>
      </c>
      <c r="C12" s="25">
        <v>2145</v>
      </c>
      <c r="D12" s="17">
        <v>4691</v>
      </c>
      <c r="E12" s="17">
        <v>2033</v>
      </c>
      <c r="F12" s="17">
        <v>280.60899999999998</v>
      </c>
      <c r="G12" s="30">
        <v>9961.06</v>
      </c>
      <c r="H12" s="17">
        <v>7382.9534500000009</v>
      </c>
      <c r="I12" s="17">
        <v>5967.7300538374993</v>
      </c>
      <c r="J12" s="17">
        <v>6370</v>
      </c>
      <c r="K12" s="36">
        <v>17223</v>
      </c>
      <c r="L12" s="25">
        <v>2744</v>
      </c>
      <c r="M12" s="21">
        <v>19652.96</v>
      </c>
      <c r="N12" s="13">
        <f t="shared" si="0"/>
        <v>78451.3125038375</v>
      </c>
    </row>
    <row r="13" spans="1:14" x14ac:dyDescent="0.25">
      <c r="A13" s="6" t="s">
        <v>20</v>
      </c>
      <c r="B13" s="1" t="s">
        <v>21</v>
      </c>
      <c r="C13" s="25">
        <v>2467</v>
      </c>
      <c r="D13" s="17">
        <f>D14+D15</f>
        <v>5468</v>
      </c>
      <c r="E13" s="17">
        <v>29353</v>
      </c>
      <c r="F13" s="17">
        <v>94.084999999999994</v>
      </c>
      <c r="G13" s="30">
        <v>9939.59</v>
      </c>
      <c r="H13" s="17">
        <v>9159.0170500000058</v>
      </c>
      <c r="I13" s="17">
        <f>I14+I15</f>
        <v>12020.531671580258</v>
      </c>
      <c r="J13" s="17">
        <f t="shared" ref="J13" si="2">SUM(J14:J15)</f>
        <v>11682</v>
      </c>
      <c r="K13" s="38">
        <f>K14+K15</f>
        <v>21691</v>
      </c>
      <c r="L13" s="25">
        <v>2324.5909999999999</v>
      </c>
      <c r="M13" s="21">
        <f>SUM(M14:M15)</f>
        <v>8247.89</v>
      </c>
      <c r="N13" s="13">
        <f t="shared" si="0"/>
        <v>112446.70472158027</v>
      </c>
    </row>
    <row r="14" spans="1:14" x14ac:dyDescent="0.25">
      <c r="A14" s="6" t="s">
        <v>16</v>
      </c>
      <c r="B14" s="1" t="s">
        <v>22</v>
      </c>
      <c r="C14" s="25">
        <v>994</v>
      </c>
      <c r="D14" s="17">
        <v>1961</v>
      </c>
      <c r="E14" s="17">
        <v>27143</v>
      </c>
      <c r="F14" s="17">
        <v>10.878</v>
      </c>
      <c r="G14" s="30">
        <v>2037.5</v>
      </c>
      <c r="H14" s="17">
        <v>4261.8652599999996</v>
      </c>
      <c r="I14" s="17">
        <v>2556.6267254177551</v>
      </c>
      <c r="J14" s="17">
        <v>301</v>
      </c>
      <c r="K14" s="36">
        <v>652</v>
      </c>
      <c r="L14" s="25">
        <v>186</v>
      </c>
      <c r="M14" s="21">
        <v>815.32</v>
      </c>
      <c r="N14" s="13">
        <f t="shared" si="0"/>
        <v>40919.189985417761</v>
      </c>
    </row>
    <row r="15" spans="1:14" x14ac:dyDescent="0.25">
      <c r="A15" s="6" t="s">
        <v>18</v>
      </c>
      <c r="B15" s="1" t="s">
        <v>23</v>
      </c>
      <c r="C15" s="25">
        <v>1473</v>
      </c>
      <c r="D15" s="17">
        <v>3507</v>
      </c>
      <c r="E15" s="17">
        <v>2210</v>
      </c>
      <c r="F15" s="17">
        <v>83.206999999999994</v>
      </c>
      <c r="G15" s="30">
        <v>7902.09</v>
      </c>
      <c r="H15" s="17">
        <v>4897.1517899999999</v>
      </c>
      <c r="I15" s="17">
        <v>9463.9049461625036</v>
      </c>
      <c r="J15" s="17">
        <v>11381</v>
      </c>
      <c r="K15" s="36">
        <v>21039</v>
      </c>
      <c r="L15" s="25">
        <v>2138.5909999999999</v>
      </c>
      <c r="M15" s="21">
        <v>7432.57</v>
      </c>
      <c r="N15" s="13">
        <f t="shared" si="0"/>
        <v>71527.514736162499</v>
      </c>
    </row>
    <row r="16" spans="1:14" x14ac:dyDescent="0.25">
      <c r="A16" s="6" t="s">
        <v>24</v>
      </c>
      <c r="B16" s="1" t="s">
        <v>25</v>
      </c>
      <c r="C16" s="25">
        <v>7496</v>
      </c>
      <c r="D16" s="17">
        <f>D17+D18</f>
        <v>11877</v>
      </c>
      <c r="E16" s="17">
        <v>36075</v>
      </c>
      <c r="F16" s="17">
        <v>493.41199999999998</v>
      </c>
      <c r="G16" s="30">
        <v>21092.09</v>
      </c>
      <c r="H16" s="17">
        <v>18750.511629999994</v>
      </c>
      <c r="I16" s="17">
        <f>I17+I18</f>
        <v>18752.516000000003</v>
      </c>
      <c r="J16" s="17">
        <f t="shared" ref="J16" si="3">SUM(J17:J18)</f>
        <v>18959</v>
      </c>
      <c r="K16" s="38">
        <f>K17+K18</f>
        <v>39297</v>
      </c>
      <c r="L16" s="25">
        <v>6267.5910000000003</v>
      </c>
      <c r="M16" s="21">
        <f>SUM(M17:M18)</f>
        <v>28018.489999999998</v>
      </c>
      <c r="N16" s="13">
        <f t="shared" si="0"/>
        <v>207078.61063000001</v>
      </c>
    </row>
    <row r="17" spans="1:14" x14ac:dyDescent="0.25">
      <c r="A17" s="6" t="s">
        <v>16</v>
      </c>
      <c r="B17" s="1" t="s">
        <v>26</v>
      </c>
      <c r="C17" s="25">
        <v>3878</v>
      </c>
      <c r="D17" s="17">
        <f t="shared" ref="D17:D18" si="4">D11+D14</f>
        <v>3679</v>
      </c>
      <c r="E17" s="17">
        <v>31832</v>
      </c>
      <c r="F17" s="17">
        <v>129.596</v>
      </c>
      <c r="G17" s="30">
        <v>3228.93</v>
      </c>
      <c r="H17" s="17">
        <v>6470.406390000001</v>
      </c>
      <c r="I17" s="17">
        <f>I11+I14</f>
        <v>3320.8810000000003</v>
      </c>
      <c r="J17" s="17">
        <f t="shared" ref="J17:J18" si="5">J11+J14</f>
        <v>1208</v>
      </c>
      <c r="K17" s="39">
        <f>K11+K14</f>
        <v>1035</v>
      </c>
      <c r="L17" s="25">
        <v>1385</v>
      </c>
      <c r="M17" s="21">
        <f t="shared" ref="M17:M18" si="6">M11+M14</f>
        <v>932.96</v>
      </c>
      <c r="N17" s="13">
        <f t="shared" si="0"/>
        <v>57099.773390000002</v>
      </c>
    </row>
    <row r="18" spans="1:14" x14ac:dyDescent="0.25">
      <c r="A18" s="6" t="s">
        <v>18</v>
      </c>
      <c r="B18" s="1" t="s">
        <v>27</v>
      </c>
      <c r="C18" s="25">
        <v>3618</v>
      </c>
      <c r="D18" s="17">
        <f t="shared" si="4"/>
        <v>8198</v>
      </c>
      <c r="E18" s="17">
        <v>4243</v>
      </c>
      <c r="F18" s="17">
        <v>363.81599999999997</v>
      </c>
      <c r="G18" s="30">
        <v>17863.150000000001</v>
      </c>
      <c r="H18" s="17">
        <v>12280.105239999997</v>
      </c>
      <c r="I18" s="17">
        <f>I12+I15</f>
        <v>15431.635000000002</v>
      </c>
      <c r="J18" s="17">
        <f t="shared" si="5"/>
        <v>17751</v>
      </c>
      <c r="K18" s="39">
        <f>K12+K15</f>
        <v>38262</v>
      </c>
      <c r="L18" s="25">
        <v>4882.5910000000003</v>
      </c>
      <c r="M18" s="21">
        <f t="shared" si="6"/>
        <v>27085.53</v>
      </c>
      <c r="N18" s="13">
        <f t="shared" si="0"/>
        <v>149978.82724000001</v>
      </c>
    </row>
    <row r="19" spans="1:14" x14ac:dyDescent="0.25">
      <c r="A19" s="6" t="s">
        <v>28</v>
      </c>
      <c r="B19" s="1" t="s">
        <v>29</v>
      </c>
      <c r="C19" s="25">
        <v>36295</v>
      </c>
      <c r="D19" s="17">
        <f>D20+D24+D25</f>
        <v>31463</v>
      </c>
      <c r="E19" s="17">
        <v>33271</v>
      </c>
      <c r="F19" s="17">
        <v>40416.435759999971</v>
      </c>
      <c r="G19" s="30">
        <v>22426.03</v>
      </c>
      <c r="H19" s="19">
        <f>H20+H24+H25</f>
        <v>39345.705000000002</v>
      </c>
      <c r="I19" s="17">
        <f t="shared" ref="I19" si="7">I20+I24+I25</f>
        <v>32998.901999999995</v>
      </c>
      <c r="J19" s="17">
        <f t="shared" ref="J19" si="8">SUM(J20,J24:J25)</f>
        <v>56680</v>
      </c>
      <c r="K19" s="38">
        <f>SUM(K21:K25)</f>
        <v>52380</v>
      </c>
      <c r="L19" s="25">
        <v>44822</v>
      </c>
      <c r="M19" s="21">
        <f>M20+M24+M25</f>
        <v>26771.01</v>
      </c>
      <c r="N19" s="13">
        <f t="shared" si="0"/>
        <v>416869.08275999996</v>
      </c>
    </row>
    <row r="20" spans="1:14" x14ac:dyDescent="0.25">
      <c r="A20" s="6" t="s">
        <v>30</v>
      </c>
      <c r="B20" s="1" t="s">
        <v>31</v>
      </c>
      <c r="C20" s="25">
        <v>35760</v>
      </c>
      <c r="D20" s="17">
        <f>SUM(D21:D23)</f>
        <v>31040</v>
      </c>
      <c r="E20" s="17">
        <v>32561</v>
      </c>
      <c r="F20" s="17">
        <v>40416.435759999971</v>
      </c>
      <c r="G20" s="30">
        <v>18596.72</v>
      </c>
      <c r="H20" s="19">
        <f t="shared" ref="H20:I20" si="9">H21+H22+H23</f>
        <v>36964.239999999998</v>
      </c>
      <c r="I20" s="17">
        <f t="shared" si="9"/>
        <v>31920.001999999997</v>
      </c>
      <c r="J20" s="17">
        <f t="shared" ref="J20" si="10">SUM(J21:J23)</f>
        <v>55474</v>
      </c>
      <c r="K20" s="38">
        <f>K21+K22+K23</f>
        <v>51523</v>
      </c>
      <c r="L20" s="25">
        <v>43968</v>
      </c>
      <c r="M20" s="21">
        <f>SUM(M21:M23)</f>
        <v>25444.649999999998</v>
      </c>
      <c r="N20" s="13">
        <f t="shared" si="0"/>
        <v>403668.04775999999</v>
      </c>
    </row>
    <row r="21" spans="1:14" x14ac:dyDescent="0.25">
      <c r="A21" s="6" t="s">
        <v>32</v>
      </c>
      <c r="B21" s="1" t="s">
        <v>33</v>
      </c>
      <c r="C21" s="25">
        <v>28315</v>
      </c>
      <c r="D21" s="17">
        <v>23917</v>
      </c>
      <c r="E21" s="17">
        <v>21485</v>
      </c>
      <c r="F21" s="17">
        <v>32790.74180999997</v>
      </c>
      <c r="G21" s="30">
        <v>14163.77</v>
      </c>
      <c r="H21" s="17">
        <v>28632.543999999998</v>
      </c>
      <c r="I21" s="17">
        <v>23806.562999999998</v>
      </c>
      <c r="J21" s="17">
        <v>43495</v>
      </c>
      <c r="K21" s="36">
        <v>41541</v>
      </c>
      <c r="L21" s="25">
        <v>35251</v>
      </c>
      <c r="M21" s="21">
        <v>19261.579999999998</v>
      </c>
      <c r="N21" s="13">
        <f t="shared" si="0"/>
        <v>312659.19881000003</v>
      </c>
    </row>
    <row r="22" spans="1:14" x14ac:dyDescent="0.25">
      <c r="A22" s="6" t="s">
        <v>34</v>
      </c>
      <c r="B22" s="1" t="s">
        <v>35</v>
      </c>
      <c r="C22" s="25">
        <v>7410</v>
      </c>
      <c r="D22" s="17">
        <v>7090</v>
      </c>
      <c r="E22" s="17">
        <v>5259</v>
      </c>
      <c r="F22" s="17">
        <v>7530.0690000000004</v>
      </c>
      <c r="G22" s="30">
        <v>3772.79</v>
      </c>
      <c r="H22" s="17">
        <v>8247.1719999999987</v>
      </c>
      <c r="I22" s="17">
        <v>7987.2479999999996</v>
      </c>
      <c r="J22" s="17">
        <v>11883</v>
      </c>
      <c r="K22" s="36">
        <v>9910</v>
      </c>
      <c r="L22" s="25">
        <v>8660</v>
      </c>
      <c r="M22" s="21">
        <v>5587.45</v>
      </c>
      <c r="N22" s="13">
        <f t="shared" si="0"/>
        <v>83336.729000000007</v>
      </c>
    </row>
    <row r="23" spans="1:14" x14ac:dyDescent="0.25">
      <c r="A23" s="6" t="s">
        <v>36</v>
      </c>
      <c r="B23" s="1" t="s">
        <v>37</v>
      </c>
      <c r="C23" s="25">
        <v>35</v>
      </c>
      <c r="D23" s="17">
        <v>33</v>
      </c>
      <c r="E23" s="17">
        <v>5817</v>
      </c>
      <c r="F23" s="17">
        <v>46.268950000000039</v>
      </c>
      <c r="G23" s="30">
        <v>660.17</v>
      </c>
      <c r="H23" s="17">
        <v>84.524000000000001</v>
      </c>
      <c r="I23" s="17">
        <v>126.191</v>
      </c>
      <c r="J23" s="17">
        <v>96</v>
      </c>
      <c r="K23" s="36">
        <v>72</v>
      </c>
      <c r="L23" s="25">
        <v>57</v>
      </c>
      <c r="M23" s="21">
        <v>595.62</v>
      </c>
      <c r="N23" s="13">
        <f t="shared" si="0"/>
        <v>7622.7739499999998</v>
      </c>
    </row>
    <row r="24" spans="1:14" x14ac:dyDescent="0.25">
      <c r="A24" s="6" t="s">
        <v>38</v>
      </c>
      <c r="B24" s="1" t="s">
        <v>39</v>
      </c>
      <c r="C24" s="25">
        <v>535</v>
      </c>
      <c r="D24" s="17">
        <v>423</v>
      </c>
      <c r="E24" s="17">
        <v>710</v>
      </c>
      <c r="F24" s="17">
        <v>49.356000000000002</v>
      </c>
      <c r="G24" s="30">
        <v>3829.3</v>
      </c>
      <c r="H24" s="17">
        <v>2381.4650000000001</v>
      </c>
      <c r="I24" s="17">
        <v>1078.9000000000001</v>
      </c>
      <c r="J24" s="17">
        <v>1206</v>
      </c>
      <c r="K24" s="36">
        <v>857</v>
      </c>
      <c r="L24" s="25">
        <v>854</v>
      </c>
      <c r="M24" s="21">
        <v>1326.3600000000001</v>
      </c>
      <c r="N24" s="13">
        <f t="shared" si="0"/>
        <v>13250.381000000001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30">
        <v>0</v>
      </c>
      <c r="H25" s="17">
        <v>0</v>
      </c>
      <c r="I25" s="17">
        <v>0</v>
      </c>
      <c r="J25" s="17"/>
      <c r="K25" s="40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30">
        <v>0</v>
      </c>
      <c r="H26" s="17">
        <v>0</v>
      </c>
      <c r="I26" s="17">
        <v>3.9969999999999999</v>
      </c>
      <c r="J26" s="17"/>
      <c r="K26" s="36">
        <v>6</v>
      </c>
      <c r="L26" s="25">
        <v>46</v>
      </c>
      <c r="M26" s="21">
        <v>0</v>
      </c>
      <c r="N26" s="13">
        <f t="shared" si="0"/>
        <v>55.997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5</v>
      </c>
      <c r="E27" s="17">
        <v>0</v>
      </c>
      <c r="F27" s="17">
        <v>0</v>
      </c>
      <c r="G27" s="30">
        <v>0</v>
      </c>
      <c r="H27" s="17">
        <v>11.452999999999999</v>
      </c>
      <c r="I27" s="17">
        <v>0</v>
      </c>
      <c r="J27" s="17"/>
      <c r="K27" s="41">
        <v>0</v>
      </c>
      <c r="L27" s="25">
        <v>0</v>
      </c>
      <c r="M27" s="21">
        <v>1.35</v>
      </c>
      <c r="N27" s="13">
        <f t="shared" si="0"/>
        <v>17.803000000000001</v>
      </c>
    </row>
    <row r="28" spans="1:14" x14ac:dyDescent="0.25">
      <c r="A28" s="6" t="s">
        <v>46</v>
      </c>
      <c r="B28" s="1" t="s">
        <v>47</v>
      </c>
      <c r="C28" s="25">
        <v>1109</v>
      </c>
      <c r="D28" s="17">
        <v>6540</v>
      </c>
      <c r="E28" s="17">
        <v>302</v>
      </c>
      <c r="F28" s="17">
        <v>115.054</v>
      </c>
      <c r="G28" s="30">
        <v>1572.93</v>
      </c>
      <c r="H28" s="17">
        <v>960.0583700000002</v>
      </c>
      <c r="I28" s="17">
        <v>3942.864</v>
      </c>
      <c r="J28" s="17">
        <v>2798</v>
      </c>
      <c r="K28" s="36">
        <v>3527</v>
      </c>
      <c r="L28" s="25">
        <v>1638</v>
      </c>
      <c r="M28" s="21">
        <v>1409.1000000000004</v>
      </c>
      <c r="N28" s="13">
        <f t="shared" si="0"/>
        <v>23914.006370000003</v>
      </c>
    </row>
    <row r="29" spans="1:14" x14ac:dyDescent="0.25">
      <c r="A29" s="6" t="s">
        <v>48</v>
      </c>
      <c r="B29" s="1" t="s">
        <v>49</v>
      </c>
      <c r="C29" s="25">
        <v>47</v>
      </c>
      <c r="D29" s="17">
        <v>0</v>
      </c>
      <c r="E29" s="17">
        <v>201</v>
      </c>
      <c r="F29" s="17">
        <v>0</v>
      </c>
      <c r="G29" s="30">
        <v>191.81</v>
      </c>
      <c r="H29" s="17">
        <v>2206.7060000000001</v>
      </c>
      <c r="I29" s="17">
        <v>1964.3910000000001</v>
      </c>
      <c r="J29" s="17"/>
      <c r="K29" s="36">
        <v>1450.7360000000001</v>
      </c>
      <c r="L29" s="25">
        <v>0</v>
      </c>
      <c r="M29" s="21">
        <v>0</v>
      </c>
      <c r="N29" s="13">
        <f t="shared" si="0"/>
        <v>6061.643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4</v>
      </c>
      <c r="E30" s="17">
        <v>0</v>
      </c>
      <c r="F30" s="17">
        <v>0</v>
      </c>
      <c r="G30" s="30">
        <v>0</v>
      </c>
      <c r="H30" s="17">
        <v>0</v>
      </c>
      <c r="I30" s="17">
        <v>0</v>
      </c>
      <c r="J30" s="17"/>
      <c r="K30" s="41">
        <v>0</v>
      </c>
      <c r="L30" s="25">
        <v>7</v>
      </c>
      <c r="M30" s="21">
        <v>36.9</v>
      </c>
      <c r="N30" s="13">
        <f t="shared" si="0"/>
        <v>47.9</v>
      </c>
    </row>
    <row r="31" spans="1:14" x14ac:dyDescent="0.25">
      <c r="A31" s="6" t="s">
        <v>52</v>
      </c>
      <c r="B31" s="1" t="s">
        <v>53</v>
      </c>
      <c r="C31" s="25">
        <v>134</v>
      </c>
      <c r="D31" s="17">
        <v>33</v>
      </c>
      <c r="E31" s="17">
        <v>0</v>
      </c>
      <c r="F31" s="17">
        <v>0</v>
      </c>
      <c r="G31" s="30">
        <v>251.15</v>
      </c>
      <c r="H31" s="17">
        <v>324.60599999999977</v>
      </c>
      <c r="I31" s="17">
        <v>2462.83</v>
      </c>
      <c r="J31" s="17">
        <v>1720</v>
      </c>
      <c r="K31" s="41">
        <v>0</v>
      </c>
      <c r="L31" s="25">
        <v>0</v>
      </c>
      <c r="M31" s="21">
        <v>0</v>
      </c>
      <c r="N31" s="13">
        <f t="shared" si="0"/>
        <v>4925.5859999999993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30">
        <v>0</v>
      </c>
      <c r="H32" s="17">
        <v>0</v>
      </c>
      <c r="I32" s="17">
        <v>0</v>
      </c>
      <c r="J32" s="17"/>
      <c r="K32" s="41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973</v>
      </c>
      <c r="D33" s="17">
        <v>1826</v>
      </c>
      <c r="E33" s="17">
        <v>313</v>
      </c>
      <c r="F33" s="17">
        <v>206.63304000000113</v>
      </c>
      <c r="G33" s="30">
        <v>548.54</v>
      </c>
      <c r="H33" s="17">
        <v>1952.549</v>
      </c>
      <c r="I33" s="17">
        <v>2616.1680000000001</v>
      </c>
      <c r="J33" s="17">
        <v>931</v>
      </c>
      <c r="K33" s="36">
        <v>433</v>
      </c>
      <c r="L33" s="25">
        <v>1226</v>
      </c>
      <c r="M33" s="21">
        <v>621.16000000000008</v>
      </c>
      <c r="N33" s="13">
        <f t="shared" si="0"/>
        <v>11647.05004</v>
      </c>
    </row>
    <row r="34" spans="1:14" x14ac:dyDescent="0.25">
      <c r="A34" s="7" t="s">
        <v>58</v>
      </c>
      <c r="B34" s="8" t="s">
        <v>59</v>
      </c>
      <c r="C34" s="25">
        <v>127140</v>
      </c>
      <c r="D34" s="26">
        <f>D3+D4+D5+D6+D7+D8+D9+D16+D19+D26+D27+D28+D29+D30+D31+D32+D33</f>
        <v>81444</v>
      </c>
      <c r="E34" s="17">
        <v>89128</v>
      </c>
      <c r="F34" s="17">
        <v>45212.093799999966</v>
      </c>
      <c r="G34" s="31">
        <v>71872.08</v>
      </c>
      <c r="H34" s="17">
        <v>100404.11200000001</v>
      </c>
      <c r="I34" s="17">
        <f>I3+I5+I4+I6+I7+I8+I9+I16+I19+I26+I27+I28+I29+I30+I32+I31+I33</f>
        <v>108884.23500000002</v>
      </c>
      <c r="J34" s="20">
        <f>SUM(J3:J10,J13,J19,J26:J33)</f>
        <v>101010</v>
      </c>
      <c r="K34" s="42">
        <f>SUM(K3:K10)+K13+K19+SUM(K26:K33)</f>
        <v>130550.736</v>
      </c>
      <c r="L34" s="25">
        <v>68338.591</v>
      </c>
      <c r="M34" s="22">
        <f>SUM(M3:M9)+M16+M19+SUM(M26:M33)</f>
        <v>126690.54999999999</v>
      </c>
      <c r="N34" s="9">
        <f t="shared" si="0"/>
        <v>1050674.3978000002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16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7816</v>
      </c>
      <c r="D3" s="17">
        <v>6894</v>
      </c>
      <c r="E3" s="17">
        <v>2396</v>
      </c>
      <c r="F3" s="17">
        <v>1128.57204</v>
      </c>
      <c r="G3" s="30">
        <v>4919.92</v>
      </c>
      <c r="H3" s="19">
        <v>5190.1140000000005</v>
      </c>
      <c r="I3" s="17">
        <v>5085.5410000000002</v>
      </c>
      <c r="J3" s="17">
        <v>6251</v>
      </c>
      <c r="K3" s="33">
        <v>5622</v>
      </c>
      <c r="L3" s="25">
        <v>4525</v>
      </c>
      <c r="M3" s="21">
        <v>4141.9799999999996</v>
      </c>
      <c r="N3" s="13">
        <f>SUM(C3:M3)</f>
        <v>53970.127039999992</v>
      </c>
    </row>
    <row r="4" spans="1:14" x14ac:dyDescent="0.25">
      <c r="A4" s="6" t="s">
        <v>2</v>
      </c>
      <c r="B4" s="1" t="s">
        <v>3</v>
      </c>
      <c r="C4" s="25">
        <v>49445</v>
      </c>
      <c r="D4" s="17">
        <v>12118</v>
      </c>
      <c r="E4" s="17">
        <v>3374</v>
      </c>
      <c r="F4" s="17">
        <v>0</v>
      </c>
      <c r="G4" s="30">
        <v>7430.97</v>
      </c>
      <c r="H4" s="19">
        <v>5717.6580000000004</v>
      </c>
      <c r="I4" s="17">
        <v>13863.848</v>
      </c>
      <c r="J4" s="17">
        <v>7241</v>
      </c>
      <c r="K4" s="33">
        <v>682</v>
      </c>
      <c r="L4" s="25">
        <v>0</v>
      </c>
      <c r="M4" s="21">
        <v>45383.380000000005</v>
      </c>
      <c r="N4" s="13">
        <f t="shared" ref="N4:N34" si="0">SUM(C4:M4)</f>
        <v>145255.856</v>
      </c>
    </row>
    <row r="5" spans="1:14" x14ac:dyDescent="0.25">
      <c r="A5" s="6" t="s">
        <v>4</v>
      </c>
      <c r="B5" s="1" t="s">
        <v>5</v>
      </c>
      <c r="C5" s="25">
        <v>5576</v>
      </c>
      <c r="D5" s="17">
        <v>7404</v>
      </c>
      <c r="E5" s="17">
        <v>6187</v>
      </c>
      <c r="F5" s="17">
        <v>1208.6990000000001</v>
      </c>
      <c r="G5" s="30">
        <v>4381.74</v>
      </c>
      <c r="H5" s="19">
        <v>16681.040999999997</v>
      </c>
      <c r="I5" s="17">
        <v>14259.141</v>
      </c>
      <c r="J5" s="17">
        <v>6466</v>
      </c>
      <c r="K5" s="33">
        <v>6550</v>
      </c>
      <c r="L5" s="25">
        <v>6756</v>
      </c>
      <c r="M5" s="21">
        <v>8379.84</v>
      </c>
      <c r="N5" s="13">
        <f t="shared" si="0"/>
        <v>83849.460999999996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30">
        <v>0</v>
      </c>
      <c r="H6" s="19">
        <v>0</v>
      </c>
      <c r="I6" s="17">
        <v>0</v>
      </c>
      <c r="J6" s="17"/>
      <c r="K6" s="33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30">
        <v>0</v>
      </c>
      <c r="H7" s="19">
        <v>0</v>
      </c>
      <c r="I7" s="17">
        <v>0</v>
      </c>
      <c r="J7" s="17"/>
      <c r="K7" s="33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30">
        <v>0</v>
      </c>
      <c r="H8" s="19">
        <v>0</v>
      </c>
      <c r="I8" s="17">
        <v>0</v>
      </c>
      <c r="J8" s="17"/>
      <c r="K8" s="33">
        <v>0</v>
      </c>
      <c r="L8" s="25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1435</v>
      </c>
      <c r="D9" s="17">
        <v>277</v>
      </c>
      <c r="E9" s="17">
        <v>1789</v>
      </c>
      <c r="F9" s="17">
        <v>0</v>
      </c>
      <c r="G9" s="30">
        <v>974.25</v>
      </c>
      <c r="H9" s="19">
        <v>56.545000000000002</v>
      </c>
      <c r="I9" s="17">
        <v>3529.4250000000002</v>
      </c>
      <c r="J9" s="17">
        <v>1768</v>
      </c>
      <c r="K9" s="33">
        <v>486</v>
      </c>
      <c r="L9" s="25">
        <v>284</v>
      </c>
      <c r="M9" s="21">
        <v>161.14000000000001</v>
      </c>
      <c r="N9" s="13">
        <f t="shared" si="0"/>
        <v>10760.36</v>
      </c>
    </row>
    <row r="10" spans="1:14" x14ac:dyDescent="0.25">
      <c r="A10" s="6" t="s">
        <v>14</v>
      </c>
      <c r="B10" s="1" t="s">
        <v>15</v>
      </c>
      <c r="C10" s="25">
        <v>5270</v>
      </c>
      <c r="D10" s="17">
        <f>D11+D12</f>
        <v>5850</v>
      </c>
      <c r="E10" s="17">
        <v>4253</v>
      </c>
      <c r="F10" s="17">
        <v>307.90299999999996</v>
      </c>
      <c r="G10" s="30">
        <v>12300.18</v>
      </c>
      <c r="H10" s="19">
        <v>8713.6557399999983</v>
      </c>
      <c r="I10" s="17">
        <f>I11+I12</f>
        <v>6546.5942233327696</v>
      </c>
      <c r="J10" s="17">
        <f t="shared" ref="J10" si="1">SUM(J11:J12)</f>
        <v>3269</v>
      </c>
      <c r="K10" s="34">
        <f>K11+K12</f>
        <v>1845</v>
      </c>
      <c r="L10" s="25">
        <v>4260</v>
      </c>
      <c r="M10" s="21">
        <f>SUM(M11:M12)</f>
        <v>2905.309999999999</v>
      </c>
      <c r="N10" s="13">
        <f t="shared" si="0"/>
        <v>55520.642963332764</v>
      </c>
    </row>
    <row r="11" spans="1:14" x14ac:dyDescent="0.25">
      <c r="A11" s="6" t="s">
        <v>16</v>
      </c>
      <c r="B11" s="1" t="s">
        <v>17</v>
      </c>
      <c r="C11" s="25">
        <v>2643</v>
      </c>
      <c r="D11" s="17">
        <v>1600</v>
      </c>
      <c r="E11" s="17">
        <v>3038</v>
      </c>
      <c r="F11" s="17">
        <v>36.712000000000003</v>
      </c>
      <c r="G11" s="30">
        <v>1213.0899999999999</v>
      </c>
      <c r="H11" s="17">
        <v>1959.95111</v>
      </c>
      <c r="I11" s="17">
        <v>605.46040343588174</v>
      </c>
      <c r="J11" s="17">
        <v>1043</v>
      </c>
      <c r="K11" s="33">
        <v>272</v>
      </c>
      <c r="L11" s="25">
        <v>1306</v>
      </c>
      <c r="M11" s="21">
        <v>301.27</v>
      </c>
      <c r="N11" s="13">
        <f t="shared" si="0"/>
        <v>14018.483513435882</v>
      </c>
    </row>
    <row r="12" spans="1:14" x14ac:dyDescent="0.25">
      <c r="A12" s="6" t="s">
        <v>18</v>
      </c>
      <c r="B12" s="1" t="s">
        <v>19</v>
      </c>
      <c r="C12" s="25">
        <v>2627</v>
      </c>
      <c r="D12" s="17">
        <v>4250</v>
      </c>
      <c r="E12" s="17">
        <v>1215</v>
      </c>
      <c r="F12" s="17">
        <v>271.19099999999997</v>
      </c>
      <c r="G12" s="30">
        <v>11087.09</v>
      </c>
      <c r="H12" s="17">
        <v>6753.7046299999984</v>
      </c>
      <c r="I12" s="17">
        <v>5941.1338198968879</v>
      </c>
      <c r="J12" s="17">
        <v>2226</v>
      </c>
      <c r="K12" s="33">
        <v>1573</v>
      </c>
      <c r="L12" s="25">
        <v>2954</v>
      </c>
      <c r="M12" s="21">
        <v>2604.0399999999991</v>
      </c>
      <c r="N12" s="13">
        <f t="shared" si="0"/>
        <v>41502.159449896892</v>
      </c>
    </row>
    <row r="13" spans="1:14" x14ac:dyDescent="0.25">
      <c r="A13" s="6" t="s">
        <v>20</v>
      </c>
      <c r="B13" s="1" t="s">
        <v>21</v>
      </c>
      <c r="C13" s="25">
        <v>2280</v>
      </c>
      <c r="D13" s="17">
        <f>D14+D15</f>
        <v>6503</v>
      </c>
      <c r="E13" s="17">
        <v>18670</v>
      </c>
      <c r="F13" s="17">
        <v>52.405999999999999</v>
      </c>
      <c r="G13" s="30">
        <v>14554.57</v>
      </c>
      <c r="H13" s="19">
        <v>10094.19355</v>
      </c>
      <c r="I13" s="17">
        <f>I14+I15</f>
        <v>7924.9707766672309</v>
      </c>
      <c r="J13" s="17">
        <f t="shared" ref="J13" si="2">SUM(J14:J15)</f>
        <v>18587</v>
      </c>
      <c r="K13" s="34">
        <f>K14+K15</f>
        <v>12668</v>
      </c>
      <c r="L13" s="25">
        <v>1751</v>
      </c>
      <c r="M13" s="21">
        <f>SUM(M14:M15)</f>
        <v>1052.04</v>
      </c>
      <c r="N13" s="13">
        <f t="shared" si="0"/>
        <v>94137.180326667221</v>
      </c>
    </row>
    <row r="14" spans="1:14" x14ac:dyDescent="0.25">
      <c r="A14" s="6" t="s">
        <v>16</v>
      </c>
      <c r="B14" s="1" t="s">
        <v>22</v>
      </c>
      <c r="C14" s="25">
        <v>886</v>
      </c>
      <c r="D14" s="17">
        <v>2294</v>
      </c>
      <c r="E14" s="17">
        <v>16909</v>
      </c>
      <c r="F14" s="17">
        <v>13.488</v>
      </c>
      <c r="G14" s="30">
        <v>2081.63</v>
      </c>
      <c r="H14" s="17">
        <v>3743.2136599999994</v>
      </c>
      <c r="I14" s="17">
        <v>2245.0665965641183</v>
      </c>
      <c r="J14" s="17">
        <v>347</v>
      </c>
      <c r="K14" s="33">
        <v>470</v>
      </c>
      <c r="L14" s="25">
        <v>171</v>
      </c>
      <c r="M14" s="21">
        <v>224.1</v>
      </c>
      <c r="N14" s="13">
        <f t="shared" si="0"/>
        <v>29384.498256564118</v>
      </c>
    </row>
    <row r="15" spans="1:14" x14ac:dyDescent="0.25">
      <c r="A15" s="6" t="s">
        <v>18</v>
      </c>
      <c r="B15" s="1" t="s">
        <v>23</v>
      </c>
      <c r="C15" s="25">
        <v>1394</v>
      </c>
      <c r="D15" s="17">
        <v>4209</v>
      </c>
      <c r="E15" s="17">
        <v>1761</v>
      </c>
      <c r="F15" s="17">
        <v>38.917999999999999</v>
      </c>
      <c r="G15" s="30">
        <v>12472.94</v>
      </c>
      <c r="H15" s="17">
        <v>6350.9798900000023</v>
      </c>
      <c r="I15" s="17">
        <v>5679.9041801031126</v>
      </c>
      <c r="J15" s="17">
        <v>18240</v>
      </c>
      <c r="K15" s="33">
        <v>12198</v>
      </c>
      <c r="L15" s="25">
        <v>1580</v>
      </c>
      <c r="M15" s="21">
        <v>827.94</v>
      </c>
      <c r="N15" s="13">
        <f t="shared" si="0"/>
        <v>64752.682070103117</v>
      </c>
    </row>
    <row r="16" spans="1:14" x14ac:dyDescent="0.25">
      <c r="A16" s="6" t="s">
        <v>24</v>
      </c>
      <c r="B16" s="1" t="s">
        <v>25</v>
      </c>
      <c r="C16" s="25">
        <v>7550</v>
      </c>
      <c r="D16" s="17">
        <f>D17+D18</f>
        <v>12353</v>
      </c>
      <c r="E16" s="17">
        <v>22923</v>
      </c>
      <c r="F16" s="17">
        <v>360.30899999999997</v>
      </c>
      <c r="G16" s="30">
        <v>26854.76</v>
      </c>
      <c r="H16" s="19">
        <v>18807.849289999998</v>
      </c>
      <c r="I16" s="17">
        <f t="shared" ref="I16" si="3">I17+I18</f>
        <v>14471.565000000001</v>
      </c>
      <c r="J16" s="17">
        <f t="shared" ref="J16" si="4">SUM(J17:J18)</f>
        <v>21856</v>
      </c>
      <c r="K16" s="34">
        <f>K17+K18</f>
        <v>14513</v>
      </c>
      <c r="L16" s="25">
        <v>6011</v>
      </c>
      <c r="M16" s="21">
        <f>SUM(M17:M18)</f>
        <v>3957.349999999999</v>
      </c>
      <c r="N16" s="13">
        <f t="shared" si="0"/>
        <v>149657.83329000001</v>
      </c>
    </row>
    <row r="17" spans="1:14" x14ac:dyDescent="0.25">
      <c r="A17" s="6" t="s">
        <v>16</v>
      </c>
      <c r="B17" s="1" t="s">
        <v>26</v>
      </c>
      <c r="C17" s="25">
        <v>3529</v>
      </c>
      <c r="D17" s="17">
        <f t="shared" ref="D17:D18" si="5">D11+D14</f>
        <v>3894</v>
      </c>
      <c r="E17" s="17">
        <v>19947</v>
      </c>
      <c r="F17" s="17">
        <v>50.2</v>
      </c>
      <c r="G17" s="30">
        <v>3294.72</v>
      </c>
      <c r="H17" s="17">
        <v>5703.1647699999994</v>
      </c>
      <c r="I17" s="17">
        <f>I11+I14</f>
        <v>2850.527</v>
      </c>
      <c r="J17" s="17">
        <f t="shared" ref="J17:J18" si="6">J11+J14</f>
        <v>1390</v>
      </c>
      <c r="K17" s="35">
        <f>K11+K14</f>
        <v>742</v>
      </c>
      <c r="L17" s="25">
        <v>1477</v>
      </c>
      <c r="M17" s="21">
        <f t="shared" ref="M17:M18" si="7">M11+M14</f>
        <v>525.37</v>
      </c>
      <c r="N17" s="13">
        <f t="shared" si="0"/>
        <v>43402.981770000006</v>
      </c>
    </row>
    <row r="18" spans="1:14" x14ac:dyDescent="0.25">
      <c r="A18" s="6" t="s">
        <v>18</v>
      </c>
      <c r="B18" s="1" t="s">
        <v>27</v>
      </c>
      <c r="C18" s="25">
        <v>4021</v>
      </c>
      <c r="D18" s="17">
        <f t="shared" si="5"/>
        <v>8459</v>
      </c>
      <c r="E18" s="17">
        <v>2976</v>
      </c>
      <c r="F18" s="17">
        <v>310.10899999999998</v>
      </c>
      <c r="G18" s="30">
        <v>23560.04</v>
      </c>
      <c r="H18" s="17">
        <v>13104.684519999999</v>
      </c>
      <c r="I18" s="17">
        <f>I12+I15</f>
        <v>11621.038</v>
      </c>
      <c r="J18" s="17">
        <f t="shared" si="6"/>
        <v>20466</v>
      </c>
      <c r="K18" s="35">
        <f>K12+K15</f>
        <v>13771</v>
      </c>
      <c r="L18" s="25">
        <v>4534</v>
      </c>
      <c r="M18" s="21">
        <f t="shared" si="7"/>
        <v>3431.9799999999991</v>
      </c>
      <c r="N18" s="13">
        <f t="shared" si="0"/>
        <v>106254.85152</v>
      </c>
    </row>
    <row r="19" spans="1:14" x14ac:dyDescent="0.25">
      <c r="A19" s="6" t="s">
        <v>28</v>
      </c>
      <c r="B19" s="1" t="s">
        <v>29</v>
      </c>
      <c r="C19" s="25">
        <v>34102</v>
      </c>
      <c r="D19" s="17">
        <f>D20+D24+D25</f>
        <v>30662</v>
      </c>
      <c r="E19" s="17">
        <v>21813</v>
      </c>
      <c r="F19" s="17">
        <v>28487.461599999995</v>
      </c>
      <c r="G19" s="30">
        <v>21648.45</v>
      </c>
      <c r="H19" s="19">
        <f t="shared" ref="H19:I19" si="8">H20+H24+H25</f>
        <v>36564.080999999998</v>
      </c>
      <c r="I19" s="17">
        <f t="shared" si="8"/>
        <v>36376.728999999999</v>
      </c>
      <c r="J19" s="17">
        <f t="shared" ref="J19" si="9">SUM(J20,J24:J25)</f>
        <v>54067</v>
      </c>
      <c r="K19" s="34">
        <f>SUM(K21:K25)</f>
        <v>51627</v>
      </c>
      <c r="L19" s="25">
        <v>34383</v>
      </c>
      <c r="M19" s="21">
        <f>M20+M24+M25</f>
        <v>24939.75</v>
      </c>
      <c r="N19" s="13">
        <f t="shared" si="0"/>
        <v>374670.47159999999</v>
      </c>
    </row>
    <row r="20" spans="1:14" x14ac:dyDescent="0.25">
      <c r="A20" s="6" t="s">
        <v>30</v>
      </c>
      <c r="B20" s="1" t="s">
        <v>31</v>
      </c>
      <c r="C20" s="25">
        <v>33529</v>
      </c>
      <c r="D20" s="17">
        <f>SUM(D21:D23)</f>
        <v>29627</v>
      </c>
      <c r="E20" s="17">
        <v>21324</v>
      </c>
      <c r="F20" s="17">
        <v>28487.461599999995</v>
      </c>
      <c r="G20" s="30">
        <v>19246.669999999998</v>
      </c>
      <c r="H20" s="19">
        <f>H21+H22+H23</f>
        <v>33907.356</v>
      </c>
      <c r="I20" s="17">
        <f t="shared" ref="I20" si="10">I21+I22+I23</f>
        <v>34750.120999999999</v>
      </c>
      <c r="J20" s="17">
        <f t="shared" ref="J20" si="11">SUM(J21:J23)</f>
        <v>53246</v>
      </c>
      <c r="K20" s="17">
        <f>K21+K22+K23</f>
        <v>50802</v>
      </c>
      <c r="L20" s="25">
        <v>33838</v>
      </c>
      <c r="M20" s="21">
        <f>SUM(M21:M23)</f>
        <v>23859.45</v>
      </c>
      <c r="N20" s="13">
        <f t="shared" si="0"/>
        <v>362617.05859999999</v>
      </c>
    </row>
    <row r="21" spans="1:14" x14ac:dyDescent="0.25">
      <c r="A21" s="6" t="s">
        <v>32</v>
      </c>
      <c r="B21" s="1" t="s">
        <v>33</v>
      </c>
      <c r="C21" s="25">
        <v>26680</v>
      </c>
      <c r="D21" s="17">
        <v>23260</v>
      </c>
      <c r="E21" s="17">
        <v>13096</v>
      </c>
      <c r="F21" s="17">
        <v>22810.120599999995</v>
      </c>
      <c r="G21" s="30">
        <v>14717.38</v>
      </c>
      <c r="H21" s="17">
        <v>25680.281999999999</v>
      </c>
      <c r="I21" s="17">
        <v>25910.037</v>
      </c>
      <c r="J21" s="17">
        <v>41334</v>
      </c>
      <c r="K21" s="33">
        <v>41166</v>
      </c>
      <c r="L21" s="25">
        <v>26669</v>
      </c>
      <c r="M21" s="21">
        <v>18271.93</v>
      </c>
      <c r="N21" s="13">
        <f t="shared" si="0"/>
        <v>279594.74960000004</v>
      </c>
    </row>
    <row r="22" spans="1:14" x14ac:dyDescent="0.25">
      <c r="A22" s="6" t="s">
        <v>34</v>
      </c>
      <c r="B22" s="1" t="s">
        <v>35</v>
      </c>
      <c r="C22" s="25">
        <v>6813</v>
      </c>
      <c r="D22" s="17">
        <v>6325</v>
      </c>
      <c r="E22" s="17">
        <v>3756</v>
      </c>
      <c r="F22" s="17">
        <v>5600.2219999999998</v>
      </c>
      <c r="G22" s="30">
        <v>4068.41</v>
      </c>
      <c r="H22" s="17">
        <v>7961.1539999999995</v>
      </c>
      <c r="I22" s="17">
        <v>8786.5789999999997</v>
      </c>
      <c r="J22" s="17">
        <v>11726</v>
      </c>
      <c r="K22" s="33">
        <v>9603</v>
      </c>
      <c r="L22" s="25">
        <v>7058</v>
      </c>
      <c r="M22" s="21">
        <v>5518.64</v>
      </c>
      <c r="N22" s="13">
        <f t="shared" si="0"/>
        <v>77216.00499999999</v>
      </c>
    </row>
    <row r="23" spans="1:14" x14ac:dyDescent="0.25">
      <c r="A23" s="6" t="s">
        <v>36</v>
      </c>
      <c r="B23" s="1" t="s">
        <v>37</v>
      </c>
      <c r="C23" s="25">
        <v>36</v>
      </c>
      <c r="D23" s="17">
        <v>42</v>
      </c>
      <c r="E23" s="17">
        <v>4472</v>
      </c>
      <c r="F23" s="17">
        <v>77.119</v>
      </c>
      <c r="G23" s="30">
        <v>460.89</v>
      </c>
      <c r="H23" s="17">
        <v>265.92</v>
      </c>
      <c r="I23" s="17">
        <v>53.505000000000003</v>
      </c>
      <c r="J23" s="17">
        <v>186</v>
      </c>
      <c r="K23" s="33">
        <v>33</v>
      </c>
      <c r="L23" s="25">
        <v>111</v>
      </c>
      <c r="M23" s="21">
        <v>68.88</v>
      </c>
      <c r="N23" s="13">
        <f t="shared" si="0"/>
        <v>5806.3140000000003</v>
      </c>
    </row>
    <row r="24" spans="1:14" x14ac:dyDescent="0.25">
      <c r="A24" s="6" t="s">
        <v>38</v>
      </c>
      <c r="B24" s="1" t="s">
        <v>39</v>
      </c>
      <c r="C24" s="25">
        <v>573</v>
      </c>
      <c r="D24" s="17">
        <v>1035</v>
      </c>
      <c r="E24" s="17">
        <v>489</v>
      </c>
      <c r="F24" s="17">
        <v>0</v>
      </c>
      <c r="G24" s="30">
        <v>2401.7800000000002</v>
      </c>
      <c r="H24" s="17">
        <v>2656.7250000000004</v>
      </c>
      <c r="I24" s="17">
        <v>1626.6079999999999</v>
      </c>
      <c r="J24" s="17">
        <v>821</v>
      </c>
      <c r="K24" s="33">
        <v>825</v>
      </c>
      <c r="L24" s="25">
        <v>545</v>
      </c>
      <c r="M24" s="21">
        <v>1080.3000000000002</v>
      </c>
      <c r="N24" s="13">
        <f t="shared" si="0"/>
        <v>12053.413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30">
        <v>0</v>
      </c>
      <c r="H25" s="17">
        <v>0</v>
      </c>
      <c r="I25" s="17">
        <v>0</v>
      </c>
      <c r="J25" s="17"/>
      <c r="K25" s="33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30">
        <v>0</v>
      </c>
      <c r="H26" s="19">
        <v>0</v>
      </c>
      <c r="I26" s="17">
        <v>0</v>
      </c>
      <c r="J26" s="17"/>
      <c r="K26" s="33">
        <v>0</v>
      </c>
      <c r="L26" s="25">
        <v>44</v>
      </c>
      <c r="M26" s="21">
        <v>0</v>
      </c>
      <c r="N26" s="13">
        <f t="shared" si="0"/>
        <v>44</v>
      </c>
    </row>
    <row r="27" spans="1:14" x14ac:dyDescent="0.25">
      <c r="A27" s="6" t="s">
        <v>44</v>
      </c>
      <c r="B27" s="1" t="s">
        <v>45</v>
      </c>
      <c r="C27" s="25">
        <v>6</v>
      </c>
      <c r="D27" s="17">
        <v>9</v>
      </c>
      <c r="E27" s="17">
        <v>0</v>
      </c>
      <c r="F27" s="17">
        <v>0</v>
      </c>
      <c r="G27" s="30">
        <v>0</v>
      </c>
      <c r="H27" s="19">
        <v>7.6899999999999995</v>
      </c>
      <c r="I27" s="17">
        <v>4.83</v>
      </c>
      <c r="J27" s="17"/>
      <c r="K27" s="33">
        <v>0</v>
      </c>
      <c r="L27" s="25">
        <v>10</v>
      </c>
      <c r="M27" s="21">
        <v>0</v>
      </c>
      <c r="N27" s="13">
        <f t="shared" si="0"/>
        <v>37.519999999999996</v>
      </c>
    </row>
    <row r="28" spans="1:14" x14ac:dyDescent="0.25">
      <c r="A28" s="6" t="s">
        <v>46</v>
      </c>
      <c r="B28" s="1" t="s">
        <v>47</v>
      </c>
      <c r="C28" s="25">
        <v>2718</v>
      </c>
      <c r="D28" s="17">
        <v>2406</v>
      </c>
      <c r="E28" s="17">
        <v>371</v>
      </c>
      <c r="F28" s="17">
        <v>111.726</v>
      </c>
      <c r="G28" s="30">
        <v>3782.78</v>
      </c>
      <c r="H28" s="19">
        <v>641.69370999999956</v>
      </c>
      <c r="I28" s="17">
        <v>3842.663</v>
      </c>
      <c r="J28" s="17">
        <v>3503</v>
      </c>
      <c r="K28" s="33">
        <v>1284</v>
      </c>
      <c r="L28" s="25">
        <v>1477</v>
      </c>
      <c r="M28" s="21">
        <v>959.97</v>
      </c>
      <c r="N28" s="13">
        <f t="shared" si="0"/>
        <v>21097.832710000002</v>
      </c>
    </row>
    <row r="29" spans="1:14" x14ac:dyDescent="0.25">
      <c r="A29" s="6" t="s">
        <v>48</v>
      </c>
      <c r="B29" s="1" t="s">
        <v>49</v>
      </c>
      <c r="C29" s="25">
        <v>332</v>
      </c>
      <c r="D29" s="17">
        <v>0</v>
      </c>
      <c r="E29" s="17">
        <v>57</v>
      </c>
      <c r="F29" s="17">
        <v>0</v>
      </c>
      <c r="G29" s="30">
        <v>154.54</v>
      </c>
      <c r="H29" s="19">
        <v>-1057.1910000000003</v>
      </c>
      <c r="I29" s="17">
        <v>1920.2370000000001</v>
      </c>
      <c r="J29" s="17"/>
      <c r="K29" s="33">
        <v>1018</v>
      </c>
      <c r="L29" s="25">
        <v>0</v>
      </c>
      <c r="M29" s="21">
        <v>0</v>
      </c>
      <c r="N29" s="13">
        <f t="shared" si="0"/>
        <v>2424.5859999999998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4</v>
      </c>
      <c r="E30" s="17">
        <v>0</v>
      </c>
      <c r="F30" s="17">
        <v>0</v>
      </c>
      <c r="G30" s="30">
        <v>0</v>
      </c>
      <c r="H30" s="19">
        <v>0</v>
      </c>
      <c r="I30" s="17">
        <v>0</v>
      </c>
      <c r="J30" s="17"/>
      <c r="K30" s="33">
        <v>0</v>
      </c>
      <c r="L30" s="25">
        <v>0</v>
      </c>
      <c r="M30" s="21">
        <v>1.8</v>
      </c>
      <c r="N30" s="13">
        <f t="shared" si="0"/>
        <v>5.8</v>
      </c>
    </row>
    <row r="31" spans="1:14" x14ac:dyDescent="0.25">
      <c r="A31" s="6" t="s">
        <v>52</v>
      </c>
      <c r="B31" s="1" t="s">
        <v>53</v>
      </c>
      <c r="C31" s="25">
        <v>52</v>
      </c>
      <c r="D31" s="17">
        <v>33</v>
      </c>
      <c r="E31" s="17">
        <v>0</v>
      </c>
      <c r="F31" s="17">
        <v>0</v>
      </c>
      <c r="G31" s="30">
        <v>304.85000000000002</v>
      </c>
      <c r="H31" s="19">
        <v>1534.9670000000001</v>
      </c>
      <c r="I31" s="17">
        <v>2207.4549999999999</v>
      </c>
      <c r="J31" s="17">
        <v>144</v>
      </c>
      <c r="K31" s="33">
        <v>0</v>
      </c>
      <c r="L31" s="25">
        <v>0</v>
      </c>
      <c r="M31" s="21">
        <v>0</v>
      </c>
      <c r="N31" s="13">
        <f t="shared" si="0"/>
        <v>4276.2719999999999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30">
        <v>0</v>
      </c>
      <c r="H32" s="19">
        <v>0</v>
      </c>
      <c r="I32" s="17">
        <v>0</v>
      </c>
      <c r="J32" s="17"/>
      <c r="K32" s="33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805</v>
      </c>
      <c r="D33" s="17">
        <v>2296</v>
      </c>
      <c r="E33" s="17">
        <v>285</v>
      </c>
      <c r="F33" s="17">
        <v>207.99955000000006</v>
      </c>
      <c r="G33" s="30">
        <v>593.26</v>
      </c>
      <c r="H33" s="19">
        <v>2253.2309999999998</v>
      </c>
      <c r="I33" s="17">
        <v>3080.5129999999999</v>
      </c>
      <c r="J33" s="17">
        <v>859</v>
      </c>
      <c r="K33" s="33">
        <v>563</v>
      </c>
      <c r="L33" s="25">
        <v>1130</v>
      </c>
      <c r="M33" s="21">
        <v>697.11999999999989</v>
      </c>
      <c r="N33" s="13">
        <f t="shared" si="0"/>
        <v>12770.12355</v>
      </c>
    </row>
    <row r="34" spans="1:14" x14ac:dyDescent="0.25">
      <c r="A34" s="7" t="s">
        <v>58</v>
      </c>
      <c r="B34" s="8" t="s">
        <v>59</v>
      </c>
      <c r="C34" s="25">
        <v>109837</v>
      </c>
      <c r="D34" s="26">
        <f>D3+D4+D5+D6+D7+D8+D9+D16+D19+D26+D27+D28+D29+D30+D31+D32+D33</f>
        <v>74456</v>
      </c>
      <c r="E34" s="17">
        <v>59195</v>
      </c>
      <c r="F34" s="17">
        <v>31504.767189999995</v>
      </c>
      <c r="G34" s="31">
        <v>71045.53</v>
      </c>
      <c r="H34" s="19">
        <v>86397.679000000004</v>
      </c>
      <c r="I34" s="17">
        <f>I3+I5+I4+I6+I7+I8+I9+I16+I19+I26+I27+I28+I29+I30+I32+I31+I33</f>
        <v>98641.947000000015</v>
      </c>
      <c r="J34" s="20">
        <f>SUM(J3:J10,J13,J19,J26:J33)</f>
        <v>102155</v>
      </c>
      <c r="K34" s="32">
        <f>SUM(K3:K10)+K13+K19+SUM(K26:K33)</f>
        <v>82345</v>
      </c>
      <c r="L34" s="25">
        <v>54620</v>
      </c>
      <c r="M34" s="22">
        <f>SUM(M3:M9)+M16+M19+SUM(M26:M33)</f>
        <v>88622.33</v>
      </c>
      <c r="N34" s="9">
        <f t="shared" si="0"/>
        <v>858820.25318999996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C3" sqref="C3:C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7214</v>
      </c>
      <c r="D3" s="17">
        <v>4055</v>
      </c>
      <c r="E3" s="17">
        <v>411</v>
      </c>
      <c r="F3" s="17">
        <v>625.14200000000005</v>
      </c>
      <c r="G3" s="30">
        <v>2937.66</v>
      </c>
      <c r="H3" s="17">
        <v>1325.8779999999999</v>
      </c>
      <c r="I3" s="17">
        <v>4876.5429999999997</v>
      </c>
      <c r="J3" s="17">
        <v>1170</v>
      </c>
      <c r="K3" s="17">
        <v>2792</v>
      </c>
      <c r="L3" s="25">
        <v>1013</v>
      </c>
      <c r="M3" s="21">
        <v>3328.3900000000003</v>
      </c>
      <c r="N3" s="13">
        <f>SUM(C3:M3)</f>
        <v>29748.612999999998</v>
      </c>
    </row>
    <row r="4" spans="1:14" x14ac:dyDescent="0.25">
      <c r="A4" s="6" t="s">
        <v>2</v>
      </c>
      <c r="B4" s="1" t="s">
        <v>3</v>
      </c>
      <c r="C4" s="25">
        <v>12393</v>
      </c>
      <c r="D4" s="17">
        <v>14327</v>
      </c>
      <c r="E4" s="17">
        <v>1421</v>
      </c>
      <c r="F4" s="17">
        <v>0</v>
      </c>
      <c r="G4" s="30">
        <v>12719.89</v>
      </c>
      <c r="H4" s="17">
        <v>7757.51</v>
      </c>
      <c r="I4" s="17">
        <v>10229.615</v>
      </c>
      <c r="J4" s="17">
        <v>3812</v>
      </c>
      <c r="K4" s="17">
        <v>2078</v>
      </c>
      <c r="L4" s="25">
        <v>0</v>
      </c>
      <c r="M4" s="21">
        <v>4527.7299999999996</v>
      </c>
      <c r="N4" s="13">
        <f t="shared" ref="N4:N34" si="0">SUM(C4:M4)</f>
        <v>69265.744999999995</v>
      </c>
    </row>
    <row r="5" spans="1:14" x14ac:dyDescent="0.25">
      <c r="A5" s="6" t="s">
        <v>4</v>
      </c>
      <c r="B5" s="1" t="s">
        <v>5</v>
      </c>
      <c r="C5" s="25">
        <v>3744</v>
      </c>
      <c r="D5" s="17">
        <v>7295</v>
      </c>
      <c r="E5" s="17">
        <v>3897</v>
      </c>
      <c r="F5" s="17">
        <v>1443.0409999999999</v>
      </c>
      <c r="G5" s="30">
        <v>4972.25</v>
      </c>
      <c r="H5" s="17">
        <v>10679.624000000002</v>
      </c>
      <c r="I5" s="17">
        <v>8991.6010000000006</v>
      </c>
      <c r="J5" s="17">
        <v>5161</v>
      </c>
      <c r="K5" s="17">
        <v>6806</v>
      </c>
      <c r="L5" s="25">
        <v>3216</v>
      </c>
      <c r="M5" s="21">
        <v>6085.95</v>
      </c>
      <c r="N5" s="13">
        <f t="shared" si="0"/>
        <v>62291.466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30">
        <v>0</v>
      </c>
      <c r="H6" s="17">
        <v>0</v>
      </c>
      <c r="I6" s="17">
        <v>0</v>
      </c>
      <c r="J6" s="17"/>
      <c r="K6" s="17"/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30">
        <v>0</v>
      </c>
      <c r="H7" s="17">
        <v>0</v>
      </c>
      <c r="I7" s="17">
        <v>60.746000000000002</v>
      </c>
      <c r="J7" s="17"/>
      <c r="K7" s="17"/>
      <c r="L7" s="25">
        <v>0</v>
      </c>
      <c r="M7" s="21">
        <v>0</v>
      </c>
      <c r="N7" s="13">
        <f t="shared" si="0"/>
        <v>60.746000000000002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30">
        <v>0</v>
      </c>
      <c r="H8" s="17">
        <v>0</v>
      </c>
      <c r="I8" s="17">
        <v>0</v>
      </c>
      <c r="J8" s="17"/>
      <c r="K8" s="17"/>
      <c r="L8" s="25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17">
        <v>0</v>
      </c>
      <c r="G9" s="30">
        <v>46.58</v>
      </c>
      <c r="H9" s="17">
        <v>108.99</v>
      </c>
      <c r="I9" s="17">
        <v>0</v>
      </c>
      <c r="J9" s="17"/>
      <c r="K9" s="17"/>
      <c r="L9" s="25">
        <v>0</v>
      </c>
      <c r="M9" s="21">
        <v>0</v>
      </c>
      <c r="N9" s="13">
        <f t="shared" si="0"/>
        <v>155.57</v>
      </c>
    </row>
    <row r="10" spans="1:14" x14ac:dyDescent="0.25">
      <c r="A10" s="6" t="s">
        <v>14</v>
      </c>
      <c r="B10" s="1" t="s">
        <v>15</v>
      </c>
      <c r="C10" s="25">
        <v>268</v>
      </c>
      <c r="D10" s="17">
        <f>D11+D12</f>
        <v>1192</v>
      </c>
      <c r="E10" s="17">
        <v>0</v>
      </c>
      <c r="F10" s="17">
        <v>0</v>
      </c>
      <c r="G10" s="30">
        <v>87.02</v>
      </c>
      <c r="H10" s="17">
        <v>4190.6779999999999</v>
      </c>
      <c r="I10" s="17">
        <f t="shared" ref="I10" si="1">I11+I12</f>
        <v>92.212000000000003</v>
      </c>
      <c r="J10" s="17">
        <f t="shared" ref="J10" si="2">SUM(J11:J12)</f>
        <v>338</v>
      </c>
      <c r="K10" s="17">
        <f t="shared" ref="K10" si="3">K11+K12</f>
        <v>0</v>
      </c>
      <c r="L10" s="25">
        <v>86</v>
      </c>
      <c r="M10" s="21">
        <f>SUM(M11:M12)</f>
        <v>69.72</v>
      </c>
      <c r="N10" s="13">
        <f t="shared" si="0"/>
        <v>6323.630000000001</v>
      </c>
    </row>
    <row r="11" spans="1:14" x14ac:dyDescent="0.25">
      <c r="A11" s="6" t="s">
        <v>16</v>
      </c>
      <c r="B11" s="1" t="s">
        <v>17</v>
      </c>
      <c r="C11" s="25">
        <v>0</v>
      </c>
      <c r="D11" s="17">
        <v>863</v>
      </c>
      <c r="E11" s="17">
        <v>0</v>
      </c>
      <c r="F11" s="17">
        <v>0</v>
      </c>
      <c r="G11" s="30">
        <v>81.81</v>
      </c>
      <c r="H11" s="17">
        <v>3910.1120000000001</v>
      </c>
      <c r="I11" s="17">
        <v>92.212000000000003</v>
      </c>
      <c r="J11" s="17">
        <v>308</v>
      </c>
      <c r="K11" s="17"/>
      <c r="L11" s="25">
        <v>10</v>
      </c>
      <c r="M11" s="21">
        <v>69.72</v>
      </c>
      <c r="N11" s="13">
        <f t="shared" si="0"/>
        <v>5334.8540000000012</v>
      </c>
    </row>
    <row r="12" spans="1:14" x14ac:dyDescent="0.25">
      <c r="A12" s="6" t="s">
        <v>18</v>
      </c>
      <c r="B12" s="1" t="s">
        <v>19</v>
      </c>
      <c r="C12" s="25">
        <v>268</v>
      </c>
      <c r="D12" s="17">
        <v>329</v>
      </c>
      <c r="E12" s="17">
        <v>0</v>
      </c>
      <c r="F12" s="17">
        <v>0</v>
      </c>
      <c r="G12" s="30">
        <v>5.21</v>
      </c>
      <c r="H12" s="17">
        <v>280.56600000000003</v>
      </c>
      <c r="I12" s="17">
        <v>0</v>
      </c>
      <c r="J12" s="17">
        <v>30</v>
      </c>
      <c r="K12" s="17"/>
      <c r="L12" s="25">
        <v>76</v>
      </c>
      <c r="M12" s="21">
        <v>0</v>
      </c>
      <c r="N12" s="13">
        <f t="shared" si="0"/>
        <v>988.77600000000007</v>
      </c>
    </row>
    <row r="13" spans="1:14" x14ac:dyDescent="0.25">
      <c r="A13" s="6" t="s">
        <v>20</v>
      </c>
      <c r="B13" s="1" t="s">
        <v>21</v>
      </c>
      <c r="C13" s="25">
        <v>582</v>
      </c>
      <c r="D13" s="17">
        <f>D14+D15</f>
        <v>472</v>
      </c>
      <c r="E13" s="17">
        <v>1285</v>
      </c>
      <c r="F13" s="17">
        <v>9.6999999999999993</v>
      </c>
      <c r="G13" s="30">
        <v>4343.4799999999996</v>
      </c>
      <c r="H13" s="17">
        <v>9219.2060000000019</v>
      </c>
      <c r="I13" s="17">
        <f>I14+I15</f>
        <v>1828.6869999999999</v>
      </c>
      <c r="J13" s="17">
        <f t="shared" ref="J13" si="4">SUM(J14:J15)</f>
        <v>1247</v>
      </c>
      <c r="K13" s="17">
        <f t="shared" ref="K13" si="5">K14+K15</f>
        <v>1295</v>
      </c>
      <c r="L13" s="25">
        <v>330</v>
      </c>
      <c r="M13" s="21">
        <f>SUM(M14:M15)</f>
        <v>114.98000000000002</v>
      </c>
      <c r="N13" s="13">
        <f t="shared" si="0"/>
        <v>20727.053000000004</v>
      </c>
    </row>
    <row r="14" spans="1:14" x14ac:dyDescent="0.25">
      <c r="A14" s="6" t="s">
        <v>16</v>
      </c>
      <c r="B14" s="1" t="s">
        <v>22</v>
      </c>
      <c r="C14" s="25">
        <v>477</v>
      </c>
      <c r="D14" s="17">
        <v>138</v>
      </c>
      <c r="E14" s="17">
        <v>359</v>
      </c>
      <c r="F14" s="17">
        <v>0</v>
      </c>
      <c r="G14" s="30">
        <v>282.83</v>
      </c>
      <c r="H14" s="17">
        <v>6021.9309999999987</v>
      </c>
      <c r="I14" s="17">
        <v>918.91399999999999</v>
      </c>
      <c r="J14" s="17">
        <v>48</v>
      </c>
      <c r="K14" s="17">
        <v>130</v>
      </c>
      <c r="L14" s="25">
        <v>113</v>
      </c>
      <c r="M14" s="21">
        <v>74.889999999999986</v>
      </c>
      <c r="N14" s="13">
        <f t="shared" si="0"/>
        <v>8563.5649999999987</v>
      </c>
    </row>
    <row r="15" spans="1:14" x14ac:dyDescent="0.25">
      <c r="A15" s="6" t="s">
        <v>18</v>
      </c>
      <c r="B15" s="1" t="s">
        <v>23</v>
      </c>
      <c r="C15" s="25">
        <v>105</v>
      </c>
      <c r="D15" s="17">
        <v>334</v>
      </c>
      <c r="E15" s="17">
        <v>926</v>
      </c>
      <c r="F15" s="17">
        <v>9.6999999999999993</v>
      </c>
      <c r="G15" s="30">
        <v>4060.65</v>
      </c>
      <c r="H15" s="17">
        <v>3197.2749999999996</v>
      </c>
      <c r="I15" s="17">
        <v>909.77300000000002</v>
      </c>
      <c r="J15" s="17">
        <v>1199</v>
      </c>
      <c r="K15" s="17">
        <v>1165</v>
      </c>
      <c r="L15" s="25">
        <v>217</v>
      </c>
      <c r="M15" s="21">
        <v>40.090000000000032</v>
      </c>
      <c r="N15" s="13">
        <f t="shared" si="0"/>
        <v>12163.487999999999</v>
      </c>
    </row>
    <row r="16" spans="1:14" x14ac:dyDescent="0.25">
      <c r="A16" s="6" t="s">
        <v>24</v>
      </c>
      <c r="B16" s="1" t="s">
        <v>25</v>
      </c>
      <c r="C16" s="25">
        <v>850</v>
      </c>
      <c r="D16" s="17">
        <f t="shared" ref="D16:D18" si="6">D10+D13</f>
        <v>1664</v>
      </c>
      <c r="E16" s="17">
        <v>1285</v>
      </c>
      <c r="F16" s="17">
        <v>9.6999999999999993</v>
      </c>
      <c r="G16" s="30">
        <v>4430.5</v>
      </c>
      <c r="H16" s="17">
        <v>13409.884</v>
      </c>
      <c r="I16" s="17">
        <f t="shared" ref="I16" si="7">I17+I18</f>
        <v>1920.8989999999999</v>
      </c>
      <c r="J16" s="17">
        <f t="shared" ref="J16" si="8">SUM(J17:J18)</f>
        <v>1585</v>
      </c>
      <c r="K16" s="17">
        <f t="shared" ref="K16" si="9">K17+K18</f>
        <v>1295</v>
      </c>
      <c r="L16" s="25">
        <v>416</v>
      </c>
      <c r="M16" s="21">
        <f>SUM(M17:M18)</f>
        <v>184.70000000000002</v>
      </c>
      <c r="N16" s="13">
        <f t="shared" si="0"/>
        <v>27050.683000000005</v>
      </c>
    </row>
    <row r="17" spans="1:14" x14ac:dyDescent="0.25">
      <c r="A17" s="6" t="s">
        <v>16</v>
      </c>
      <c r="B17" s="1" t="s">
        <v>26</v>
      </c>
      <c r="C17" s="25">
        <v>477</v>
      </c>
      <c r="D17" s="17">
        <f t="shared" si="6"/>
        <v>1001</v>
      </c>
      <c r="E17" s="17">
        <v>359</v>
      </c>
      <c r="F17" s="17">
        <v>0</v>
      </c>
      <c r="G17" s="30">
        <v>364.64</v>
      </c>
      <c r="H17" s="17">
        <v>9932.0430000000015</v>
      </c>
      <c r="I17" s="17">
        <f t="shared" ref="I17:I18" si="10">I11+I14</f>
        <v>1011.126</v>
      </c>
      <c r="J17" s="17">
        <f t="shared" ref="J17:K18" si="11">J11+J14</f>
        <v>356</v>
      </c>
      <c r="K17" s="17">
        <f t="shared" si="11"/>
        <v>130</v>
      </c>
      <c r="L17" s="25">
        <v>123</v>
      </c>
      <c r="M17" s="21">
        <f t="shared" ref="M17:M18" si="12">M11+M14</f>
        <v>144.60999999999999</v>
      </c>
      <c r="N17" s="13">
        <f t="shared" si="0"/>
        <v>13898.419000000002</v>
      </c>
    </row>
    <row r="18" spans="1:14" x14ac:dyDescent="0.25">
      <c r="A18" s="6" t="s">
        <v>18</v>
      </c>
      <c r="B18" s="1" t="s">
        <v>27</v>
      </c>
      <c r="C18" s="25">
        <v>373</v>
      </c>
      <c r="D18" s="17">
        <f t="shared" si="6"/>
        <v>663</v>
      </c>
      <c r="E18" s="17">
        <v>926</v>
      </c>
      <c r="F18" s="17">
        <v>9.6999999999999993</v>
      </c>
      <c r="G18" s="30">
        <v>4065.86</v>
      </c>
      <c r="H18" s="17">
        <v>3477.8409999999999</v>
      </c>
      <c r="I18" s="17">
        <f t="shared" si="10"/>
        <v>909.77300000000002</v>
      </c>
      <c r="J18" s="17">
        <f t="shared" si="11"/>
        <v>1229</v>
      </c>
      <c r="K18" s="17">
        <f t="shared" si="11"/>
        <v>1165</v>
      </c>
      <c r="L18" s="25">
        <v>293</v>
      </c>
      <c r="M18" s="21">
        <f t="shared" si="12"/>
        <v>40.090000000000032</v>
      </c>
      <c r="N18" s="13">
        <f t="shared" si="0"/>
        <v>13152.263999999999</v>
      </c>
    </row>
    <row r="19" spans="1:14" x14ac:dyDescent="0.25">
      <c r="A19" s="6" t="s">
        <v>28</v>
      </c>
      <c r="B19" s="1" t="s">
        <v>29</v>
      </c>
      <c r="C19" s="25">
        <v>12663</v>
      </c>
      <c r="D19" s="17">
        <f>D20+D24+D25</f>
        <v>15124</v>
      </c>
      <c r="E19" s="17">
        <v>14090</v>
      </c>
      <c r="F19" s="17">
        <v>19495.45203</v>
      </c>
      <c r="G19" s="30">
        <v>11640.77</v>
      </c>
      <c r="H19" s="19">
        <f>H20+H24+H25</f>
        <v>14984.530529999998</v>
      </c>
      <c r="I19" s="17">
        <f t="shared" ref="I19" si="13">I20+I24+I25</f>
        <v>45199.103470000002</v>
      </c>
      <c r="J19" s="17">
        <f t="shared" ref="J19" si="14">SUM(J20,J24:J25)</f>
        <v>27368</v>
      </c>
      <c r="K19" s="17">
        <f t="shared" ref="K19" si="15">SUM(K21:K25)</f>
        <v>19572</v>
      </c>
      <c r="L19" s="25">
        <v>14098</v>
      </c>
      <c r="M19" s="21">
        <f>M20+M24+M25</f>
        <v>19541.78</v>
      </c>
      <c r="N19" s="13">
        <f t="shared" si="0"/>
        <v>213776.63603000002</v>
      </c>
    </row>
    <row r="20" spans="1:14" x14ac:dyDescent="0.25">
      <c r="A20" s="6" t="s">
        <v>30</v>
      </c>
      <c r="B20" s="1" t="s">
        <v>31</v>
      </c>
      <c r="C20" s="25">
        <v>12663</v>
      </c>
      <c r="D20" s="17">
        <f>SUM(D21:D23)</f>
        <v>15124</v>
      </c>
      <c r="E20" s="17">
        <v>14090</v>
      </c>
      <c r="F20" s="17">
        <v>19495.45203</v>
      </c>
      <c r="G20" s="30">
        <v>11601.08</v>
      </c>
      <c r="H20" s="19">
        <f>H21+H22+H23</f>
        <v>14976.270529999998</v>
      </c>
      <c r="I20" s="17">
        <f>I21+I22+I23</f>
        <v>42731.745670000004</v>
      </c>
      <c r="J20" s="17">
        <f t="shared" ref="J20" si="16">SUM(J21:J23)</f>
        <v>27368</v>
      </c>
      <c r="K20" s="17">
        <f t="shared" ref="K20" si="17">K21+K22+K23</f>
        <v>19572</v>
      </c>
      <c r="L20" s="25">
        <v>14090</v>
      </c>
      <c r="M20" s="21">
        <f>SUM(M21:M23)</f>
        <v>19492.57</v>
      </c>
      <c r="N20" s="13">
        <f t="shared" si="0"/>
        <v>211204.11823000002</v>
      </c>
    </row>
    <row r="21" spans="1:14" x14ac:dyDescent="0.25">
      <c r="A21" s="6" t="s">
        <v>32</v>
      </c>
      <c r="B21" s="1" t="s">
        <v>33</v>
      </c>
      <c r="C21" s="25">
        <v>11340</v>
      </c>
      <c r="D21" s="17">
        <v>13745</v>
      </c>
      <c r="E21" s="17">
        <v>12274</v>
      </c>
      <c r="F21" s="17">
        <v>17990.329000000002</v>
      </c>
      <c r="G21" s="30">
        <v>9595.5499999999993</v>
      </c>
      <c r="H21" s="17">
        <v>12836.431169999998</v>
      </c>
      <c r="I21" s="17">
        <v>11558.60398</v>
      </c>
      <c r="J21" s="17">
        <v>24098</v>
      </c>
      <c r="K21" s="17">
        <v>19572</v>
      </c>
      <c r="L21" s="25">
        <v>12751</v>
      </c>
      <c r="M21" s="21">
        <v>18836.059999999998</v>
      </c>
      <c r="N21" s="13">
        <f t="shared" si="0"/>
        <v>164596.97414999999</v>
      </c>
    </row>
    <row r="22" spans="1:14" x14ac:dyDescent="0.25">
      <c r="A22" s="6" t="s">
        <v>34</v>
      </c>
      <c r="B22" s="1" t="s">
        <v>35</v>
      </c>
      <c r="C22" s="25">
        <v>1323</v>
      </c>
      <c r="D22" s="17">
        <v>1379</v>
      </c>
      <c r="E22" s="17">
        <v>1736</v>
      </c>
      <c r="F22" s="17">
        <v>1505.1230300000007</v>
      </c>
      <c r="G22" s="30">
        <v>2005.53</v>
      </c>
      <c r="H22" s="17">
        <v>2139.8393599999999</v>
      </c>
      <c r="I22" s="17">
        <v>31173.14169</v>
      </c>
      <c r="J22" s="17">
        <v>3270</v>
      </c>
      <c r="K22" s="17"/>
      <c r="L22" s="25">
        <v>1339</v>
      </c>
      <c r="M22" s="21">
        <v>656.51000000000022</v>
      </c>
      <c r="N22" s="13">
        <f t="shared" si="0"/>
        <v>46527.144080000005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0</v>
      </c>
      <c r="E23" s="17">
        <v>80</v>
      </c>
      <c r="F23" s="17">
        <v>0</v>
      </c>
      <c r="G23" s="30">
        <v>0</v>
      </c>
      <c r="H23" s="17">
        <v>0</v>
      </c>
      <c r="I23" s="17">
        <v>0</v>
      </c>
      <c r="J23" s="17"/>
      <c r="K23" s="17"/>
      <c r="L23" s="25">
        <v>0</v>
      </c>
      <c r="M23" s="21">
        <v>0</v>
      </c>
      <c r="N23" s="13">
        <f t="shared" si="0"/>
        <v>80</v>
      </c>
    </row>
    <row r="24" spans="1:14" x14ac:dyDescent="0.25">
      <c r="A24" s="6" t="s">
        <v>38</v>
      </c>
      <c r="B24" s="1" t="s">
        <v>39</v>
      </c>
      <c r="C24" s="25">
        <v>0</v>
      </c>
      <c r="D24" s="17">
        <v>0</v>
      </c>
      <c r="E24" s="17">
        <v>0</v>
      </c>
      <c r="F24" s="17">
        <v>0</v>
      </c>
      <c r="G24" s="30">
        <v>39.69</v>
      </c>
      <c r="H24" s="17">
        <v>8.2599999999999909</v>
      </c>
      <c r="I24" s="17">
        <v>2467.3577999999998</v>
      </c>
      <c r="J24" s="17"/>
      <c r="K24" s="17"/>
      <c r="L24" s="25">
        <v>8</v>
      </c>
      <c r="M24" s="21">
        <v>49.21</v>
      </c>
      <c r="N24" s="13">
        <f t="shared" si="0"/>
        <v>2572.5177999999996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30">
        <v>0</v>
      </c>
      <c r="H25" s="17">
        <v>0</v>
      </c>
      <c r="I25" s="17">
        <v>0</v>
      </c>
      <c r="J25" s="17"/>
      <c r="K25" s="17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30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30">
        <v>0</v>
      </c>
      <c r="H27" s="17">
        <v>0</v>
      </c>
      <c r="I27" s="17">
        <v>0</v>
      </c>
      <c r="J27" s="17"/>
      <c r="K27" s="17">
        <v>0</v>
      </c>
      <c r="L27" s="25">
        <v>0</v>
      </c>
      <c r="M27" s="21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12</v>
      </c>
      <c r="D28" s="17">
        <v>44</v>
      </c>
      <c r="E28" s="17">
        <v>10</v>
      </c>
      <c r="F28" s="17">
        <v>0</v>
      </c>
      <c r="G28" s="30">
        <v>161.43</v>
      </c>
      <c r="H28" s="17">
        <v>229.32999999999998</v>
      </c>
      <c r="I28" s="17">
        <v>75.2</v>
      </c>
      <c r="J28" s="17">
        <v>737</v>
      </c>
      <c r="K28" s="17">
        <v>345</v>
      </c>
      <c r="L28" s="25">
        <v>238</v>
      </c>
      <c r="M28" s="21">
        <v>0</v>
      </c>
      <c r="N28" s="13">
        <f t="shared" si="0"/>
        <v>1851.96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30">
        <v>0</v>
      </c>
      <c r="H29" s="17">
        <v>0</v>
      </c>
      <c r="I29" s="17">
        <v>229.553</v>
      </c>
      <c r="J29" s="17"/>
      <c r="K29" s="17">
        <v>0</v>
      </c>
      <c r="L29" s="25">
        <v>0</v>
      </c>
      <c r="M29" s="21">
        <v>0</v>
      </c>
      <c r="N29" s="13">
        <f t="shared" si="0"/>
        <v>229.553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30">
        <v>0</v>
      </c>
      <c r="H30" s="17">
        <v>0</v>
      </c>
      <c r="I30" s="17">
        <v>0</v>
      </c>
      <c r="J30" s="17"/>
      <c r="K30" s="17">
        <v>62</v>
      </c>
      <c r="L30" s="25">
        <v>0</v>
      </c>
      <c r="M30" s="21">
        <v>0</v>
      </c>
      <c r="N30" s="13">
        <f t="shared" si="0"/>
        <v>62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30">
        <v>-0.02</v>
      </c>
      <c r="H31" s="17">
        <v>1510.9369999999999</v>
      </c>
      <c r="I31" s="17">
        <v>0</v>
      </c>
      <c r="J31" s="17"/>
      <c r="K31" s="17">
        <v>0</v>
      </c>
      <c r="L31" s="25">
        <v>0</v>
      </c>
      <c r="M31" s="21">
        <v>0</v>
      </c>
      <c r="N31" s="13">
        <f t="shared" si="0"/>
        <v>1510.9169999999999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30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68</v>
      </c>
      <c r="D33" s="17">
        <v>776</v>
      </c>
      <c r="E33" s="17">
        <v>62</v>
      </c>
      <c r="F33" s="17">
        <v>81.498650000000012</v>
      </c>
      <c r="G33" s="30">
        <v>110.95</v>
      </c>
      <c r="H33" s="17">
        <v>2018.7817100000002</v>
      </c>
      <c r="I33" s="17">
        <v>1926.1478699999991</v>
      </c>
      <c r="J33" s="17">
        <v>88</v>
      </c>
      <c r="K33" s="17">
        <v>143</v>
      </c>
      <c r="L33" s="25">
        <v>463</v>
      </c>
      <c r="M33" s="21">
        <v>140.70000000000005</v>
      </c>
      <c r="N33" s="13">
        <f t="shared" si="0"/>
        <v>5878.0782299999992</v>
      </c>
    </row>
    <row r="34" spans="1:14" x14ac:dyDescent="0.25">
      <c r="A34" s="7" t="s">
        <v>58</v>
      </c>
      <c r="B34" s="8" t="s">
        <v>59</v>
      </c>
      <c r="C34" s="25">
        <v>36944</v>
      </c>
      <c r="D34" s="26">
        <f>D3+D4+D5+D6+D7+D8+D9+D16+D19+D26+D27+D28+D29+D30+D31+D32+D33</f>
        <v>43285</v>
      </c>
      <c r="E34" s="17">
        <v>21176</v>
      </c>
      <c r="F34" s="17">
        <v>21654.833680000007</v>
      </c>
      <c r="G34" s="31">
        <v>37020.01</v>
      </c>
      <c r="H34" s="17">
        <v>52025.465240000005</v>
      </c>
      <c r="I34" s="17">
        <f>I3+I5+I4+I6+I7+I8+I9+I16+I19+I26+I27+I28+I29+I30+I32+I31+I33</f>
        <v>73509.408339999994</v>
      </c>
      <c r="J34" s="20">
        <f t="shared" ref="J34" si="18">SUM(J3:J10,J13,J19,J26:J33)</f>
        <v>39921</v>
      </c>
      <c r="K34" s="20">
        <f>SUM(K3:K10)+K13+K19+SUM(K26:K33)</f>
        <v>33093</v>
      </c>
      <c r="L34" s="25">
        <v>19444</v>
      </c>
      <c r="M34" s="22">
        <f>SUM(M3:M9)+M16+M19+SUM(M26:M33)</f>
        <v>33809.25</v>
      </c>
      <c r="N34" s="9">
        <f t="shared" si="0"/>
        <v>411881.96726000006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3187</v>
      </c>
      <c r="D3" s="17">
        <v>7959</v>
      </c>
      <c r="E3" s="17">
        <v>784</v>
      </c>
      <c r="F3" s="17">
        <v>128.184</v>
      </c>
      <c r="G3" s="30">
        <v>1789.42</v>
      </c>
      <c r="H3" s="19">
        <v>1237.989</v>
      </c>
      <c r="I3" s="17">
        <v>4452.7190000000001</v>
      </c>
      <c r="J3" s="17">
        <v>1625</v>
      </c>
      <c r="K3" s="17">
        <v>1001</v>
      </c>
      <c r="L3" s="25">
        <v>923</v>
      </c>
      <c r="M3" s="21">
        <v>6158.4699999999993</v>
      </c>
      <c r="N3" s="13">
        <f>SUM(C3:M3)</f>
        <v>29245.781999999999</v>
      </c>
    </row>
    <row r="4" spans="1:14" x14ac:dyDescent="0.25">
      <c r="A4" s="6" t="s">
        <v>2</v>
      </c>
      <c r="B4" s="1" t="s">
        <v>3</v>
      </c>
      <c r="C4" s="25">
        <v>9744</v>
      </c>
      <c r="D4" s="17">
        <v>11860</v>
      </c>
      <c r="E4" s="17">
        <v>891</v>
      </c>
      <c r="F4" s="17">
        <v>0</v>
      </c>
      <c r="G4" s="30">
        <v>7297.35</v>
      </c>
      <c r="H4" s="19">
        <v>4008.0860000000002</v>
      </c>
      <c r="I4" s="17">
        <v>6782.8590000000004</v>
      </c>
      <c r="J4" s="17">
        <v>2433</v>
      </c>
      <c r="K4" s="17">
        <v>178</v>
      </c>
      <c r="L4" s="25">
        <v>0</v>
      </c>
      <c r="M4" s="21">
        <v>8215.9200000000019</v>
      </c>
      <c r="N4" s="13">
        <f t="shared" ref="N4:N34" si="0">SUM(C4:M4)</f>
        <v>51410.214999999997</v>
      </c>
    </row>
    <row r="5" spans="1:14" x14ac:dyDescent="0.25">
      <c r="A5" s="6" t="s">
        <v>4</v>
      </c>
      <c r="B5" s="1" t="s">
        <v>5</v>
      </c>
      <c r="C5" s="25">
        <v>4013</v>
      </c>
      <c r="D5" s="17">
        <v>3676</v>
      </c>
      <c r="E5" s="17">
        <v>1487</v>
      </c>
      <c r="F5" s="17">
        <v>384.28899999999999</v>
      </c>
      <c r="G5" s="30">
        <v>3534.07</v>
      </c>
      <c r="H5" s="19">
        <v>9750.6389999999992</v>
      </c>
      <c r="I5" s="17">
        <v>12354.645</v>
      </c>
      <c r="J5" s="17">
        <v>2155</v>
      </c>
      <c r="K5" s="17">
        <v>3428</v>
      </c>
      <c r="L5" s="25">
        <v>3909</v>
      </c>
      <c r="M5" s="21">
        <v>3586.18</v>
      </c>
      <c r="N5" s="13">
        <f t="shared" si="0"/>
        <v>48277.822999999997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30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30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30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1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183</v>
      </c>
      <c r="D9" s="17">
        <v>0</v>
      </c>
      <c r="E9" s="17">
        <v>54</v>
      </c>
      <c r="F9" s="17">
        <v>0</v>
      </c>
      <c r="G9" s="30">
        <v>20.61</v>
      </c>
      <c r="H9" s="19">
        <v>0</v>
      </c>
      <c r="I9" s="17">
        <v>0</v>
      </c>
      <c r="J9" s="17"/>
      <c r="K9" s="17">
        <v>1071</v>
      </c>
      <c r="L9" s="25">
        <v>0</v>
      </c>
      <c r="M9" s="21">
        <v>0</v>
      </c>
      <c r="N9" s="13">
        <f t="shared" si="0"/>
        <v>1328.6100000000001</v>
      </c>
    </row>
    <row r="10" spans="1:14" x14ac:dyDescent="0.25">
      <c r="A10" s="6" t="s">
        <v>14</v>
      </c>
      <c r="B10" s="1" t="s">
        <v>15</v>
      </c>
      <c r="C10" s="25">
        <v>2</v>
      </c>
      <c r="D10" s="17">
        <f>D11+D12</f>
        <v>974</v>
      </c>
      <c r="E10" s="17">
        <v>409</v>
      </c>
      <c r="F10" s="17">
        <v>6</v>
      </c>
      <c r="G10" s="30">
        <v>4373.74</v>
      </c>
      <c r="H10" s="19">
        <v>326.23899999999998</v>
      </c>
      <c r="I10" s="17">
        <f t="shared" ref="I10" si="1">I11+I12</f>
        <v>1020.09</v>
      </c>
      <c r="J10" s="17">
        <f t="shared" ref="J10" si="2">SUM(J11:J12)</f>
        <v>7</v>
      </c>
      <c r="K10" s="17">
        <f t="shared" ref="K10" si="3">K11+K12</f>
        <v>10</v>
      </c>
      <c r="L10" s="25">
        <v>56</v>
      </c>
      <c r="M10" s="21">
        <f>SUM(M11:M12)</f>
        <v>10.91</v>
      </c>
      <c r="N10" s="13">
        <f t="shared" si="0"/>
        <v>7194.9789999999994</v>
      </c>
    </row>
    <row r="11" spans="1:14" x14ac:dyDescent="0.25">
      <c r="A11" s="6" t="s">
        <v>16</v>
      </c>
      <c r="B11" s="1" t="s">
        <v>17</v>
      </c>
      <c r="C11" s="25">
        <v>3</v>
      </c>
      <c r="D11" s="17">
        <v>467</v>
      </c>
      <c r="E11" s="17">
        <v>1</v>
      </c>
      <c r="F11" s="17">
        <v>6</v>
      </c>
      <c r="G11" s="30">
        <v>41.56</v>
      </c>
      <c r="H11" s="17">
        <v>123.92000000000002</v>
      </c>
      <c r="I11" s="17">
        <v>380.38900000000001</v>
      </c>
      <c r="J11" s="17"/>
      <c r="K11" s="48">
        <v>6</v>
      </c>
      <c r="L11" s="25">
        <v>35</v>
      </c>
      <c r="M11" s="21">
        <v>10.91</v>
      </c>
      <c r="N11" s="13">
        <f t="shared" si="0"/>
        <v>1074.7790000000002</v>
      </c>
    </row>
    <row r="12" spans="1:14" x14ac:dyDescent="0.25">
      <c r="A12" s="6" t="s">
        <v>18</v>
      </c>
      <c r="B12" s="1" t="s">
        <v>19</v>
      </c>
      <c r="C12" s="25">
        <v>-1</v>
      </c>
      <c r="D12" s="17">
        <v>507</v>
      </c>
      <c r="E12" s="17">
        <v>408</v>
      </c>
      <c r="F12" s="17">
        <v>0</v>
      </c>
      <c r="G12" s="30">
        <v>4332.18</v>
      </c>
      <c r="H12" s="17">
        <v>202.31899999999999</v>
      </c>
      <c r="I12" s="17">
        <v>639.70100000000002</v>
      </c>
      <c r="J12" s="17">
        <v>7</v>
      </c>
      <c r="K12" s="48">
        <v>4</v>
      </c>
      <c r="L12" s="25">
        <v>21</v>
      </c>
      <c r="M12" s="21">
        <v>0</v>
      </c>
      <c r="N12" s="13">
        <f t="shared" si="0"/>
        <v>6120.2000000000007</v>
      </c>
    </row>
    <row r="13" spans="1:14" x14ac:dyDescent="0.25">
      <c r="A13" s="6" t="s">
        <v>20</v>
      </c>
      <c r="B13" s="1" t="s">
        <v>21</v>
      </c>
      <c r="C13" s="25">
        <v>322</v>
      </c>
      <c r="D13" s="17">
        <f>D14+D15</f>
        <v>1140</v>
      </c>
      <c r="E13" s="17">
        <v>1040</v>
      </c>
      <c r="F13" s="17">
        <v>0</v>
      </c>
      <c r="G13" s="30">
        <v>4129.54</v>
      </c>
      <c r="H13" s="19">
        <v>7893.82</v>
      </c>
      <c r="I13" s="17">
        <f>I14+I15</f>
        <v>3064.7060000000001</v>
      </c>
      <c r="J13" s="17">
        <f t="shared" ref="J13" si="4">SUM(J14:J15)</f>
        <v>982</v>
      </c>
      <c r="K13" s="17">
        <f t="shared" ref="K13" si="5">K14+K15</f>
        <v>724</v>
      </c>
      <c r="L13" s="25">
        <v>255</v>
      </c>
      <c r="M13" s="21">
        <f>SUM(M14:M15)</f>
        <v>989.6400000000001</v>
      </c>
      <c r="N13" s="13">
        <f t="shared" si="0"/>
        <v>20540.705999999998</v>
      </c>
    </row>
    <row r="14" spans="1:14" x14ac:dyDescent="0.25">
      <c r="A14" s="6" t="s">
        <v>16</v>
      </c>
      <c r="B14" s="1" t="s">
        <v>22</v>
      </c>
      <c r="C14" s="25">
        <v>310</v>
      </c>
      <c r="D14" s="17">
        <v>213</v>
      </c>
      <c r="E14" s="17">
        <v>527</v>
      </c>
      <c r="F14" s="17">
        <v>0</v>
      </c>
      <c r="G14" s="30">
        <v>210.07</v>
      </c>
      <c r="H14" s="17">
        <v>5959.9419999999991</v>
      </c>
      <c r="I14" s="17">
        <v>1089.729</v>
      </c>
      <c r="J14" s="17">
        <v>74</v>
      </c>
      <c r="K14" s="48">
        <v>30</v>
      </c>
      <c r="L14" s="25">
        <v>0</v>
      </c>
      <c r="M14" s="21">
        <v>0</v>
      </c>
      <c r="N14" s="13">
        <f t="shared" si="0"/>
        <v>8413.7409999999982</v>
      </c>
    </row>
    <row r="15" spans="1:14" x14ac:dyDescent="0.25">
      <c r="A15" s="6" t="s">
        <v>18</v>
      </c>
      <c r="B15" s="1" t="s">
        <v>23</v>
      </c>
      <c r="C15" s="25">
        <v>12</v>
      </c>
      <c r="D15" s="17">
        <v>927</v>
      </c>
      <c r="E15" s="17">
        <v>513</v>
      </c>
      <c r="F15" s="17">
        <v>0</v>
      </c>
      <c r="G15" s="30">
        <v>3919.47</v>
      </c>
      <c r="H15" s="17">
        <v>1933.8779999999997</v>
      </c>
      <c r="I15" s="17">
        <v>1974.9770000000001</v>
      </c>
      <c r="J15" s="17">
        <v>908</v>
      </c>
      <c r="K15" s="48">
        <v>694</v>
      </c>
      <c r="L15" s="25">
        <v>255</v>
      </c>
      <c r="M15" s="21">
        <v>989.6400000000001</v>
      </c>
      <c r="N15" s="13">
        <f t="shared" si="0"/>
        <v>12126.964999999998</v>
      </c>
    </row>
    <row r="16" spans="1:14" x14ac:dyDescent="0.25">
      <c r="A16" s="6" t="s">
        <v>24</v>
      </c>
      <c r="B16" s="1" t="s">
        <v>25</v>
      </c>
      <c r="C16" s="25">
        <v>324</v>
      </c>
      <c r="D16" s="17">
        <f t="shared" ref="D16:D18" si="6">D10+D13</f>
        <v>2114</v>
      </c>
      <c r="E16" s="17">
        <v>1449</v>
      </c>
      <c r="F16" s="17">
        <v>6</v>
      </c>
      <c r="G16" s="30">
        <v>8503.2800000000007</v>
      </c>
      <c r="H16" s="19">
        <v>8220.0590000000011</v>
      </c>
      <c r="I16" s="17">
        <f>I17+I18</f>
        <v>4084.7959999999998</v>
      </c>
      <c r="J16" s="17">
        <f t="shared" ref="J16" si="7">SUM(J17:J18)</f>
        <v>989</v>
      </c>
      <c r="K16" s="17">
        <f t="shared" ref="K16" si="8">K17+K18</f>
        <v>734</v>
      </c>
      <c r="L16" s="25">
        <v>311</v>
      </c>
      <c r="M16" s="21">
        <f>SUM(M17:M18)</f>
        <v>1000.5500000000001</v>
      </c>
      <c r="N16" s="13">
        <f t="shared" si="0"/>
        <v>27735.684999999998</v>
      </c>
    </row>
    <row r="17" spans="1:14" x14ac:dyDescent="0.25">
      <c r="A17" s="6" t="s">
        <v>16</v>
      </c>
      <c r="B17" s="1" t="s">
        <v>26</v>
      </c>
      <c r="C17" s="25">
        <v>313</v>
      </c>
      <c r="D17" s="17">
        <f t="shared" si="6"/>
        <v>680</v>
      </c>
      <c r="E17" s="17">
        <v>528</v>
      </c>
      <c r="F17" s="17">
        <v>6</v>
      </c>
      <c r="G17" s="30">
        <v>251.63</v>
      </c>
      <c r="H17" s="17">
        <v>6083.862000000001</v>
      </c>
      <c r="I17" s="17">
        <f t="shared" ref="I17:I18" si="9">I11+I14</f>
        <v>1470.1179999999999</v>
      </c>
      <c r="J17" s="17">
        <f t="shared" ref="J17:K18" si="10">J11+J14</f>
        <v>74</v>
      </c>
      <c r="K17" s="27">
        <f t="shared" si="10"/>
        <v>36</v>
      </c>
      <c r="L17" s="25">
        <v>35</v>
      </c>
      <c r="M17" s="21">
        <f t="shared" ref="M17:M18" si="11">M11+M14</f>
        <v>10.91</v>
      </c>
      <c r="N17" s="13">
        <f t="shared" si="0"/>
        <v>9488.52</v>
      </c>
    </row>
    <row r="18" spans="1:14" x14ac:dyDescent="0.25">
      <c r="A18" s="6" t="s">
        <v>18</v>
      </c>
      <c r="B18" s="1" t="s">
        <v>27</v>
      </c>
      <c r="C18" s="25">
        <v>11</v>
      </c>
      <c r="D18" s="17">
        <f t="shared" si="6"/>
        <v>1434</v>
      </c>
      <c r="E18" s="17">
        <v>921</v>
      </c>
      <c r="F18" s="17">
        <v>0</v>
      </c>
      <c r="G18" s="30">
        <v>8251.65</v>
      </c>
      <c r="H18" s="17">
        <v>2136.1970000000001</v>
      </c>
      <c r="I18" s="17">
        <f t="shared" si="9"/>
        <v>2614.6779999999999</v>
      </c>
      <c r="J18" s="17">
        <f t="shared" si="10"/>
        <v>915</v>
      </c>
      <c r="K18" s="27">
        <f t="shared" si="10"/>
        <v>698</v>
      </c>
      <c r="L18" s="25">
        <v>276</v>
      </c>
      <c r="M18" s="21">
        <f t="shared" si="11"/>
        <v>989.6400000000001</v>
      </c>
      <c r="N18" s="13">
        <f t="shared" si="0"/>
        <v>18247.165000000001</v>
      </c>
    </row>
    <row r="19" spans="1:14" x14ac:dyDescent="0.25">
      <c r="A19" s="6" t="s">
        <v>28</v>
      </c>
      <c r="B19" s="1" t="s">
        <v>29</v>
      </c>
      <c r="C19" s="25">
        <v>14863</v>
      </c>
      <c r="D19" s="17">
        <f>D20+D24+D25</f>
        <v>11882</v>
      </c>
      <c r="E19" s="17">
        <v>13551</v>
      </c>
      <c r="F19" s="17">
        <v>11112.423850000001</v>
      </c>
      <c r="G19" s="30">
        <v>17925.34</v>
      </c>
      <c r="H19" s="19">
        <f>H20+H24+H25</f>
        <v>13482.486589999999</v>
      </c>
      <c r="I19" s="17">
        <f>I20+I24+I25</f>
        <v>18998.648520000002</v>
      </c>
      <c r="J19" s="17">
        <f t="shared" ref="J19" si="12">SUM(J20,J24:J25)</f>
        <v>29362</v>
      </c>
      <c r="K19" s="17">
        <f t="shared" ref="K19" si="13">SUM(K21:K25)</f>
        <v>17415</v>
      </c>
      <c r="L19" s="25">
        <v>14494</v>
      </c>
      <c r="M19" s="21">
        <f>M20+M24+M25</f>
        <v>10906.03</v>
      </c>
      <c r="N19" s="13">
        <f t="shared" si="0"/>
        <v>173991.92896000002</v>
      </c>
    </row>
    <row r="20" spans="1:14" x14ac:dyDescent="0.25">
      <c r="A20" s="6" t="s">
        <v>30</v>
      </c>
      <c r="B20" s="1" t="s">
        <v>31</v>
      </c>
      <c r="C20" s="25">
        <v>14711</v>
      </c>
      <c r="D20" s="17">
        <f>SUM(D21:D23)</f>
        <v>11882</v>
      </c>
      <c r="E20" s="17">
        <v>12952</v>
      </c>
      <c r="F20" s="17">
        <v>11112.423850000001</v>
      </c>
      <c r="G20" s="30">
        <v>16650.29</v>
      </c>
      <c r="H20" s="19">
        <f>H21+H22+H23</f>
        <v>13099.999589999999</v>
      </c>
      <c r="I20" s="17">
        <f>I21+I22+I23</f>
        <v>18998.648520000002</v>
      </c>
      <c r="J20" s="17">
        <f t="shared" ref="J20" si="14">SUM(J21:J23)</f>
        <v>29362</v>
      </c>
      <c r="K20" s="17">
        <f t="shared" ref="K20" si="15">K21+K22+K23</f>
        <v>17415</v>
      </c>
      <c r="L20" s="25">
        <v>14489</v>
      </c>
      <c r="M20" s="21">
        <f>SUM(M21:M23)</f>
        <v>10906.03</v>
      </c>
      <c r="N20" s="13">
        <f t="shared" si="0"/>
        <v>171578.39196000001</v>
      </c>
    </row>
    <row r="21" spans="1:14" x14ac:dyDescent="0.25">
      <c r="A21" s="6" t="s">
        <v>32</v>
      </c>
      <c r="B21" s="1" t="s">
        <v>33</v>
      </c>
      <c r="C21" s="25">
        <v>13310</v>
      </c>
      <c r="D21" s="17">
        <v>10307</v>
      </c>
      <c r="E21" s="17">
        <v>12173</v>
      </c>
      <c r="F21" s="17">
        <v>10239.673350000001</v>
      </c>
      <c r="G21" s="30">
        <v>16002.77</v>
      </c>
      <c r="H21" s="17">
        <v>11213.994129999999</v>
      </c>
      <c r="I21" s="17">
        <v>12872.935310000001</v>
      </c>
      <c r="J21" s="17">
        <v>28032</v>
      </c>
      <c r="K21" s="48">
        <v>17354</v>
      </c>
      <c r="L21" s="25">
        <v>11331</v>
      </c>
      <c r="M21" s="21">
        <v>6871.5400000000009</v>
      </c>
      <c r="N21" s="13">
        <f t="shared" si="0"/>
        <v>149707.91279</v>
      </c>
    </row>
    <row r="22" spans="1:14" x14ac:dyDescent="0.25">
      <c r="A22" s="6" t="s">
        <v>34</v>
      </c>
      <c r="B22" s="1" t="s">
        <v>35</v>
      </c>
      <c r="C22" s="25">
        <v>1401</v>
      </c>
      <c r="D22" s="17">
        <v>1268</v>
      </c>
      <c r="E22" s="17">
        <v>464</v>
      </c>
      <c r="F22" s="17">
        <v>872.75050000000022</v>
      </c>
      <c r="G22" s="30">
        <v>512.08000000000004</v>
      </c>
      <c r="H22" s="17">
        <v>1886.0054599999999</v>
      </c>
      <c r="I22" s="17">
        <v>6125.7132099999999</v>
      </c>
      <c r="J22" s="17">
        <v>1330</v>
      </c>
      <c r="K22" s="48">
        <v>61</v>
      </c>
      <c r="L22" s="25">
        <v>3158</v>
      </c>
      <c r="M22" s="21">
        <v>4034.4900000000002</v>
      </c>
      <c r="N22" s="13">
        <f t="shared" si="0"/>
        <v>21113.03917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307</v>
      </c>
      <c r="E23" s="17">
        <v>315</v>
      </c>
      <c r="F23" s="17">
        <v>0</v>
      </c>
      <c r="G23" s="30">
        <v>135.44</v>
      </c>
      <c r="H23" s="17">
        <v>0</v>
      </c>
      <c r="I23" s="17">
        <v>0</v>
      </c>
      <c r="J23" s="17"/>
      <c r="K23" s="48"/>
      <c r="L23" s="25">
        <v>0</v>
      </c>
      <c r="M23" s="21">
        <v>0</v>
      </c>
      <c r="N23" s="13">
        <f t="shared" si="0"/>
        <v>757.44</v>
      </c>
    </row>
    <row r="24" spans="1:14" x14ac:dyDescent="0.25">
      <c r="A24" s="6" t="s">
        <v>38</v>
      </c>
      <c r="B24" s="1" t="s">
        <v>39</v>
      </c>
      <c r="C24" s="25">
        <v>152</v>
      </c>
      <c r="D24" s="17">
        <v>0</v>
      </c>
      <c r="E24" s="17">
        <v>599</v>
      </c>
      <c r="F24" s="17">
        <v>0</v>
      </c>
      <c r="G24" s="30">
        <v>1275.05</v>
      </c>
      <c r="H24" s="17">
        <v>382.48700000000002</v>
      </c>
      <c r="I24" s="17">
        <v>0</v>
      </c>
      <c r="J24" s="17"/>
      <c r="K24" s="48"/>
      <c r="L24" s="25">
        <v>5</v>
      </c>
      <c r="M24" s="21">
        <v>0</v>
      </c>
      <c r="N24" s="13">
        <f t="shared" si="0"/>
        <v>2413.5369999999998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30">
        <v>0</v>
      </c>
      <c r="H25" s="17">
        <v>0</v>
      </c>
      <c r="I25" s="17">
        <v>0</v>
      </c>
      <c r="J25" s="17"/>
      <c r="K25" s="48">
        <v>0</v>
      </c>
      <c r="L25" s="25">
        <v>0</v>
      </c>
      <c r="M25" s="21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30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1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30">
        <v>0</v>
      </c>
      <c r="H27" s="19">
        <v>0</v>
      </c>
      <c r="I27" s="17">
        <v>0</v>
      </c>
      <c r="J27" s="17"/>
      <c r="K27" s="17">
        <v>0</v>
      </c>
      <c r="L27" s="25">
        <v>0</v>
      </c>
      <c r="M27" s="21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0</v>
      </c>
      <c r="D28" s="17">
        <v>34</v>
      </c>
      <c r="E28" s="17">
        <v>80</v>
      </c>
      <c r="F28" s="17">
        <v>0</v>
      </c>
      <c r="G28" s="30">
        <v>1058.1199999999999</v>
      </c>
      <c r="H28" s="19">
        <v>229.15099999999995</v>
      </c>
      <c r="I28" s="17">
        <v>0</v>
      </c>
      <c r="J28" s="17">
        <v>575</v>
      </c>
      <c r="K28" s="17">
        <v>120</v>
      </c>
      <c r="L28" s="25">
        <v>96</v>
      </c>
      <c r="M28" s="21">
        <v>0</v>
      </c>
      <c r="N28" s="13">
        <f t="shared" si="0"/>
        <v>2192.2709999999997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30">
        <v>0</v>
      </c>
      <c r="H29" s="19">
        <v>0</v>
      </c>
      <c r="I29" s="17">
        <v>0</v>
      </c>
      <c r="J29" s="17"/>
      <c r="K29" s="17">
        <v>0</v>
      </c>
      <c r="L29" s="25">
        <v>0</v>
      </c>
      <c r="M29" s="21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30">
        <v>0</v>
      </c>
      <c r="H30" s="19">
        <v>0</v>
      </c>
      <c r="I30" s="17">
        <v>0</v>
      </c>
      <c r="J30" s="17"/>
      <c r="K30" s="17"/>
      <c r="L30" s="25">
        <v>0</v>
      </c>
      <c r="M30" s="21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30">
        <v>4.05</v>
      </c>
      <c r="H31" s="19">
        <v>0</v>
      </c>
      <c r="I31" s="17">
        <v>0</v>
      </c>
      <c r="J31" s="17"/>
      <c r="K31" s="17">
        <v>0</v>
      </c>
      <c r="L31" s="25">
        <v>0</v>
      </c>
      <c r="M31" s="21">
        <v>0</v>
      </c>
      <c r="N31" s="13">
        <f t="shared" si="0"/>
        <v>4.05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30">
        <v>0</v>
      </c>
      <c r="H32" s="19">
        <v>0</v>
      </c>
      <c r="I32" s="17">
        <v>0</v>
      </c>
      <c r="J32" s="17"/>
      <c r="K32" s="17"/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450</v>
      </c>
      <c r="D33" s="17">
        <v>620</v>
      </c>
      <c r="E33" s="17">
        <v>106</v>
      </c>
      <c r="F33" s="17">
        <v>955.63699999999994</v>
      </c>
      <c r="G33" s="30">
        <v>569.30999999999995</v>
      </c>
      <c r="H33" s="19">
        <v>632.01740000000018</v>
      </c>
      <c r="I33" s="17">
        <v>2227.8422300000025</v>
      </c>
      <c r="J33" s="17">
        <v>697</v>
      </c>
      <c r="K33" s="17">
        <v>356</v>
      </c>
      <c r="L33" s="25">
        <v>416</v>
      </c>
      <c r="M33" s="21">
        <v>173.08</v>
      </c>
      <c r="N33" s="13">
        <f t="shared" si="0"/>
        <v>7202.8866300000027</v>
      </c>
    </row>
    <row r="34" spans="1:14" x14ac:dyDescent="0.25">
      <c r="A34" s="7" t="s">
        <v>58</v>
      </c>
      <c r="B34" s="8" t="s">
        <v>59</v>
      </c>
      <c r="C34" s="25">
        <v>32764</v>
      </c>
      <c r="D34" s="26">
        <f>D3+D4+D5+D6+D7+D8+D9+D16+D19+D26+D27+D28+D29+D30+D31+D32+D33</f>
        <v>38145</v>
      </c>
      <c r="E34" s="17">
        <v>18402</v>
      </c>
      <c r="F34" s="17">
        <v>12586.533850000002</v>
      </c>
      <c r="G34" s="31">
        <v>40701.550000000003</v>
      </c>
      <c r="H34" s="19">
        <v>37560.427989999996</v>
      </c>
      <c r="I34" s="17">
        <f>I3+I5+I4+I6+I7+I8+I9+I16+I19+I26+I27+I28+I29+I30+I32+I31+I33</f>
        <v>48901.509750000005</v>
      </c>
      <c r="J34" s="20">
        <f t="shared" ref="J34" si="16">SUM(J3:J10,J13,J19,J26:J33)</f>
        <v>37836</v>
      </c>
      <c r="K34" s="20">
        <f>SUM(K3:K10)+K13+K19+SUM(K26:K33)</f>
        <v>24303</v>
      </c>
      <c r="L34" s="25">
        <v>20149</v>
      </c>
      <c r="M34" s="22">
        <f>SUM(M3:M9)+M16+M19+SUM(M26:M33)</f>
        <v>30040.230000000003</v>
      </c>
      <c r="N34" s="9">
        <f t="shared" si="0"/>
        <v>341389.25159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C3" sqref="C3:C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9091</v>
      </c>
      <c r="D3" s="17">
        <v>4434</v>
      </c>
      <c r="E3" s="17">
        <v>2827</v>
      </c>
      <c r="F3" s="17">
        <v>4570</v>
      </c>
      <c r="G3" s="18">
        <v>2519</v>
      </c>
      <c r="H3" s="17">
        <v>9070</v>
      </c>
      <c r="I3" s="17">
        <v>3574</v>
      </c>
      <c r="J3" s="17">
        <v>5294</v>
      </c>
      <c r="K3" s="43">
        <v>6192</v>
      </c>
      <c r="L3" s="25">
        <v>5639</v>
      </c>
      <c r="M3" s="23">
        <v>5740</v>
      </c>
      <c r="N3" s="13">
        <f>SUM(C3:M3)</f>
        <v>58950</v>
      </c>
    </row>
    <row r="4" spans="1:14" x14ac:dyDescent="0.25">
      <c r="A4" s="6" t="s">
        <v>2</v>
      </c>
      <c r="B4" s="1" t="s">
        <v>3</v>
      </c>
      <c r="C4" s="25">
        <v>142</v>
      </c>
      <c r="D4" s="17">
        <v>100</v>
      </c>
      <c r="E4" s="17">
        <v>130</v>
      </c>
      <c r="F4" s="17">
        <v>0</v>
      </c>
      <c r="G4" s="18">
        <v>191</v>
      </c>
      <c r="H4" s="17">
        <v>1098</v>
      </c>
      <c r="I4" s="17">
        <v>1277</v>
      </c>
      <c r="J4" s="17">
        <v>46</v>
      </c>
      <c r="K4" s="43">
        <v>132</v>
      </c>
      <c r="L4" s="25">
        <v>0</v>
      </c>
      <c r="M4" s="23">
        <v>118</v>
      </c>
      <c r="N4" s="13">
        <f t="shared" ref="N4:N34" si="0">SUM(C4:M4)</f>
        <v>3234</v>
      </c>
    </row>
    <row r="5" spans="1:14" x14ac:dyDescent="0.25">
      <c r="A5" s="6" t="s">
        <v>4</v>
      </c>
      <c r="B5" s="1" t="s">
        <v>5</v>
      </c>
      <c r="C5" s="25">
        <v>299</v>
      </c>
      <c r="D5" s="17">
        <v>430</v>
      </c>
      <c r="E5" s="17">
        <v>942</v>
      </c>
      <c r="F5" s="17">
        <v>111</v>
      </c>
      <c r="G5" s="18">
        <v>220</v>
      </c>
      <c r="H5" s="17">
        <v>708</v>
      </c>
      <c r="I5" s="17">
        <v>630</v>
      </c>
      <c r="J5" s="17">
        <v>238</v>
      </c>
      <c r="K5" s="43">
        <v>402</v>
      </c>
      <c r="L5" s="25">
        <v>447</v>
      </c>
      <c r="M5" s="23">
        <v>334</v>
      </c>
      <c r="N5" s="13">
        <f t="shared" si="0"/>
        <v>4761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37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37">
        <v>0</v>
      </c>
      <c r="L7" s="25">
        <v>0</v>
      </c>
      <c r="M7" s="23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7">
        <v>2</v>
      </c>
      <c r="I8" s="17">
        <v>0</v>
      </c>
      <c r="J8" s="17"/>
      <c r="K8" s="37">
        <v>0</v>
      </c>
      <c r="L8" s="25">
        <v>0</v>
      </c>
      <c r="M8" s="23">
        <v>0</v>
      </c>
      <c r="N8" s="13">
        <f t="shared" si="0"/>
        <v>2</v>
      </c>
    </row>
    <row r="9" spans="1:14" x14ac:dyDescent="0.25">
      <c r="A9" s="6" t="s">
        <v>12</v>
      </c>
      <c r="B9" s="1" t="s">
        <v>13</v>
      </c>
      <c r="C9" s="25">
        <v>2</v>
      </c>
      <c r="D9" s="17">
        <v>34</v>
      </c>
      <c r="E9" s="17">
        <v>27</v>
      </c>
      <c r="F9" s="17">
        <v>0</v>
      </c>
      <c r="G9" s="18">
        <v>13</v>
      </c>
      <c r="H9" s="17">
        <v>24</v>
      </c>
      <c r="I9" s="17">
        <v>89</v>
      </c>
      <c r="J9" s="17">
        <v>19</v>
      </c>
      <c r="K9" s="43">
        <v>7</v>
      </c>
      <c r="L9" s="25">
        <v>17</v>
      </c>
      <c r="M9" s="23">
        <v>9</v>
      </c>
      <c r="N9" s="13">
        <f t="shared" si="0"/>
        <v>241</v>
      </c>
    </row>
    <row r="10" spans="1:14" x14ac:dyDescent="0.25">
      <c r="A10" s="6" t="s">
        <v>14</v>
      </c>
      <c r="B10" s="1" t="s">
        <v>15</v>
      </c>
      <c r="C10" s="25">
        <v>1692</v>
      </c>
      <c r="D10" s="17">
        <f>D11+D12</f>
        <v>1415</v>
      </c>
      <c r="E10" s="17">
        <v>638</v>
      </c>
      <c r="F10" s="17">
        <v>122</v>
      </c>
      <c r="G10" s="18">
        <v>1022</v>
      </c>
      <c r="H10" s="17">
        <v>1903</v>
      </c>
      <c r="I10" s="17">
        <f>I11+I12</f>
        <v>1585</v>
      </c>
      <c r="J10" s="17">
        <f t="shared" ref="J10" si="1">SUM(J11:J12)</f>
        <v>428</v>
      </c>
      <c r="K10" s="44">
        <f>K11+K12</f>
        <v>509</v>
      </c>
      <c r="L10" s="25">
        <v>732</v>
      </c>
      <c r="M10" s="23">
        <f>SUM(M11:M12)</f>
        <v>521</v>
      </c>
      <c r="N10" s="13">
        <f t="shared" si="0"/>
        <v>10567</v>
      </c>
    </row>
    <row r="11" spans="1:14" x14ac:dyDescent="0.25">
      <c r="A11" s="6" t="s">
        <v>16</v>
      </c>
      <c r="B11" s="1" t="s">
        <v>17</v>
      </c>
      <c r="C11" s="25">
        <v>1584</v>
      </c>
      <c r="D11" s="17">
        <v>1139</v>
      </c>
      <c r="E11" s="17">
        <v>492</v>
      </c>
      <c r="F11" s="17">
        <v>95</v>
      </c>
      <c r="G11" s="18">
        <v>800</v>
      </c>
      <c r="H11" s="17">
        <v>1504</v>
      </c>
      <c r="I11" s="17">
        <v>1387</v>
      </c>
      <c r="J11" s="17">
        <v>260</v>
      </c>
      <c r="K11" s="43">
        <v>357</v>
      </c>
      <c r="L11" s="25">
        <v>568</v>
      </c>
      <c r="M11" s="23">
        <v>156</v>
      </c>
      <c r="N11" s="13">
        <f t="shared" si="0"/>
        <v>8342</v>
      </c>
    </row>
    <row r="12" spans="1:14" x14ac:dyDescent="0.25">
      <c r="A12" s="6" t="s">
        <v>18</v>
      </c>
      <c r="B12" s="1" t="s">
        <v>19</v>
      </c>
      <c r="C12" s="25">
        <v>108</v>
      </c>
      <c r="D12" s="17">
        <v>276</v>
      </c>
      <c r="E12" s="17">
        <v>146</v>
      </c>
      <c r="F12" s="17">
        <v>27</v>
      </c>
      <c r="G12" s="18">
        <v>222</v>
      </c>
      <c r="H12" s="17">
        <v>399</v>
      </c>
      <c r="I12" s="17">
        <v>198</v>
      </c>
      <c r="J12" s="17">
        <v>168</v>
      </c>
      <c r="K12" s="43">
        <v>152</v>
      </c>
      <c r="L12" s="25">
        <v>164</v>
      </c>
      <c r="M12" s="23">
        <v>365</v>
      </c>
      <c r="N12" s="13">
        <f t="shared" si="0"/>
        <v>2225</v>
      </c>
    </row>
    <row r="13" spans="1:14" x14ac:dyDescent="0.25">
      <c r="A13" s="6" t="s">
        <v>20</v>
      </c>
      <c r="B13" s="1" t="s">
        <v>21</v>
      </c>
      <c r="C13" s="25">
        <v>1030</v>
      </c>
      <c r="D13" s="17">
        <f>D14+D15</f>
        <v>1212</v>
      </c>
      <c r="E13" s="17">
        <v>326</v>
      </c>
      <c r="F13" s="17">
        <v>26</v>
      </c>
      <c r="G13" s="18">
        <v>1082</v>
      </c>
      <c r="H13" s="17">
        <v>3271</v>
      </c>
      <c r="I13" s="17">
        <f>I14+I15</f>
        <v>1913</v>
      </c>
      <c r="J13" s="17">
        <f t="shared" ref="J13" si="2">SUM(J14:J15)</f>
        <v>219</v>
      </c>
      <c r="K13" s="44">
        <f>K14+K15</f>
        <v>593</v>
      </c>
      <c r="L13" s="25">
        <v>337</v>
      </c>
      <c r="M13" s="23">
        <f>SUM(M14:M15)</f>
        <v>272</v>
      </c>
      <c r="N13" s="13">
        <f t="shared" si="0"/>
        <v>10281</v>
      </c>
    </row>
    <row r="14" spans="1:14" x14ac:dyDescent="0.25">
      <c r="A14" s="6" t="s">
        <v>16</v>
      </c>
      <c r="B14" s="1" t="s">
        <v>22</v>
      </c>
      <c r="C14" s="25">
        <v>965</v>
      </c>
      <c r="D14" s="17">
        <v>1035</v>
      </c>
      <c r="E14" s="17">
        <v>272</v>
      </c>
      <c r="F14" s="17">
        <v>12</v>
      </c>
      <c r="G14" s="18">
        <v>807</v>
      </c>
      <c r="H14" s="17">
        <v>2830</v>
      </c>
      <c r="I14" s="17">
        <v>1430</v>
      </c>
      <c r="J14" s="17">
        <v>141</v>
      </c>
      <c r="K14" s="43">
        <v>363</v>
      </c>
      <c r="L14" s="25">
        <v>240</v>
      </c>
      <c r="M14" s="23">
        <v>182</v>
      </c>
      <c r="N14" s="13">
        <f t="shared" si="0"/>
        <v>8277</v>
      </c>
    </row>
    <row r="15" spans="1:14" x14ac:dyDescent="0.25">
      <c r="A15" s="6" t="s">
        <v>18</v>
      </c>
      <c r="B15" s="1" t="s">
        <v>23</v>
      </c>
      <c r="C15" s="25">
        <v>65</v>
      </c>
      <c r="D15" s="17">
        <v>177</v>
      </c>
      <c r="E15" s="17">
        <v>54</v>
      </c>
      <c r="F15" s="17">
        <v>14</v>
      </c>
      <c r="G15" s="18">
        <v>275</v>
      </c>
      <c r="H15" s="17">
        <v>441</v>
      </c>
      <c r="I15" s="17">
        <v>483</v>
      </c>
      <c r="J15" s="17">
        <v>78</v>
      </c>
      <c r="K15" s="43">
        <v>230</v>
      </c>
      <c r="L15" s="25">
        <v>97</v>
      </c>
      <c r="M15" s="23">
        <v>90</v>
      </c>
      <c r="N15" s="13">
        <f t="shared" si="0"/>
        <v>2004</v>
      </c>
    </row>
    <row r="16" spans="1:14" x14ac:dyDescent="0.25">
      <c r="A16" s="6" t="s">
        <v>24</v>
      </c>
      <c r="B16" s="1" t="s">
        <v>25</v>
      </c>
      <c r="C16" s="25">
        <v>1767</v>
      </c>
      <c r="D16" s="17">
        <f>D17+D18</f>
        <v>1447</v>
      </c>
      <c r="E16" s="17">
        <v>688</v>
      </c>
      <c r="F16" s="17">
        <v>148</v>
      </c>
      <c r="G16" s="18">
        <v>1082</v>
      </c>
      <c r="H16" s="17">
        <v>3291</v>
      </c>
      <c r="I16" s="17">
        <f>I17+I18</f>
        <v>1913</v>
      </c>
      <c r="J16" s="17">
        <f t="shared" ref="J16" si="3">SUM(J17:J18)</f>
        <v>471</v>
      </c>
      <c r="K16" s="44">
        <f>K17+K18</f>
        <v>1102</v>
      </c>
      <c r="L16" s="25">
        <v>816</v>
      </c>
      <c r="M16" s="23">
        <f>SUM(M17:M18)</f>
        <v>597</v>
      </c>
      <c r="N16" s="13">
        <f t="shared" si="0"/>
        <v>13322</v>
      </c>
    </row>
    <row r="17" spans="1:14" x14ac:dyDescent="0.25">
      <c r="A17" s="6" t="s">
        <v>16</v>
      </c>
      <c r="B17" s="1" t="s">
        <v>26</v>
      </c>
      <c r="C17" s="25">
        <v>1599</v>
      </c>
      <c r="D17" s="17">
        <v>1148</v>
      </c>
      <c r="E17" s="17">
        <v>498</v>
      </c>
      <c r="F17" s="17">
        <v>107</v>
      </c>
      <c r="G17" s="18">
        <v>807</v>
      </c>
      <c r="H17" s="17">
        <v>2842</v>
      </c>
      <c r="I17" s="17">
        <f>I14</f>
        <v>1430</v>
      </c>
      <c r="J17" s="17">
        <v>282</v>
      </c>
      <c r="K17" s="45">
        <f>K11+K14</f>
        <v>720</v>
      </c>
      <c r="L17" s="25">
        <v>572</v>
      </c>
      <c r="M17" s="23">
        <v>219</v>
      </c>
      <c r="N17" s="13">
        <f t="shared" si="0"/>
        <v>10224</v>
      </c>
    </row>
    <row r="18" spans="1:14" x14ac:dyDescent="0.25">
      <c r="A18" s="6" t="s">
        <v>18</v>
      </c>
      <c r="B18" s="1" t="s">
        <v>27</v>
      </c>
      <c r="C18" s="25">
        <v>168</v>
      </c>
      <c r="D18" s="17">
        <v>299</v>
      </c>
      <c r="E18" s="17">
        <v>190</v>
      </c>
      <c r="F18" s="17">
        <v>41</v>
      </c>
      <c r="G18" s="18">
        <v>275</v>
      </c>
      <c r="H18" s="17">
        <v>449</v>
      </c>
      <c r="I18" s="17">
        <f>I15</f>
        <v>483</v>
      </c>
      <c r="J18" s="17">
        <v>189</v>
      </c>
      <c r="K18" s="45">
        <f>K12+K15</f>
        <v>382</v>
      </c>
      <c r="L18" s="25">
        <v>244</v>
      </c>
      <c r="M18" s="23">
        <v>378</v>
      </c>
      <c r="N18" s="13">
        <f t="shared" si="0"/>
        <v>3098</v>
      </c>
    </row>
    <row r="19" spans="1:14" x14ac:dyDescent="0.25">
      <c r="A19" s="6" t="s">
        <v>28</v>
      </c>
      <c r="B19" s="1" t="s">
        <v>29</v>
      </c>
      <c r="C19" s="25">
        <v>6545</v>
      </c>
      <c r="D19" s="17">
        <f>D20+D24+D25</f>
        <v>5813</v>
      </c>
      <c r="E19" s="17">
        <v>6132</v>
      </c>
      <c r="F19" s="17">
        <v>7105</v>
      </c>
      <c r="G19" s="18">
        <v>3362</v>
      </c>
      <c r="H19" s="19">
        <f>H20+H24+H25</f>
        <v>6134</v>
      </c>
      <c r="I19" s="17">
        <f>I20+I24+I25</f>
        <v>5499</v>
      </c>
      <c r="J19" s="17">
        <f t="shared" ref="J19" si="4">SUM(J20,J24:J25)</f>
        <v>9879</v>
      </c>
      <c r="K19" s="44">
        <f>SUM(K21:K25)</f>
        <v>8895</v>
      </c>
      <c r="L19" s="25">
        <v>8008</v>
      </c>
      <c r="M19" s="23">
        <f>M20+M24+M25</f>
        <v>4384</v>
      </c>
      <c r="N19" s="13">
        <f t="shared" si="0"/>
        <v>71756</v>
      </c>
    </row>
    <row r="20" spans="1:14" x14ac:dyDescent="0.25">
      <c r="A20" s="6" t="s">
        <v>30</v>
      </c>
      <c r="B20" s="1" t="s">
        <v>31</v>
      </c>
      <c r="C20" s="25">
        <v>6522</v>
      </c>
      <c r="D20" s="17">
        <f>SUM(D21:D23)</f>
        <v>5788</v>
      </c>
      <c r="E20" s="17">
        <v>6101</v>
      </c>
      <c r="F20" s="17">
        <v>7105</v>
      </c>
      <c r="G20" s="18">
        <v>3323</v>
      </c>
      <c r="H20" s="19">
        <f>H21+H22+H23</f>
        <v>6032</v>
      </c>
      <c r="I20" s="17">
        <f>I21+I22+I23</f>
        <v>5448</v>
      </c>
      <c r="J20" s="17">
        <f t="shared" ref="J20" si="5">SUM(J21:J23)</f>
        <v>9848</v>
      </c>
      <c r="K20" s="44">
        <f>K21+K22+K23</f>
        <v>8863</v>
      </c>
      <c r="L20" s="25">
        <v>7973</v>
      </c>
      <c r="M20" s="23">
        <f>SUM(M21:M23)</f>
        <v>4319</v>
      </c>
      <c r="N20" s="13">
        <f t="shared" si="0"/>
        <v>71322</v>
      </c>
    </row>
    <row r="21" spans="1:14" x14ac:dyDescent="0.25">
      <c r="A21" s="6" t="s">
        <v>32</v>
      </c>
      <c r="B21" s="1" t="s">
        <v>33</v>
      </c>
      <c r="C21" s="25">
        <v>5044</v>
      </c>
      <c r="D21" s="17">
        <v>4385</v>
      </c>
      <c r="E21" s="17">
        <v>3441</v>
      </c>
      <c r="F21" s="17">
        <v>5544</v>
      </c>
      <c r="G21" s="18">
        <v>2539</v>
      </c>
      <c r="H21" s="17">
        <v>4476</v>
      </c>
      <c r="I21" s="17">
        <v>4009</v>
      </c>
      <c r="J21" s="17">
        <v>7353</v>
      </c>
      <c r="K21" s="43">
        <v>7026</v>
      </c>
      <c r="L21" s="25">
        <v>6289</v>
      </c>
      <c r="M21" s="23">
        <v>3124</v>
      </c>
      <c r="N21" s="13">
        <f t="shared" si="0"/>
        <v>53230</v>
      </c>
    </row>
    <row r="22" spans="1:14" x14ac:dyDescent="0.25">
      <c r="A22" s="6" t="s">
        <v>34</v>
      </c>
      <c r="B22" s="1" t="s">
        <v>35</v>
      </c>
      <c r="C22" s="25">
        <v>1474</v>
      </c>
      <c r="D22" s="17">
        <v>1397</v>
      </c>
      <c r="E22" s="17">
        <v>885</v>
      </c>
      <c r="F22" s="17">
        <v>1546</v>
      </c>
      <c r="G22" s="18">
        <v>625</v>
      </c>
      <c r="H22" s="17">
        <v>1542</v>
      </c>
      <c r="I22" s="17">
        <v>1425</v>
      </c>
      <c r="J22" s="17">
        <v>2477</v>
      </c>
      <c r="K22" s="43">
        <v>1823</v>
      </c>
      <c r="L22" s="25">
        <v>1679</v>
      </c>
      <c r="M22" s="23">
        <v>1026</v>
      </c>
      <c r="N22" s="13">
        <f t="shared" si="0"/>
        <v>15899</v>
      </c>
    </row>
    <row r="23" spans="1:14" x14ac:dyDescent="0.25">
      <c r="A23" s="6" t="s">
        <v>36</v>
      </c>
      <c r="B23" s="1" t="s">
        <v>37</v>
      </c>
      <c r="C23" s="25">
        <v>4</v>
      </c>
      <c r="D23" s="17">
        <v>6</v>
      </c>
      <c r="E23" s="17">
        <v>1775</v>
      </c>
      <c r="F23" s="17">
        <v>13</v>
      </c>
      <c r="G23" s="18">
        <v>159</v>
      </c>
      <c r="H23" s="17">
        <v>14</v>
      </c>
      <c r="I23" s="17">
        <v>14</v>
      </c>
      <c r="J23" s="17">
        <v>18</v>
      </c>
      <c r="K23" s="43">
        <v>14</v>
      </c>
      <c r="L23" s="25">
        <v>5</v>
      </c>
      <c r="M23" s="23">
        <v>169</v>
      </c>
      <c r="N23" s="13">
        <f t="shared" si="0"/>
        <v>2191</v>
      </c>
    </row>
    <row r="24" spans="1:14" x14ac:dyDescent="0.25">
      <c r="A24" s="6" t="s">
        <v>38</v>
      </c>
      <c r="B24" s="1" t="s">
        <v>39</v>
      </c>
      <c r="C24" s="25">
        <v>23</v>
      </c>
      <c r="D24" s="17">
        <v>25</v>
      </c>
      <c r="E24" s="17">
        <v>31</v>
      </c>
      <c r="F24" s="17">
        <v>2</v>
      </c>
      <c r="G24" s="18">
        <v>39</v>
      </c>
      <c r="H24" s="17">
        <v>102</v>
      </c>
      <c r="I24" s="17">
        <v>51</v>
      </c>
      <c r="J24" s="17">
        <v>31</v>
      </c>
      <c r="K24" s="40">
        <v>32</v>
      </c>
      <c r="L24" s="25">
        <v>35</v>
      </c>
      <c r="M24" s="23">
        <v>65</v>
      </c>
      <c r="N24" s="13">
        <f t="shared" si="0"/>
        <v>436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40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1</v>
      </c>
      <c r="J26" s="17"/>
      <c r="K26" s="43">
        <v>1</v>
      </c>
      <c r="L26" s="25">
        <v>1</v>
      </c>
      <c r="M26" s="23">
        <v>0</v>
      </c>
      <c r="N26" s="13">
        <f t="shared" si="0"/>
        <v>3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3</v>
      </c>
      <c r="E27" s="17">
        <v>0</v>
      </c>
      <c r="F27" s="17">
        <v>0</v>
      </c>
      <c r="G27" s="18">
        <v>0</v>
      </c>
      <c r="H27" s="17">
        <v>4</v>
      </c>
      <c r="I27" s="17">
        <v>0</v>
      </c>
      <c r="J27" s="17"/>
      <c r="K27" s="46">
        <v>0</v>
      </c>
      <c r="L27" s="25">
        <v>0</v>
      </c>
      <c r="M27" s="23">
        <v>1</v>
      </c>
      <c r="N27" s="13">
        <f t="shared" si="0"/>
        <v>8</v>
      </c>
    </row>
    <row r="28" spans="1:14" x14ac:dyDescent="0.25">
      <c r="A28" s="6" t="s">
        <v>46</v>
      </c>
      <c r="B28" s="1" t="s">
        <v>47</v>
      </c>
      <c r="C28" s="25">
        <v>1013</v>
      </c>
      <c r="D28" s="17">
        <v>1352</v>
      </c>
      <c r="E28" s="17">
        <v>116</v>
      </c>
      <c r="F28" s="17">
        <v>24</v>
      </c>
      <c r="G28" s="18">
        <v>393</v>
      </c>
      <c r="H28" s="17">
        <v>1295</v>
      </c>
      <c r="I28" s="17">
        <v>825</v>
      </c>
      <c r="J28" s="17">
        <v>204</v>
      </c>
      <c r="K28" s="43">
        <v>260</v>
      </c>
      <c r="L28" s="25">
        <v>392</v>
      </c>
      <c r="M28" s="23">
        <v>51</v>
      </c>
      <c r="N28" s="13">
        <f t="shared" si="0"/>
        <v>5925</v>
      </c>
    </row>
    <row r="29" spans="1:14" x14ac:dyDescent="0.25">
      <c r="A29" s="6" t="s">
        <v>48</v>
      </c>
      <c r="B29" s="1" t="s">
        <v>49</v>
      </c>
      <c r="C29" s="25">
        <v>10</v>
      </c>
      <c r="D29" s="17">
        <v>0</v>
      </c>
      <c r="E29" s="17">
        <v>4</v>
      </c>
      <c r="F29" s="17">
        <v>0</v>
      </c>
      <c r="G29" s="18">
        <v>0</v>
      </c>
      <c r="H29" s="17">
        <v>6</v>
      </c>
      <c r="I29" s="17">
        <v>780</v>
      </c>
      <c r="J29" s="17"/>
      <c r="K29" s="43">
        <v>173</v>
      </c>
      <c r="L29" s="25">
        <v>0</v>
      </c>
      <c r="M29" s="23">
        <v>0</v>
      </c>
      <c r="N29" s="13">
        <f t="shared" si="0"/>
        <v>973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2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41">
        <v>0</v>
      </c>
      <c r="L30" s="25">
        <v>2</v>
      </c>
      <c r="M30" s="23">
        <v>1</v>
      </c>
      <c r="N30" s="13">
        <f t="shared" si="0"/>
        <v>5</v>
      </c>
    </row>
    <row r="31" spans="1:14" x14ac:dyDescent="0.25">
      <c r="A31" s="6" t="s">
        <v>52</v>
      </c>
      <c r="B31" s="1" t="s">
        <v>53</v>
      </c>
      <c r="C31" s="25">
        <v>2</v>
      </c>
      <c r="D31" s="17">
        <v>117</v>
      </c>
      <c r="E31" s="17">
        <v>0</v>
      </c>
      <c r="F31" s="17">
        <v>0</v>
      </c>
      <c r="G31" s="18">
        <v>1</v>
      </c>
      <c r="H31" s="17">
        <v>14</v>
      </c>
      <c r="I31" s="17">
        <v>8</v>
      </c>
      <c r="J31" s="17">
        <v>3</v>
      </c>
      <c r="K31" s="46">
        <v>0</v>
      </c>
      <c r="L31" s="25">
        <v>0</v>
      </c>
      <c r="M31" s="23">
        <v>0</v>
      </c>
      <c r="N31" s="13">
        <f t="shared" si="0"/>
        <v>145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41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1201</v>
      </c>
      <c r="D33" s="17">
        <v>3088</v>
      </c>
      <c r="E33" s="17">
        <v>441</v>
      </c>
      <c r="F33" s="17">
        <v>296</v>
      </c>
      <c r="G33" s="18">
        <v>516</v>
      </c>
      <c r="H33" s="17">
        <v>2796</v>
      </c>
      <c r="I33" s="17">
        <v>3046</v>
      </c>
      <c r="J33" s="17">
        <v>1366</v>
      </c>
      <c r="K33" s="43">
        <v>726</v>
      </c>
      <c r="L33" s="25">
        <v>1600</v>
      </c>
      <c r="M33" s="23">
        <v>667</v>
      </c>
      <c r="N33" s="13">
        <f t="shared" si="0"/>
        <v>15743</v>
      </c>
    </row>
    <row r="34" spans="1:14" x14ac:dyDescent="0.25">
      <c r="A34" s="7" t="s">
        <v>58</v>
      </c>
      <c r="B34" s="8" t="s">
        <v>59</v>
      </c>
      <c r="C34" s="25">
        <v>9376</v>
      </c>
      <c r="D34" s="29">
        <v>12147</v>
      </c>
      <c r="E34" s="17">
        <v>8460</v>
      </c>
      <c r="F34" s="17">
        <v>7633</v>
      </c>
      <c r="G34" s="28">
        <v>5591</v>
      </c>
      <c r="H34" s="17">
        <v>15822</v>
      </c>
      <c r="I34" s="17">
        <v>13397</v>
      </c>
      <c r="J34" s="20">
        <v>12126</v>
      </c>
      <c r="K34" s="43">
        <v>11368</v>
      </c>
      <c r="L34" s="25">
        <v>11131</v>
      </c>
      <c r="M34" s="24">
        <v>9214</v>
      </c>
      <c r="N34" s="9">
        <f t="shared" si="0"/>
        <v>116265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7975</v>
      </c>
      <c r="D3" s="17">
        <v>4114</v>
      </c>
      <c r="E3" s="17">
        <v>1976</v>
      </c>
      <c r="F3" s="17">
        <v>3064</v>
      </c>
      <c r="G3" s="18">
        <v>2578</v>
      </c>
      <c r="H3" s="19">
        <v>8523</v>
      </c>
      <c r="I3" s="17">
        <v>3699</v>
      </c>
      <c r="J3" s="17">
        <v>4962</v>
      </c>
      <c r="K3" s="33">
        <v>6074</v>
      </c>
      <c r="L3" s="25">
        <v>4307</v>
      </c>
      <c r="M3" s="23">
        <v>4519</v>
      </c>
      <c r="N3" s="13">
        <f>SUM(C3:M3)</f>
        <v>51791</v>
      </c>
    </row>
    <row r="4" spans="1:14" x14ac:dyDescent="0.25">
      <c r="A4" s="6" t="s">
        <v>2</v>
      </c>
      <c r="B4" s="1" t="s">
        <v>3</v>
      </c>
      <c r="C4" s="25">
        <v>154</v>
      </c>
      <c r="D4" s="17">
        <v>113</v>
      </c>
      <c r="E4" s="17">
        <v>12</v>
      </c>
      <c r="F4" s="17">
        <v>0</v>
      </c>
      <c r="G4" s="18">
        <v>133</v>
      </c>
      <c r="H4" s="19">
        <v>1031</v>
      </c>
      <c r="I4" s="17">
        <v>1654</v>
      </c>
      <c r="J4" s="17">
        <v>34</v>
      </c>
      <c r="K4" s="33">
        <v>38</v>
      </c>
      <c r="L4" s="25">
        <v>0</v>
      </c>
      <c r="M4" s="23">
        <v>94</v>
      </c>
      <c r="N4" s="13">
        <f t="shared" ref="N4:N34" si="0">SUM(C4:M4)</f>
        <v>3263</v>
      </c>
    </row>
    <row r="5" spans="1:14" x14ac:dyDescent="0.25">
      <c r="A5" s="6" t="s">
        <v>4</v>
      </c>
      <c r="B5" s="1" t="s">
        <v>5</v>
      </c>
      <c r="C5" s="25">
        <v>261</v>
      </c>
      <c r="D5" s="17">
        <v>350</v>
      </c>
      <c r="E5" s="17">
        <v>768</v>
      </c>
      <c r="F5" s="17">
        <v>68</v>
      </c>
      <c r="G5" s="18">
        <v>217</v>
      </c>
      <c r="H5" s="19">
        <v>678</v>
      </c>
      <c r="I5" s="17">
        <v>613</v>
      </c>
      <c r="J5" s="17">
        <v>236</v>
      </c>
      <c r="K5" s="33">
        <v>325</v>
      </c>
      <c r="L5" s="25">
        <v>389</v>
      </c>
      <c r="M5" s="23">
        <v>354</v>
      </c>
      <c r="N5" s="13">
        <f t="shared" si="0"/>
        <v>4259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33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33">
        <v>0</v>
      </c>
      <c r="L7" s="25">
        <v>0</v>
      </c>
      <c r="M7" s="23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33">
        <v>0</v>
      </c>
      <c r="L8" s="25">
        <v>0</v>
      </c>
      <c r="M8" s="23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16</v>
      </c>
      <c r="D9" s="17">
        <v>29</v>
      </c>
      <c r="E9" s="17">
        <v>22</v>
      </c>
      <c r="F9" s="17">
        <v>0</v>
      </c>
      <c r="G9" s="18">
        <v>16</v>
      </c>
      <c r="H9" s="19">
        <v>7</v>
      </c>
      <c r="I9" s="17">
        <v>75</v>
      </c>
      <c r="J9" s="17">
        <v>25</v>
      </c>
      <c r="K9" s="33">
        <v>17</v>
      </c>
      <c r="L9" s="25">
        <v>15</v>
      </c>
      <c r="M9" s="23">
        <v>10</v>
      </c>
      <c r="N9" s="13">
        <f t="shared" si="0"/>
        <v>232</v>
      </c>
    </row>
    <row r="10" spans="1:14" x14ac:dyDescent="0.25">
      <c r="A10" s="6" t="s">
        <v>14</v>
      </c>
      <c r="B10" s="1" t="s">
        <v>15</v>
      </c>
      <c r="C10" s="25">
        <v>1595</v>
      </c>
      <c r="D10" s="17">
        <f>D11+D12</f>
        <v>1647</v>
      </c>
      <c r="E10" s="17">
        <v>549</v>
      </c>
      <c r="F10" s="17">
        <v>93</v>
      </c>
      <c r="G10" s="18">
        <v>1047</v>
      </c>
      <c r="H10" s="19">
        <v>1806</v>
      </c>
      <c r="I10" s="17">
        <f>I11+I12</f>
        <v>1451</v>
      </c>
      <c r="J10" s="17">
        <f t="shared" ref="J10" si="1">SUM(J11:J12)</f>
        <v>414</v>
      </c>
      <c r="K10" s="17">
        <f>K11+K12</f>
        <v>421</v>
      </c>
      <c r="L10" s="25">
        <v>639</v>
      </c>
      <c r="M10" s="23">
        <f>SUM(M11:M12)</f>
        <v>673</v>
      </c>
      <c r="N10" s="13">
        <f t="shared" si="0"/>
        <v>10335</v>
      </c>
    </row>
    <row r="11" spans="1:14" x14ac:dyDescent="0.25">
      <c r="A11" s="6" t="s">
        <v>16</v>
      </c>
      <c r="B11" s="1" t="s">
        <v>17</v>
      </c>
      <c r="C11" s="25">
        <v>1453</v>
      </c>
      <c r="D11" s="17">
        <v>1326</v>
      </c>
      <c r="E11" s="17">
        <v>439</v>
      </c>
      <c r="F11" s="17">
        <v>73</v>
      </c>
      <c r="G11" s="18">
        <v>789</v>
      </c>
      <c r="H11" s="17">
        <v>1390</v>
      </c>
      <c r="I11" s="17">
        <v>1258</v>
      </c>
      <c r="J11" s="17">
        <v>312</v>
      </c>
      <c r="K11">
        <v>303</v>
      </c>
      <c r="L11" s="25">
        <v>525</v>
      </c>
      <c r="M11" s="23">
        <v>199</v>
      </c>
      <c r="N11" s="13">
        <f t="shared" si="0"/>
        <v>8067</v>
      </c>
    </row>
    <row r="12" spans="1:14" x14ac:dyDescent="0.25">
      <c r="A12" s="6" t="s">
        <v>18</v>
      </c>
      <c r="B12" s="1" t="s">
        <v>19</v>
      </c>
      <c r="C12" s="25">
        <v>142</v>
      </c>
      <c r="D12" s="17">
        <v>321</v>
      </c>
      <c r="E12" s="17">
        <v>110</v>
      </c>
      <c r="F12" s="17">
        <v>20</v>
      </c>
      <c r="G12" s="18">
        <v>258</v>
      </c>
      <c r="H12" s="17">
        <v>416</v>
      </c>
      <c r="I12" s="17">
        <v>193</v>
      </c>
      <c r="J12" s="17">
        <v>102</v>
      </c>
      <c r="K12">
        <v>118</v>
      </c>
      <c r="L12" s="25">
        <v>114</v>
      </c>
      <c r="M12" s="23">
        <v>474</v>
      </c>
      <c r="N12" s="13">
        <f t="shared" si="0"/>
        <v>2268</v>
      </c>
    </row>
    <row r="13" spans="1:14" x14ac:dyDescent="0.25">
      <c r="A13" s="6" t="s">
        <v>20</v>
      </c>
      <c r="B13" s="1" t="s">
        <v>21</v>
      </c>
      <c r="C13" s="25">
        <v>865</v>
      </c>
      <c r="D13" s="17">
        <f>D14+D15</f>
        <v>1420</v>
      </c>
      <c r="E13" s="17">
        <v>276</v>
      </c>
      <c r="F13" s="17">
        <v>23</v>
      </c>
      <c r="G13" s="18">
        <v>1134</v>
      </c>
      <c r="H13" s="19">
        <v>3040</v>
      </c>
      <c r="I13" s="17">
        <f>I14+I15</f>
        <v>1737</v>
      </c>
      <c r="J13" s="17">
        <f t="shared" ref="J13" si="2">SUM(J14:J15)</f>
        <v>275</v>
      </c>
      <c r="K13" s="17">
        <f>K14+K15</f>
        <v>465</v>
      </c>
      <c r="L13" s="25">
        <v>264</v>
      </c>
      <c r="M13" s="23">
        <f>SUM(M14:M15)</f>
        <v>234</v>
      </c>
      <c r="N13" s="13">
        <f t="shared" si="0"/>
        <v>9733</v>
      </c>
    </row>
    <row r="14" spans="1:14" x14ac:dyDescent="0.25">
      <c r="A14" s="6" t="s">
        <v>16</v>
      </c>
      <c r="B14" s="1" t="s">
        <v>22</v>
      </c>
      <c r="C14" s="25">
        <v>782</v>
      </c>
      <c r="D14" s="17">
        <v>1217</v>
      </c>
      <c r="E14" s="17">
        <v>231</v>
      </c>
      <c r="F14" s="17">
        <v>13</v>
      </c>
      <c r="G14" s="18">
        <v>796</v>
      </c>
      <c r="H14" s="17">
        <v>2591</v>
      </c>
      <c r="I14" s="17">
        <v>1271</v>
      </c>
      <c r="J14" s="17">
        <v>153</v>
      </c>
      <c r="K14">
        <v>304</v>
      </c>
      <c r="L14" s="25">
        <v>215</v>
      </c>
      <c r="M14" s="23">
        <v>139</v>
      </c>
      <c r="N14" s="13">
        <f t="shared" si="0"/>
        <v>7712</v>
      </c>
    </row>
    <row r="15" spans="1:14" x14ac:dyDescent="0.25">
      <c r="A15" s="6" t="s">
        <v>18</v>
      </c>
      <c r="B15" s="1" t="s">
        <v>23</v>
      </c>
      <c r="C15" s="25">
        <v>83</v>
      </c>
      <c r="D15" s="17">
        <v>203</v>
      </c>
      <c r="E15" s="17">
        <v>45</v>
      </c>
      <c r="F15" s="17">
        <v>10</v>
      </c>
      <c r="G15" s="18">
        <v>338</v>
      </c>
      <c r="H15" s="17">
        <v>449</v>
      </c>
      <c r="I15" s="17">
        <v>466</v>
      </c>
      <c r="J15" s="17">
        <v>122</v>
      </c>
      <c r="K15">
        <v>161</v>
      </c>
      <c r="L15" s="25">
        <v>49</v>
      </c>
      <c r="M15" s="23">
        <v>95</v>
      </c>
      <c r="N15" s="13">
        <f t="shared" si="0"/>
        <v>2021</v>
      </c>
    </row>
    <row r="16" spans="1:14" x14ac:dyDescent="0.25">
      <c r="A16" s="6" t="s">
        <v>24</v>
      </c>
      <c r="B16" s="1" t="s">
        <v>25</v>
      </c>
      <c r="C16" s="25">
        <v>1718</v>
      </c>
      <c r="D16" s="17">
        <f>D17+D18</f>
        <v>1689</v>
      </c>
      <c r="E16" s="17">
        <v>597</v>
      </c>
      <c r="F16" s="17">
        <v>116</v>
      </c>
      <c r="G16" s="18">
        <v>1134</v>
      </c>
      <c r="H16" s="19">
        <v>3068</v>
      </c>
      <c r="I16" s="17">
        <f>I17+I18</f>
        <v>1737</v>
      </c>
      <c r="J16" s="17">
        <f t="shared" ref="J16" si="3">SUM(J17:J18)</f>
        <v>490</v>
      </c>
      <c r="K16" s="17">
        <f>K17+K18</f>
        <v>886</v>
      </c>
      <c r="L16" s="25">
        <v>686</v>
      </c>
      <c r="M16" s="23">
        <f>SUM(M17:M18)</f>
        <v>718</v>
      </c>
      <c r="N16" s="13">
        <f t="shared" si="0"/>
        <v>12839</v>
      </c>
    </row>
    <row r="17" spans="1:14" x14ac:dyDescent="0.25">
      <c r="A17" s="6" t="s">
        <v>16</v>
      </c>
      <c r="B17" s="1" t="s">
        <v>26</v>
      </c>
      <c r="C17" s="25">
        <v>1498</v>
      </c>
      <c r="D17" s="17">
        <v>1336</v>
      </c>
      <c r="E17" s="17">
        <v>444</v>
      </c>
      <c r="F17" s="17">
        <v>86</v>
      </c>
      <c r="G17" s="18">
        <v>796</v>
      </c>
      <c r="H17" s="17">
        <v>2602</v>
      </c>
      <c r="I17" s="17">
        <f>I14</f>
        <v>1271</v>
      </c>
      <c r="J17" s="17">
        <v>315</v>
      </c>
      <c r="K17" s="27">
        <f>K11+K14</f>
        <v>607</v>
      </c>
      <c r="L17" s="25">
        <v>531</v>
      </c>
      <c r="M17" s="23">
        <v>199</v>
      </c>
      <c r="N17" s="13">
        <f t="shared" si="0"/>
        <v>9685</v>
      </c>
    </row>
    <row r="18" spans="1:14" x14ac:dyDescent="0.25">
      <c r="A18" s="6" t="s">
        <v>18</v>
      </c>
      <c r="B18" s="1" t="s">
        <v>27</v>
      </c>
      <c r="C18" s="25">
        <v>220</v>
      </c>
      <c r="D18" s="17">
        <v>353</v>
      </c>
      <c r="E18" s="17">
        <v>153</v>
      </c>
      <c r="F18" s="17">
        <v>30</v>
      </c>
      <c r="G18" s="18">
        <v>338</v>
      </c>
      <c r="H18" s="17">
        <v>466</v>
      </c>
      <c r="I18" s="17">
        <f>I15</f>
        <v>466</v>
      </c>
      <c r="J18" s="17">
        <v>175</v>
      </c>
      <c r="K18" s="27">
        <f>K12+K15</f>
        <v>279</v>
      </c>
      <c r="L18" s="25">
        <v>155</v>
      </c>
      <c r="M18" s="23">
        <v>519</v>
      </c>
      <c r="N18" s="13">
        <f t="shared" si="0"/>
        <v>3154</v>
      </c>
    </row>
    <row r="19" spans="1:14" x14ac:dyDescent="0.25">
      <c r="A19" s="6" t="s">
        <v>28</v>
      </c>
      <c r="B19" s="1" t="s">
        <v>29</v>
      </c>
      <c r="C19" s="25">
        <v>5934</v>
      </c>
      <c r="D19" s="17">
        <f>D20+D24+D25</f>
        <v>5168</v>
      </c>
      <c r="E19" s="17">
        <v>4221</v>
      </c>
      <c r="F19" s="17">
        <v>4934</v>
      </c>
      <c r="G19" s="18">
        <v>3434</v>
      </c>
      <c r="H19" s="19">
        <f>H20+H24+H25</f>
        <v>5685</v>
      </c>
      <c r="I19" s="17">
        <f>I20+I24+I25</f>
        <v>5869</v>
      </c>
      <c r="J19" s="17">
        <f t="shared" ref="J19" si="4">SUM(J20,J24:J25)</f>
        <v>8983</v>
      </c>
      <c r="K19" s="17">
        <f>SUM(K21:K25)</f>
        <v>8758</v>
      </c>
      <c r="L19" s="25">
        <v>6178</v>
      </c>
      <c r="M19" s="23">
        <f>M20+M24+M25</f>
        <v>3989</v>
      </c>
      <c r="N19" s="13">
        <f t="shared" si="0"/>
        <v>63153</v>
      </c>
    </row>
    <row r="20" spans="1:14" x14ac:dyDescent="0.25">
      <c r="A20" s="6" t="s">
        <v>30</v>
      </c>
      <c r="B20" s="1" t="s">
        <v>31</v>
      </c>
      <c r="C20" s="25">
        <v>5909</v>
      </c>
      <c r="D20" s="17">
        <f>SUM(D21:D23)</f>
        <v>5144</v>
      </c>
      <c r="E20" s="17">
        <v>4193</v>
      </c>
      <c r="F20" s="17">
        <v>4934</v>
      </c>
      <c r="G20" s="18">
        <v>3400</v>
      </c>
      <c r="H20" s="19">
        <f>H21+H22+H23</f>
        <v>5569</v>
      </c>
      <c r="I20" s="17">
        <f t="shared" ref="I20" si="5">I21+I22+I23</f>
        <v>5797</v>
      </c>
      <c r="J20" s="17">
        <f t="shared" ref="J20" si="6">SUM(J21:J23)</f>
        <v>8953</v>
      </c>
      <c r="K20" s="17">
        <f>K21+K22+K23</f>
        <v>8728</v>
      </c>
      <c r="L20" s="25">
        <v>6150</v>
      </c>
      <c r="M20" s="23">
        <f>SUM(M21:M23)</f>
        <v>3930</v>
      </c>
      <c r="N20" s="13">
        <f t="shared" si="0"/>
        <v>62707</v>
      </c>
    </row>
    <row r="21" spans="1:14" x14ac:dyDescent="0.25">
      <c r="A21" s="6" t="s">
        <v>32</v>
      </c>
      <c r="B21" s="1" t="s">
        <v>33</v>
      </c>
      <c r="C21" s="25">
        <v>4581</v>
      </c>
      <c r="D21" s="17">
        <v>3943</v>
      </c>
      <c r="E21" s="17">
        <v>2163</v>
      </c>
      <c r="F21" s="17">
        <v>3759</v>
      </c>
      <c r="G21" s="18">
        <v>2603</v>
      </c>
      <c r="H21" s="17">
        <v>4055</v>
      </c>
      <c r="I21" s="17">
        <v>4212</v>
      </c>
      <c r="J21" s="17">
        <v>6617</v>
      </c>
      <c r="K21">
        <v>6783</v>
      </c>
      <c r="L21" s="25">
        <v>4745</v>
      </c>
      <c r="M21" s="23">
        <v>2894</v>
      </c>
      <c r="N21" s="13">
        <f t="shared" si="0"/>
        <v>46355</v>
      </c>
    </row>
    <row r="22" spans="1:14" x14ac:dyDescent="0.25">
      <c r="A22" s="6" t="s">
        <v>34</v>
      </c>
      <c r="B22" s="1" t="s">
        <v>35</v>
      </c>
      <c r="C22" s="25">
        <v>1322</v>
      </c>
      <c r="D22" s="17">
        <v>1190</v>
      </c>
      <c r="E22" s="17">
        <v>644</v>
      </c>
      <c r="F22" s="17">
        <v>1158</v>
      </c>
      <c r="G22" s="18">
        <v>677</v>
      </c>
      <c r="H22" s="17">
        <v>1445</v>
      </c>
      <c r="I22" s="17">
        <v>1576</v>
      </c>
      <c r="J22" s="17">
        <v>2294</v>
      </c>
      <c r="K22">
        <v>1940</v>
      </c>
      <c r="L22" s="25">
        <v>1395</v>
      </c>
      <c r="M22" s="23">
        <v>1022</v>
      </c>
      <c r="N22" s="13">
        <f t="shared" si="0"/>
        <v>14663</v>
      </c>
    </row>
    <row r="23" spans="1:14" x14ac:dyDescent="0.25">
      <c r="A23" s="6" t="s">
        <v>36</v>
      </c>
      <c r="B23" s="1" t="s">
        <v>37</v>
      </c>
      <c r="C23" s="25">
        <v>6</v>
      </c>
      <c r="D23" s="17">
        <v>11</v>
      </c>
      <c r="E23" s="17">
        <v>1386</v>
      </c>
      <c r="F23" s="17">
        <v>17</v>
      </c>
      <c r="G23" s="18">
        <v>120</v>
      </c>
      <c r="H23" s="17">
        <v>69</v>
      </c>
      <c r="I23" s="17">
        <v>9</v>
      </c>
      <c r="J23" s="17">
        <v>42</v>
      </c>
      <c r="K23">
        <v>5</v>
      </c>
      <c r="L23" s="25">
        <v>10</v>
      </c>
      <c r="M23" s="23">
        <v>14</v>
      </c>
      <c r="N23" s="13">
        <f t="shared" si="0"/>
        <v>1689</v>
      </c>
    </row>
    <row r="24" spans="1:14" x14ac:dyDescent="0.25">
      <c r="A24" s="6" t="s">
        <v>38</v>
      </c>
      <c r="B24" s="1" t="s">
        <v>39</v>
      </c>
      <c r="C24" s="25">
        <v>25</v>
      </c>
      <c r="D24" s="17">
        <v>24</v>
      </c>
      <c r="E24" s="17">
        <v>28</v>
      </c>
      <c r="F24" s="17">
        <v>0</v>
      </c>
      <c r="G24" s="18">
        <v>34</v>
      </c>
      <c r="H24" s="17">
        <v>116</v>
      </c>
      <c r="I24" s="17">
        <v>72</v>
      </c>
      <c r="J24" s="17">
        <v>30</v>
      </c>
      <c r="K24">
        <v>30</v>
      </c>
      <c r="L24" s="25">
        <v>28</v>
      </c>
      <c r="M24" s="23">
        <v>59</v>
      </c>
      <c r="N24" s="13">
        <f t="shared" si="0"/>
        <v>446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>
        <v>0</v>
      </c>
      <c r="L26" s="25">
        <v>1</v>
      </c>
      <c r="M26" s="23">
        <v>0</v>
      </c>
      <c r="N26" s="13">
        <f t="shared" si="0"/>
        <v>1</v>
      </c>
    </row>
    <row r="27" spans="1:14" x14ac:dyDescent="0.25">
      <c r="A27" s="6" t="s">
        <v>44</v>
      </c>
      <c r="B27" s="1" t="s">
        <v>45</v>
      </c>
      <c r="C27" s="25">
        <v>1</v>
      </c>
      <c r="D27" s="17">
        <v>4</v>
      </c>
      <c r="E27" s="17">
        <v>0</v>
      </c>
      <c r="F27" s="17">
        <v>0</v>
      </c>
      <c r="G27" s="18">
        <v>0</v>
      </c>
      <c r="H27" s="19">
        <v>5</v>
      </c>
      <c r="I27" s="17">
        <v>1</v>
      </c>
      <c r="J27" s="17"/>
      <c r="K27">
        <v>0</v>
      </c>
      <c r="L27" s="25">
        <v>3</v>
      </c>
      <c r="M27" s="23">
        <v>0</v>
      </c>
      <c r="N27" s="13">
        <f t="shared" si="0"/>
        <v>14</v>
      </c>
    </row>
    <row r="28" spans="1:14" x14ac:dyDescent="0.25">
      <c r="A28" s="6" t="s">
        <v>46</v>
      </c>
      <c r="B28" s="1" t="s">
        <v>47</v>
      </c>
      <c r="C28" s="25">
        <v>804</v>
      </c>
      <c r="D28" s="17">
        <v>1543</v>
      </c>
      <c r="E28" s="17">
        <v>127</v>
      </c>
      <c r="F28" s="17">
        <v>18</v>
      </c>
      <c r="G28" s="18">
        <v>396</v>
      </c>
      <c r="H28" s="19">
        <v>1136</v>
      </c>
      <c r="I28" s="17">
        <v>668</v>
      </c>
      <c r="J28" s="17">
        <v>195</v>
      </c>
      <c r="K28">
        <v>249</v>
      </c>
      <c r="L28" s="25">
        <v>332</v>
      </c>
      <c r="M28" s="23">
        <v>49</v>
      </c>
      <c r="N28" s="13">
        <f t="shared" si="0"/>
        <v>5517</v>
      </c>
    </row>
    <row r="29" spans="1:14" x14ac:dyDescent="0.25">
      <c r="A29" s="6" t="s">
        <v>48</v>
      </c>
      <c r="B29" s="1" t="s">
        <v>49</v>
      </c>
      <c r="C29" s="25">
        <v>33</v>
      </c>
      <c r="D29" s="17">
        <v>0</v>
      </c>
      <c r="E29" s="17">
        <v>2</v>
      </c>
      <c r="F29" s="17">
        <v>0</v>
      </c>
      <c r="G29" s="18">
        <v>1</v>
      </c>
      <c r="H29" s="19">
        <v>3</v>
      </c>
      <c r="I29" s="17">
        <v>317</v>
      </c>
      <c r="J29" s="17"/>
      <c r="K29">
        <v>124</v>
      </c>
      <c r="L29" s="25">
        <v>0</v>
      </c>
      <c r="M29" s="23">
        <v>0</v>
      </c>
      <c r="N29" s="13">
        <f t="shared" si="0"/>
        <v>480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2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>
        <v>0</v>
      </c>
      <c r="L30" s="25">
        <v>0</v>
      </c>
      <c r="M30" s="23">
        <v>1</v>
      </c>
      <c r="N30" s="13">
        <f t="shared" si="0"/>
        <v>3</v>
      </c>
    </row>
    <row r="31" spans="1:14" x14ac:dyDescent="0.25">
      <c r="A31" s="6" t="s">
        <v>52</v>
      </c>
      <c r="B31" s="1" t="s">
        <v>53</v>
      </c>
      <c r="C31" s="25">
        <v>1</v>
      </c>
      <c r="D31" s="17">
        <v>128</v>
      </c>
      <c r="E31" s="17">
        <v>0</v>
      </c>
      <c r="F31" s="17">
        <v>0</v>
      </c>
      <c r="G31" s="18">
        <v>6</v>
      </c>
      <c r="H31" s="19">
        <v>27</v>
      </c>
      <c r="I31" s="17">
        <v>3</v>
      </c>
      <c r="J31" s="17">
        <v>2</v>
      </c>
      <c r="K31">
        <v>0</v>
      </c>
      <c r="L31" s="25">
        <v>0</v>
      </c>
      <c r="M31" s="23">
        <v>0</v>
      </c>
      <c r="N31" s="13">
        <f t="shared" si="0"/>
        <v>167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1301</v>
      </c>
      <c r="D33" s="17">
        <v>4008</v>
      </c>
      <c r="E33" s="17">
        <v>411</v>
      </c>
      <c r="F33" s="17">
        <v>288</v>
      </c>
      <c r="G33" s="18">
        <v>562</v>
      </c>
      <c r="H33" s="19">
        <v>3106</v>
      </c>
      <c r="I33" s="17">
        <v>3472</v>
      </c>
      <c r="J33" s="17">
        <v>1578</v>
      </c>
      <c r="K33">
        <v>1005</v>
      </c>
      <c r="L33" s="25">
        <v>1379</v>
      </c>
      <c r="M33" s="23">
        <v>889</v>
      </c>
      <c r="N33" s="13">
        <f t="shared" si="0"/>
        <v>17999</v>
      </c>
    </row>
    <row r="34" spans="1:14" x14ac:dyDescent="0.25">
      <c r="A34" s="7" t="s">
        <v>58</v>
      </c>
      <c r="B34" s="8" t="s">
        <v>59</v>
      </c>
      <c r="C34" s="25">
        <v>13498</v>
      </c>
      <c r="D34" s="29">
        <v>12427</v>
      </c>
      <c r="E34" s="17">
        <v>6184</v>
      </c>
      <c r="F34" s="17">
        <v>5394</v>
      </c>
      <c r="G34" s="28">
        <v>5697</v>
      </c>
      <c r="H34" s="19">
        <v>15392</v>
      </c>
      <c r="I34" s="17">
        <v>13982</v>
      </c>
      <c r="J34" s="20">
        <v>11483</v>
      </c>
      <c r="K34">
        <v>10870</v>
      </c>
      <c r="L34" s="25">
        <v>8846</v>
      </c>
      <c r="M34" s="24">
        <v>7963</v>
      </c>
      <c r="N34" s="9">
        <f t="shared" si="0"/>
        <v>111736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C3" sqref="C3:C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25">
      <c r="A3" s="6" t="s">
        <v>0</v>
      </c>
      <c r="B3" s="1" t="s">
        <v>1</v>
      </c>
      <c r="C3" s="25">
        <v>98</v>
      </c>
      <c r="D3" s="17">
        <v>126</v>
      </c>
      <c r="E3" s="17">
        <v>16</v>
      </c>
      <c r="F3" s="17">
        <v>37</v>
      </c>
      <c r="G3" s="18">
        <v>65</v>
      </c>
      <c r="H3" s="17">
        <v>115</v>
      </c>
      <c r="I3" s="17">
        <v>105</v>
      </c>
      <c r="J3" s="17">
        <v>52</v>
      </c>
      <c r="K3" s="47">
        <v>112</v>
      </c>
      <c r="L3" s="25">
        <v>29</v>
      </c>
      <c r="M3" s="23">
        <v>37</v>
      </c>
      <c r="N3" s="15">
        <f>SUM(C3:M3)</f>
        <v>792</v>
      </c>
    </row>
    <row r="4" spans="1:14" x14ac:dyDescent="0.25">
      <c r="A4" s="6" t="s">
        <v>2</v>
      </c>
      <c r="B4" s="1" t="s">
        <v>3</v>
      </c>
      <c r="C4" s="25">
        <v>3278</v>
      </c>
      <c r="D4" s="17">
        <v>1284</v>
      </c>
      <c r="E4" s="17">
        <v>148</v>
      </c>
      <c r="F4" s="17">
        <v>0</v>
      </c>
      <c r="G4" s="18">
        <v>1442</v>
      </c>
      <c r="H4" s="17">
        <v>553</v>
      </c>
      <c r="I4" s="17">
        <v>1142</v>
      </c>
      <c r="J4" s="17">
        <v>393</v>
      </c>
      <c r="K4" s="47">
        <v>140</v>
      </c>
      <c r="L4" s="25">
        <v>0</v>
      </c>
      <c r="M4" s="23">
        <v>434</v>
      </c>
      <c r="N4" s="15">
        <f t="shared" ref="N4:N34" si="0">SUM(C4:M4)</f>
        <v>8814</v>
      </c>
    </row>
    <row r="5" spans="1:14" x14ac:dyDescent="0.25">
      <c r="A5" s="6" t="s">
        <v>4</v>
      </c>
      <c r="B5" s="1" t="s">
        <v>5</v>
      </c>
      <c r="C5" s="25">
        <v>91</v>
      </c>
      <c r="D5" s="17">
        <v>93</v>
      </c>
      <c r="E5" s="17">
        <v>64</v>
      </c>
      <c r="F5" s="17">
        <v>11</v>
      </c>
      <c r="G5" s="18">
        <v>49</v>
      </c>
      <c r="H5" s="17">
        <v>133</v>
      </c>
      <c r="I5" s="17">
        <v>101</v>
      </c>
      <c r="J5" s="17">
        <v>45</v>
      </c>
      <c r="K5" s="47">
        <v>42</v>
      </c>
      <c r="L5" s="25">
        <v>56</v>
      </c>
      <c r="M5" s="23">
        <v>95</v>
      </c>
      <c r="N5" s="15">
        <f t="shared" si="0"/>
        <v>780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47"/>
      <c r="L6" s="25">
        <v>0</v>
      </c>
      <c r="M6" s="23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47"/>
      <c r="L7" s="25">
        <v>0</v>
      </c>
      <c r="M7" s="23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/>
      <c r="L8" s="25">
        <v>0</v>
      </c>
      <c r="M8" s="23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25">
        <v>0</v>
      </c>
      <c r="D9" s="17">
        <v>0</v>
      </c>
      <c r="E9" s="17">
        <v>0</v>
      </c>
      <c r="F9" s="17">
        <v>0</v>
      </c>
      <c r="G9" s="18">
        <v>1</v>
      </c>
      <c r="H9" s="17">
        <v>2</v>
      </c>
      <c r="I9" s="17">
        <v>0</v>
      </c>
      <c r="J9" s="17"/>
      <c r="K9" s="17"/>
      <c r="L9" s="25">
        <v>0</v>
      </c>
      <c r="M9" s="23">
        <v>0</v>
      </c>
      <c r="N9" s="15">
        <f t="shared" si="0"/>
        <v>3</v>
      </c>
    </row>
    <row r="10" spans="1:14" x14ac:dyDescent="0.25">
      <c r="A10" s="6" t="s">
        <v>14</v>
      </c>
      <c r="B10" s="1" t="s">
        <v>15</v>
      </c>
      <c r="C10" s="25">
        <v>5</v>
      </c>
      <c r="D10" s="17">
        <f>D11+D12</f>
        <v>33</v>
      </c>
      <c r="E10" s="17">
        <v>0</v>
      </c>
      <c r="F10" s="17">
        <v>0</v>
      </c>
      <c r="G10" s="18">
        <v>3</v>
      </c>
      <c r="H10" s="17">
        <v>14</v>
      </c>
      <c r="I10" s="17">
        <f t="shared" ref="I10" si="1">I11+I12</f>
        <v>3</v>
      </c>
      <c r="J10" s="17">
        <f t="shared" ref="J10" si="2">SUM(J11:J12)</f>
        <v>1</v>
      </c>
      <c r="K10" s="17">
        <f t="shared" ref="K10" si="3">K11+K12</f>
        <v>0</v>
      </c>
      <c r="L10" s="25">
        <v>4</v>
      </c>
      <c r="M10" s="23">
        <f>SUM(M11:M12)</f>
        <v>2</v>
      </c>
      <c r="N10" s="15">
        <f t="shared" si="0"/>
        <v>65</v>
      </c>
    </row>
    <row r="11" spans="1:14" x14ac:dyDescent="0.25">
      <c r="A11" s="6" t="s">
        <v>16</v>
      </c>
      <c r="B11" s="1" t="s">
        <v>17</v>
      </c>
      <c r="C11" s="25">
        <v>1</v>
      </c>
      <c r="D11" s="17">
        <v>29</v>
      </c>
      <c r="E11" s="17">
        <v>0</v>
      </c>
      <c r="F11" s="17">
        <v>0</v>
      </c>
      <c r="G11" s="18">
        <v>2</v>
      </c>
      <c r="H11" s="17">
        <v>10</v>
      </c>
      <c r="I11" s="17">
        <v>3</v>
      </c>
      <c r="J11" s="17">
        <v>1</v>
      </c>
      <c r="K11" s="17"/>
      <c r="L11" s="25">
        <v>2</v>
      </c>
      <c r="M11" s="23">
        <v>2</v>
      </c>
      <c r="N11" s="15">
        <f t="shared" si="0"/>
        <v>50</v>
      </c>
    </row>
    <row r="12" spans="1:14" x14ac:dyDescent="0.25">
      <c r="A12" s="6" t="s">
        <v>18</v>
      </c>
      <c r="B12" s="1" t="s">
        <v>19</v>
      </c>
      <c r="C12" s="25">
        <v>4</v>
      </c>
      <c r="D12" s="17">
        <v>4</v>
      </c>
      <c r="E12" s="17">
        <v>0</v>
      </c>
      <c r="F12" s="17">
        <v>0</v>
      </c>
      <c r="G12" s="18">
        <v>1</v>
      </c>
      <c r="H12" s="17">
        <v>4</v>
      </c>
      <c r="I12" s="17">
        <v>0</v>
      </c>
      <c r="J12" s="17"/>
      <c r="K12" s="17"/>
      <c r="L12" s="25">
        <v>2</v>
      </c>
      <c r="M12" s="23">
        <v>0</v>
      </c>
      <c r="N12" s="15">
        <f t="shared" si="0"/>
        <v>15</v>
      </c>
    </row>
    <row r="13" spans="1:14" x14ac:dyDescent="0.25">
      <c r="A13" s="6" t="s">
        <v>20</v>
      </c>
      <c r="B13" s="1" t="s">
        <v>21</v>
      </c>
      <c r="C13" s="25">
        <v>43</v>
      </c>
      <c r="D13" s="17">
        <f>D14+D15</f>
        <v>21</v>
      </c>
      <c r="E13" s="17">
        <v>27</v>
      </c>
      <c r="F13" s="17">
        <v>1</v>
      </c>
      <c r="G13" s="18">
        <v>105</v>
      </c>
      <c r="H13" s="17">
        <v>144</v>
      </c>
      <c r="I13" s="17">
        <f>I14+I15</f>
        <v>94</v>
      </c>
      <c r="J13" s="17">
        <f t="shared" ref="J13" si="4">SUM(J14:J15)</f>
        <v>34</v>
      </c>
      <c r="K13" s="17">
        <f t="shared" ref="K13" si="5">K14+K15</f>
        <v>38</v>
      </c>
      <c r="L13" s="25">
        <v>17</v>
      </c>
      <c r="M13" s="23">
        <f>SUM(M14:M15)</f>
        <v>7</v>
      </c>
      <c r="N13" s="15">
        <f t="shared" si="0"/>
        <v>531</v>
      </c>
    </row>
    <row r="14" spans="1:14" x14ac:dyDescent="0.25">
      <c r="A14" s="6" t="s">
        <v>16</v>
      </c>
      <c r="B14" s="1" t="s">
        <v>22</v>
      </c>
      <c r="C14" s="25">
        <v>29</v>
      </c>
      <c r="D14" s="17">
        <v>9</v>
      </c>
      <c r="E14" s="17">
        <v>10</v>
      </c>
      <c r="F14" s="17">
        <v>0</v>
      </c>
      <c r="G14" s="18">
        <v>16</v>
      </c>
      <c r="H14" s="17">
        <v>112</v>
      </c>
      <c r="I14" s="17">
        <v>66</v>
      </c>
      <c r="J14" s="17">
        <v>3</v>
      </c>
      <c r="K14" s="17">
        <v>6</v>
      </c>
      <c r="L14" s="25">
        <v>2</v>
      </c>
      <c r="M14" s="23">
        <v>3</v>
      </c>
      <c r="N14" s="15">
        <f t="shared" si="0"/>
        <v>256</v>
      </c>
    </row>
    <row r="15" spans="1:14" x14ac:dyDescent="0.25">
      <c r="A15" s="6" t="s">
        <v>18</v>
      </c>
      <c r="B15" s="1" t="s">
        <v>23</v>
      </c>
      <c r="C15" s="25">
        <v>14</v>
      </c>
      <c r="D15" s="17">
        <v>12</v>
      </c>
      <c r="E15" s="17">
        <v>17</v>
      </c>
      <c r="F15" s="17">
        <v>1</v>
      </c>
      <c r="G15" s="18">
        <v>89</v>
      </c>
      <c r="H15" s="17">
        <v>32</v>
      </c>
      <c r="I15" s="17">
        <v>28</v>
      </c>
      <c r="J15" s="17">
        <v>31</v>
      </c>
      <c r="K15" s="17">
        <v>32</v>
      </c>
      <c r="L15" s="25">
        <v>15</v>
      </c>
      <c r="M15" s="23">
        <v>4</v>
      </c>
      <c r="N15" s="15">
        <f t="shared" si="0"/>
        <v>275</v>
      </c>
    </row>
    <row r="16" spans="1:14" x14ac:dyDescent="0.25">
      <c r="A16" s="6" t="s">
        <v>24</v>
      </c>
      <c r="B16" s="1" t="s">
        <v>25</v>
      </c>
      <c r="C16" s="25">
        <v>48</v>
      </c>
      <c r="D16" s="17">
        <f t="shared" ref="D16:D18" si="6">D10+D13</f>
        <v>54</v>
      </c>
      <c r="E16" s="17">
        <v>27</v>
      </c>
      <c r="F16" s="17">
        <v>1</v>
      </c>
      <c r="G16" s="18">
        <v>108</v>
      </c>
      <c r="H16" s="17">
        <v>158</v>
      </c>
      <c r="I16" s="17">
        <f t="shared" ref="I16" si="7">I17+I18</f>
        <v>97</v>
      </c>
      <c r="J16" s="17">
        <f t="shared" ref="J16" si="8">SUM(J17:J18)</f>
        <v>35</v>
      </c>
      <c r="K16" s="17">
        <f t="shared" ref="K16" si="9">K17+K18</f>
        <v>38</v>
      </c>
      <c r="L16" s="25">
        <v>21</v>
      </c>
      <c r="M16" s="23">
        <f>SUM(M17:M18)</f>
        <v>9</v>
      </c>
      <c r="N16" s="15">
        <f t="shared" si="0"/>
        <v>596</v>
      </c>
    </row>
    <row r="17" spans="1:14" x14ac:dyDescent="0.25">
      <c r="A17" s="6" t="s">
        <v>16</v>
      </c>
      <c r="B17" s="1" t="s">
        <v>26</v>
      </c>
      <c r="C17" s="25">
        <v>30</v>
      </c>
      <c r="D17" s="17">
        <f t="shared" si="6"/>
        <v>38</v>
      </c>
      <c r="E17" s="17">
        <v>10</v>
      </c>
      <c r="F17" s="17">
        <v>0</v>
      </c>
      <c r="G17" s="18">
        <v>18</v>
      </c>
      <c r="H17" s="17">
        <v>122</v>
      </c>
      <c r="I17" s="17">
        <f t="shared" ref="I17:I18" si="10">I11+I14</f>
        <v>69</v>
      </c>
      <c r="J17" s="17">
        <f t="shared" ref="J17:K18" si="11">J11+J14</f>
        <v>4</v>
      </c>
      <c r="K17" s="17">
        <f t="shared" si="11"/>
        <v>6</v>
      </c>
      <c r="L17" s="25">
        <v>4</v>
      </c>
      <c r="M17" s="23">
        <f t="shared" ref="M17:M18" si="12">M11+M14</f>
        <v>5</v>
      </c>
      <c r="N17" s="15">
        <f t="shared" si="0"/>
        <v>306</v>
      </c>
    </row>
    <row r="18" spans="1:14" x14ac:dyDescent="0.25">
      <c r="A18" s="6" t="s">
        <v>18</v>
      </c>
      <c r="B18" s="1" t="s">
        <v>27</v>
      </c>
      <c r="C18" s="25">
        <v>18</v>
      </c>
      <c r="D18" s="17">
        <f t="shared" si="6"/>
        <v>16</v>
      </c>
      <c r="E18" s="17">
        <v>17</v>
      </c>
      <c r="F18" s="17">
        <v>1</v>
      </c>
      <c r="G18" s="18">
        <v>90</v>
      </c>
      <c r="H18" s="17">
        <v>36</v>
      </c>
      <c r="I18" s="17">
        <f t="shared" si="10"/>
        <v>28</v>
      </c>
      <c r="J18" s="17">
        <f t="shared" si="11"/>
        <v>31</v>
      </c>
      <c r="K18" s="17">
        <f t="shared" si="11"/>
        <v>32</v>
      </c>
      <c r="L18" s="25">
        <v>17</v>
      </c>
      <c r="M18" s="23">
        <f t="shared" si="12"/>
        <v>4</v>
      </c>
      <c r="N18" s="15">
        <f t="shared" si="0"/>
        <v>290</v>
      </c>
    </row>
    <row r="19" spans="1:14" x14ac:dyDescent="0.25">
      <c r="A19" s="6" t="s">
        <v>28</v>
      </c>
      <c r="B19" s="1" t="s">
        <v>29</v>
      </c>
      <c r="C19" s="25">
        <v>505</v>
      </c>
      <c r="D19" s="17">
        <f>D20+D24+D25</f>
        <v>260</v>
      </c>
      <c r="E19" s="17">
        <v>235</v>
      </c>
      <c r="F19" s="17">
        <v>267</v>
      </c>
      <c r="G19" s="18">
        <v>154</v>
      </c>
      <c r="H19" s="19">
        <f>H20+H24+H25</f>
        <v>239</v>
      </c>
      <c r="I19" s="17">
        <f t="shared" ref="I19" si="13">I20+I24+I25</f>
        <v>233</v>
      </c>
      <c r="J19" s="17">
        <f t="shared" ref="J19" si="14">SUM(J20,J24:J25)</f>
        <v>417</v>
      </c>
      <c r="K19" s="17">
        <f t="shared" ref="K19" si="15">SUM(K21:K25)</f>
        <v>331</v>
      </c>
      <c r="L19" s="25">
        <v>225</v>
      </c>
      <c r="M19" s="23">
        <f>M20+M24+M25</f>
        <v>188</v>
      </c>
      <c r="N19" s="15">
        <f t="shared" si="0"/>
        <v>3054</v>
      </c>
    </row>
    <row r="20" spans="1:14" x14ac:dyDescent="0.25">
      <c r="A20" s="6" t="s">
        <v>30</v>
      </c>
      <c r="B20" s="1" t="s">
        <v>31</v>
      </c>
      <c r="C20" s="25">
        <v>505</v>
      </c>
      <c r="D20" s="17">
        <f>SUM(D21:D23)</f>
        <v>260</v>
      </c>
      <c r="E20" s="17">
        <v>235</v>
      </c>
      <c r="F20" s="17">
        <v>267</v>
      </c>
      <c r="G20" s="18">
        <v>153</v>
      </c>
      <c r="H20" s="19">
        <f t="shared" ref="H20:I20" si="16">H21+H22+H23</f>
        <v>239</v>
      </c>
      <c r="I20" s="17">
        <f t="shared" si="16"/>
        <v>232</v>
      </c>
      <c r="J20" s="17">
        <f t="shared" ref="J20" si="17">SUM(J21:J23)</f>
        <v>417</v>
      </c>
      <c r="K20" s="17">
        <f t="shared" ref="K20" si="18">K21+K22+K23</f>
        <v>331</v>
      </c>
      <c r="L20" s="25">
        <v>225</v>
      </c>
      <c r="M20" s="23">
        <f>SUM(M21:M23)</f>
        <v>187</v>
      </c>
      <c r="N20" s="15">
        <f t="shared" si="0"/>
        <v>3051</v>
      </c>
    </row>
    <row r="21" spans="1:14" x14ac:dyDescent="0.25">
      <c r="A21" s="6" t="s">
        <v>32</v>
      </c>
      <c r="B21" s="1" t="s">
        <v>33</v>
      </c>
      <c r="C21" s="25">
        <v>486</v>
      </c>
      <c r="D21" s="17">
        <v>254</v>
      </c>
      <c r="E21" s="17">
        <v>226</v>
      </c>
      <c r="F21" s="17">
        <v>255</v>
      </c>
      <c r="G21" s="18">
        <v>148</v>
      </c>
      <c r="H21" s="17">
        <v>231</v>
      </c>
      <c r="I21" s="17">
        <v>216</v>
      </c>
      <c r="J21" s="17">
        <v>410</v>
      </c>
      <c r="K21" s="17">
        <v>331</v>
      </c>
      <c r="L21" s="25">
        <v>217</v>
      </c>
      <c r="M21" s="23">
        <v>179</v>
      </c>
      <c r="N21" s="15">
        <f t="shared" si="0"/>
        <v>2953</v>
      </c>
    </row>
    <row r="22" spans="1:14" x14ac:dyDescent="0.25">
      <c r="A22" s="6" t="s">
        <v>34</v>
      </c>
      <c r="B22" s="1" t="s">
        <v>35</v>
      </c>
      <c r="C22" s="25">
        <v>19</v>
      </c>
      <c r="D22" s="17">
        <v>6</v>
      </c>
      <c r="E22" s="17">
        <v>8</v>
      </c>
      <c r="F22" s="17">
        <v>12</v>
      </c>
      <c r="G22" s="18">
        <v>5</v>
      </c>
      <c r="H22" s="17">
        <v>8</v>
      </c>
      <c r="I22" s="17">
        <v>16</v>
      </c>
      <c r="J22" s="17">
        <v>7</v>
      </c>
      <c r="K22" s="17"/>
      <c r="L22" s="25">
        <v>8</v>
      </c>
      <c r="M22" s="23">
        <v>8</v>
      </c>
      <c r="N22" s="15">
        <f t="shared" si="0"/>
        <v>97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0</v>
      </c>
      <c r="E23" s="17">
        <v>1</v>
      </c>
      <c r="F23" s="17">
        <v>0</v>
      </c>
      <c r="G23" s="18">
        <v>0</v>
      </c>
      <c r="H23" s="17">
        <v>0</v>
      </c>
      <c r="I23" s="17">
        <v>0</v>
      </c>
      <c r="J23" s="17"/>
      <c r="K23" s="17"/>
      <c r="L23" s="25">
        <v>0</v>
      </c>
      <c r="M23" s="23">
        <v>0</v>
      </c>
      <c r="N23" s="15">
        <f t="shared" si="0"/>
        <v>1</v>
      </c>
    </row>
    <row r="24" spans="1:14" x14ac:dyDescent="0.25">
      <c r="A24" s="6" t="s">
        <v>38</v>
      </c>
      <c r="B24" s="1" t="s">
        <v>39</v>
      </c>
      <c r="C24" s="25">
        <v>0</v>
      </c>
      <c r="D24" s="17">
        <v>0</v>
      </c>
      <c r="E24" s="17">
        <v>0</v>
      </c>
      <c r="F24" s="17">
        <v>0</v>
      </c>
      <c r="G24" s="18">
        <v>1</v>
      </c>
      <c r="H24" s="17">
        <v>0</v>
      </c>
      <c r="I24" s="17">
        <v>1</v>
      </c>
      <c r="J24" s="17"/>
      <c r="K24" s="48"/>
      <c r="L24" s="25">
        <v>0</v>
      </c>
      <c r="M24" s="23">
        <v>1</v>
      </c>
      <c r="N24" s="15">
        <f t="shared" si="0"/>
        <v>3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48">
        <v>0</v>
      </c>
      <c r="L25" s="25">
        <v>0</v>
      </c>
      <c r="M25" s="23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2</v>
      </c>
      <c r="D28" s="17">
        <v>4</v>
      </c>
      <c r="E28" s="17">
        <v>2</v>
      </c>
      <c r="F28" s="17">
        <v>0</v>
      </c>
      <c r="G28" s="18">
        <v>8</v>
      </c>
      <c r="H28" s="17">
        <v>9</v>
      </c>
      <c r="I28" s="17">
        <v>3</v>
      </c>
      <c r="J28" s="17">
        <v>4</v>
      </c>
      <c r="K28" s="17">
        <v>5</v>
      </c>
      <c r="L28" s="25">
        <v>4</v>
      </c>
      <c r="M28" s="23">
        <v>0</v>
      </c>
      <c r="N28" s="15">
        <f t="shared" si="0"/>
        <v>41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6</v>
      </c>
      <c r="J29" s="17"/>
      <c r="K29" s="17">
        <v>0</v>
      </c>
      <c r="L29" s="25">
        <v>0</v>
      </c>
      <c r="M29" s="23">
        <v>0</v>
      </c>
      <c r="N29" s="15">
        <f t="shared" si="0"/>
        <v>6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6</v>
      </c>
      <c r="L30" s="25">
        <v>0</v>
      </c>
      <c r="M30" s="23">
        <v>0</v>
      </c>
      <c r="N30" s="15">
        <f t="shared" si="0"/>
        <v>6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18">
        <v>0</v>
      </c>
      <c r="H31" s="17">
        <v>1</v>
      </c>
      <c r="I31" s="17">
        <v>0</v>
      </c>
      <c r="J31" s="17"/>
      <c r="K31" s="17">
        <v>0</v>
      </c>
      <c r="L31" s="25">
        <v>0</v>
      </c>
      <c r="M31" s="23">
        <v>0</v>
      </c>
      <c r="N31" s="15">
        <f t="shared" si="0"/>
        <v>1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5">
        <v>0</v>
      </c>
      <c r="M32" s="23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23</v>
      </c>
      <c r="D33" s="17">
        <v>61</v>
      </c>
      <c r="E33" s="17">
        <v>4</v>
      </c>
      <c r="F33" s="17">
        <v>6</v>
      </c>
      <c r="G33" s="18">
        <v>8</v>
      </c>
      <c r="H33" s="17">
        <v>52</v>
      </c>
      <c r="I33" s="17">
        <v>64</v>
      </c>
      <c r="J33" s="17">
        <v>8</v>
      </c>
      <c r="K33" s="17">
        <v>8</v>
      </c>
      <c r="L33" s="25">
        <v>76</v>
      </c>
      <c r="M33" s="23">
        <v>6</v>
      </c>
      <c r="N33" s="15">
        <f t="shared" si="0"/>
        <v>316</v>
      </c>
    </row>
    <row r="34" spans="1:14" x14ac:dyDescent="0.25">
      <c r="A34" s="7" t="s">
        <v>58</v>
      </c>
      <c r="B34" s="8" t="s">
        <v>59</v>
      </c>
      <c r="C34" s="25">
        <v>4045</v>
      </c>
      <c r="D34" s="26">
        <f>D3+D4+D5+D6+D7+D8+D9+D16+D19+D26+D27+D28+D29+D30+D31+D32+D33</f>
        <v>1882</v>
      </c>
      <c r="E34" s="17">
        <v>496</v>
      </c>
      <c r="F34" s="17">
        <v>322</v>
      </c>
      <c r="G34" s="28">
        <v>1835</v>
      </c>
      <c r="H34" s="17">
        <v>1262</v>
      </c>
      <c r="I34" s="17">
        <f>I3+I5+I4+I6+I7+I8+I9+I16+I19+I26+I27+I28+I29+I30+I32+I31+I33</f>
        <v>1751</v>
      </c>
      <c r="J34" s="20">
        <f t="shared" ref="J34" si="19">SUM(J3:J10,J13,J19,J26:J33)</f>
        <v>954</v>
      </c>
      <c r="K34" s="49">
        <f>SUM(K3:K10)+K13+K19+SUM(K26:K33)</f>
        <v>682</v>
      </c>
      <c r="L34" s="25">
        <v>411</v>
      </c>
      <c r="M34" s="24">
        <f>SUM(M3:M9)+M16+M19+SUM(M26:M33)</f>
        <v>769</v>
      </c>
      <c r="N34" s="9">
        <f t="shared" si="0"/>
        <v>14409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25">
      <c r="A3" s="6" t="s">
        <v>0</v>
      </c>
      <c r="B3" s="1" t="s">
        <v>1</v>
      </c>
      <c r="C3" s="25">
        <v>153</v>
      </c>
      <c r="D3" s="17">
        <v>141</v>
      </c>
      <c r="E3" s="17">
        <v>23</v>
      </c>
      <c r="F3" s="17">
        <v>8</v>
      </c>
      <c r="G3" s="18">
        <v>42</v>
      </c>
      <c r="H3" s="19">
        <v>75</v>
      </c>
      <c r="I3" s="17">
        <v>136</v>
      </c>
      <c r="J3" s="17">
        <v>66</v>
      </c>
      <c r="K3" s="17">
        <v>50</v>
      </c>
      <c r="L3" s="25">
        <v>42</v>
      </c>
      <c r="M3" s="23">
        <v>69</v>
      </c>
      <c r="N3" s="13">
        <f>SUM(C3:M3)</f>
        <v>805</v>
      </c>
    </row>
    <row r="4" spans="1:14" x14ac:dyDescent="0.25">
      <c r="A4" s="6" t="s">
        <v>2</v>
      </c>
      <c r="B4" s="1" t="s">
        <v>3</v>
      </c>
      <c r="C4" s="25">
        <v>3463</v>
      </c>
      <c r="D4" s="17">
        <v>1123</v>
      </c>
      <c r="E4" s="17">
        <v>126</v>
      </c>
      <c r="F4" s="17">
        <v>0</v>
      </c>
      <c r="G4" s="18">
        <v>712</v>
      </c>
      <c r="H4" s="19">
        <v>335</v>
      </c>
      <c r="I4" s="17">
        <v>741</v>
      </c>
      <c r="J4" s="17">
        <v>235</v>
      </c>
      <c r="K4" s="17">
        <v>18</v>
      </c>
      <c r="L4" s="25">
        <v>0</v>
      </c>
      <c r="M4" s="23">
        <v>584</v>
      </c>
      <c r="N4" s="13">
        <f t="shared" ref="N4:N34" si="0">SUM(C4:M4)</f>
        <v>7337</v>
      </c>
    </row>
    <row r="5" spans="1:14" x14ac:dyDescent="0.25">
      <c r="A5" s="6" t="s">
        <v>4</v>
      </c>
      <c r="B5" s="1" t="s">
        <v>5</v>
      </c>
      <c r="C5" s="25">
        <v>98</v>
      </c>
      <c r="D5" s="17">
        <v>51</v>
      </c>
      <c r="E5" s="17">
        <v>52</v>
      </c>
      <c r="F5" s="17">
        <v>3</v>
      </c>
      <c r="G5" s="18">
        <v>39</v>
      </c>
      <c r="H5" s="19">
        <v>140</v>
      </c>
      <c r="I5" s="17">
        <v>107</v>
      </c>
      <c r="J5" s="17">
        <v>51</v>
      </c>
      <c r="K5" s="17">
        <v>49</v>
      </c>
      <c r="L5" s="25">
        <v>56</v>
      </c>
      <c r="M5" s="23">
        <v>57</v>
      </c>
      <c r="N5" s="13">
        <f t="shared" si="0"/>
        <v>703</v>
      </c>
    </row>
    <row r="6" spans="1:14" x14ac:dyDescent="0.25">
      <c r="A6" s="6" t="s">
        <v>6</v>
      </c>
      <c r="B6" s="1" t="s">
        <v>7</v>
      </c>
      <c r="C6" s="25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8</v>
      </c>
      <c r="B7" s="1" t="s">
        <v>9</v>
      </c>
      <c r="C7" s="25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5">
        <v>0</v>
      </c>
      <c r="M7" s="23">
        <v>0</v>
      </c>
      <c r="N7" s="13">
        <f t="shared" si="0"/>
        <v>0</v>
      </c>
    </row>
    <row r="8" spans="1:14" x14ac:dyDescent="0.25">
      <c r="A8" s="6" t="s">
        <v>10</v>
      </c>
      <c r="B8" s="1" t="s">
        <v>11</v>
      </c>
      <c r="C8" s="25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5">
        <v>0</v>
      </c>
      <c r="M8" s="23">
        <v>0</v>
      </c>
      <c r="N8" s="13">
        <f t="shared" si="0"/>
        <v>0</v>
      </c>
    </row>
    <row r="9" spans="1:14" x14ac:dyDescent="0.25">
      <c r="A9" s="6" t="s">
        <v>12</v>
      </c>
      <c r="B9" s="1" t="s">
        <v>13</v>
      </c>
      <c r="C9" s="25">
        <v>1</v>
      </c>
      <c r="D9" s="17">
        <v>1</v>
      </c>
      <c r="E9" s="17">
        <v>1</v>
      </c>
      <c r="F9" s="17">
        <v>0</v>
      </c>
      <c r="G9" s="18">
        <v>1</v>
      </c>
      <c r="H9" s="19">
        <v>0</v>
      </c>
      <c r="I9" s="17">
        <v>0</v>
      </c>
      <c r="J9" s="17"/>
      <c r="K9" s="17">
        <v>3</v>
      </c>
      <c r="L9" s="25">
        <v>0</v>
      </c>
      <c r="M9" s="23">
        <v>0</v>
      </c>
      <c r="N9" s="13">
        <f t="shared" si="0"/>
        <v>7</v>
      </c>
    </row>
    <row r="10" spans="1:14" x14ac:dyDescent="0.25">
      <c r="A10" s="6" t="s">
        <v>14</v>
      </c>
      <c r="B10" s="1" t="s">
        <v>15</v>
      </c>
      <c r="C10" s="25">
        <v>5</v>
      </c>
      <c r="D10" s="17">
        <f>D11+D12</f>
        <v>21</v>
      </c>
      <c r="E10" s="17">
        <v>3</v>
      </c>
      <c r="F10" s="17">
        <v>1</v>
      </c>
      <c r="G10" s="18">
        <v>13</v>
      </c>
      <c r="H10" s="19">
        <v>7</v>
      </c>
      <c r="I10" s="17">
        <f t="shared" ref="I10" si="1">I11+I12</f>
        <v>9</v>
      </c>
      <c r="J10" s="17">
        <f t="shared" ref="J10" si="2">SUM(J11:J12)</f>
        <v>0</v>
      </c>
      <c r="K10" s="17">
        <f t="shared" ref="K10" si="3">K11+K12</f>
        <v>1</v>
      </c>
      <c r="L10" s="25">
        <v>4</v>
      </c>
      <c r="M10" s="23">
        <f>SUM(M11:M12)</f>
        <v>1</v>
      </c>
      <c r="N10" s="13">
        <f t="shared" si="0"/>
        <v>65</v>
      </c>
    </row>
    <row r="11" spans="1:14" x14ac:dyDescent="0.25">
      <c r="A11" s="6" t="s">
        <v>16</v>
      </c>
      <c r="B11" s="1" t="s">
        <v>17</v>
      </c>
      <c r="C11" s="25">
        <v>3</v>
      </c>
      <c r="D11" s="17">
        <v>17</v>
      </c>
      <c r="E11" s="17">
        <v>0</v>
      </c>
      <c r="F11" s="17">
        <v>1</v>
      </c>
      <c r="G11" s="18">
        <v>2</v>
      </c>
      <c r="H11" s="17">
        <v>5</v>
      </c>
      <c r="I11" s="17">
        <v>8</v>
      </c>
      <c r="J11" s="17"/>
      <c r="K11" s="48">
        <v>1</v>
      </c>
      <c r="L11" s="25">
        <v>3</v>
      </c>
      <c r="M11" s="23">
        <v>1</v>
      </c>
      <c r="N11" s="13">
        <f t="shared" si="0"/>
        <v>41</v>
      </c>
    </row>
    <row r="12" spans="1:14" x14ac:dyDescent="0.25">
      <c r="A12" s="6" t="s">
        <v>18</v>
      </c>
      <c r="B12" s="1" t="s">
        <v>19</v>
      </c>
      <c r="C12" s="25">
        <v>2</v>
      </c>
      <c r="D12" s="17">
        <v>4</v>
      </c>
      <c r="E12" s="17">
        <v>3</v>
      </c>
      <c r="F12" s="17">
        <v>0</v>
      </c>
      <c r="G12" s="18">
        <v>11</v>
      </c>
      <c r="H12" s="17">
        <v>2</v>
      </c>
      <c r="I12" s="17">
        <v>1</v>
      </c>
      <c r="J12" s="17"/>
      <c r="K12" s="48"/>
      <c r="L12" s="25">
        <v>1</v>
      </c>
      <c r="M12" s="23">
        <v>0</v>
      </c>
      <c r="N12" s="13">
        <f t="shared" si="0"/>
        <v>24</v>
      </c>
    </row>
    <row r="13" spans="1:14" x14ac:dyDescent="0.25">
      <c r="A13" s="6" t="s">
        <v>20</v>
      </c>
      <c r="B13" s="1" t="s">
        <v>21</v>
      </c>
      <c r="C13" s="25">
        <v>45</v>
      </c>
      <c r="D13" s="17">
        <f>D14+D15</f>
        <v>65</v>
      </c>
      <c r="E13" s="17">
        <v>23</v>
      </c>
      <c r="F13" s="17">
        <v>0</v>
      </c>
      <c r="G13" s="18">
        <v>141</v>
      </c>
      <c r="H13" s="19">
        <v>121</v>
      </c>
      <c r="I13" s="17">
        <f>I14+I15</f>
        <v>103</v>
      </c>
      <c r="J13" s="17">
        <f t="shared" ref="J13" si="4">SUM(J14:J15)</f>
        <v>7</v>
      </c>
      <c r="K13" s="17">
        <f t="shared" ref="K13" si="5">K14+K15</f>
        <v>18</v>
      </c>
      <c r="L13" s="25">
        <v>11</v>
      </c>
      <c r="M13" s="23">
        <f>SUM(M14:M15)</f>
        <v>30</v>
      </c>
      <c r="N13" s="13">
        <f t="shared" si="0"/>
        <v>564</v>
      </c>
    </row>
    <row r="14" spans="1:14" x14ac:dyDescent="0.25">
      <c r="A14" s="6" t="s">
        <v>16</v>
      </c>
      <c r="B14" s="1" t="s">
        <v>22</v>
      </c>
      <c r="C14" s="25">
        <v>27</v>
      </c>
      <c r="D14" s="17">
        <v>28</v>
      </c>
      <c r="E14" s="17">
        <v>11</v>
      </c>
      <c r="F14" s="17">
        <v>0</v>
      </c>
      <c r="G14" s="18">
        <v>10</v>
      </c>
      <c r="H14" s="17">
        <v>106</v>
      </c>
      <c r="I14" s="17">
        <v>60</v>
      </c>
      <c r="J14" s="17">
        <v>4</v>
      </c>
      <c r="K14" s="48">
        <v>2</v>
      </c>
      <c r="L14" s="25">
        <v>0</v>
      </c>
      <c r="M14" s="23">
        <v>0</v>
      </c>
      <c r="N14" s="13">
        <f t="shared" si="0"/>
        <v>248</v>
      </c>
    </row>
    <row r="15" spans="1:14" x14ac:dyDescent="0.25">
      <c r="A15" s="6" t="s">
        <v>18</v>
      </c>
      <c r="B15" s="1" t="s">
        <v>23</v>
      </c>
      <c r="C15" s="25">
        <v>18</v>
      </c>
      <c r="D15" s="17">
        <v>37</v>
      </c>
      <c r="E15" s="17">
        <v>12</v>
      </c>
      <c r="F15" s="17">
        <v>0</v>
      </c>
      <c r="G15" s="18">
        <v>131</v>
      </c>
      <c r="H15" s="17">
        <v>15</v>
      </c>
      <c r="I15" s="17">
        <v>43</v>
      </c>
      <c r="J15" s="17">
        <v>3</v>
      </c>
      <c r="K15" s="48">
        <v>16</v>
      </c>
      <c r="L15" s="25">
        <v>11</v>
      </c>
      <c r="M15" s="23">
        <v>30</v>
      </c>
      <c r="N15" s="13">
        <f t="shared" si="0"/>
        <v>316</v>
      </c>
    </row>
    <row r="16" spans="1:14" x14ac:dyDescent="0.25">
      <c r="A16" s="6" t="s">
        <v>24</v>
      </c>
      <c r="B16" s="1" t="s">
        <v>25</v>
      </c>
      <c r="C16" s="25">
        <v>50</v>
      </c>
      <c r="D16" s="17">
        <f t="shared" ref="D16:D18" si="6">D10+D13</f>
        <v>86</v>
      </c>
      <c r="E16" s="17">
        <v>26</v>
      </c>
      <c r="F16" s="17">
        <v>1</v>
      </c>
      <c r="G16" s="18">
        <v>154</v>
      </c>
      <c r="H16" s="19">
        <v>128</v>
      </c>
      <c r="I16" s="17">
        <f t="shared" ref="I16" si="7">I17+I18</f>
        <v>112</v>
      </c>
      <c r="J16" s="17">
        <f t="shared" ref="J16" si="8">SUM(J17:J18)</f>
        <v>7</v>
      </c>
      <c r="K16" s="17">
        <f t="shared" ref="K16" si="9">K17+K18</f>
        <v>19</v>
      </c>
      <c r="L16" s="25">
        <v>15</v>
      </c>
      <c r="M16" s="23">
        <f>SUM(M17:M18)</f>
        <v>31</v>
      </c>
      <c r="N16" s="13">
        <f t="shared" si="0"/>
        <v>629</v>
      </c>
    </row>
    <row r="17" spans="1:14" x14ac:dyDescent="0.25">
      <c r="A17" s="6" t="s">
        <v>16</v>
      </c>
      <c r="B17" s="1" t="s">
        <v>26</v>
      </c>
      <c r="C17" s="25">
        <v>30</v>
      </c>
      <c r="D17" s="17">
        <f t="shared" si="6"/>
        <v>45</v>
      </c>
      <c r="E17" s="17">
        <v>11</v>
      </c>
      <c r="F17" s="17">
        <v>1</v>
      </c>
      <c r="G17" s="18">
        <v>12</v>
      </c>
      <c r="H17" s="17">
        <v>111</v>
      </c>
      <c r="I17" s="17">
        <f t="shared" ref="I17:I18" si="10">I11+I14</f>
        <v>68</v>
      </c>
      <c r="J17" s="17">
        <f t="shared" ref="J17:K18" si="11">J11+J14</f>
        <v>4</v>
      </c>
      <c r="K17" s="27">
        <f t="shared" si="11"/>
        <v>3</v>
      </c>
      <c r="L17" s="25">
        <v>3</v>
      </c>
      <c r="M17" s="23">
        <f t="shared" ref="M17:M18" si="12">M11+M14</f>
        <v>1</v>
      </c>
      <c r="N17" s="13">
        <f t="shared" si="0"/>
        <v>289</v>
      </c>
    </row>
    <row r="18" spans="1:14" x14ac:dyDescent="0.25">
      <c r="A18" s="6" t="s">
        <v>18</v>
      </c>
      <c r="B18" s="1" t="s">
        <v>27</v>
      </c>
      <c r="C18" s="25">
        <v>20</v>
      </c>
      <c r="D18" s="17">
        <f t="shared" si="6"/>
        <v>41</v>
      </c>
      <c r="E18" s="17">
        <v>15</v>
      </c>
      <c r="F18" s="17">
        <v>0</v>
      </c>
      <c r="G18" s="18">
        <v>142</v>
      </c>
      <c r="H18" s="17">
        <v>17</v>
      </c>
      <c r="I18" s="17">
        <f t="shared" si="10"/>
        <v>44</v>
      </c>
      <c r="J18" s="17">
        <f t="shared" si="11"/>
        <v>3</v>
      </c>
      <c r="K18" s="27">
        <f t="shared" si="11"/>
        <v>16</v>
      </c>
      <c r="L18" s="25">
        <v>12</v>
      </c>
      <c r="M18" s="23">
        <f t="shared" si="12"/>
        <v>30</v>
      </c>
      <c r="N18" s="13">
        <f t="shared" si="0"/>
        <v>340</v>
      </c>
    </row>
    <row r="19" spans="1:14" x14ac:dyDescent="0.25">
      <c r="A19" s="6" t="s">
        <v>28</v>
      </c>
      <c r="B19" s="1" t="s">
        <v>29</v>
      </c>
      <c r="C19" s="25">
        <v>425</v>
      </c>
      <c r="D19" s="17">
        <f>D20+D24+D25</f>
        <v>237</v>
      </c>
      <c r="E19" s="17">
        <v>228</v>
      </c>
      <c r="F19" s="17">
        <v>111</v>
      </c>
      <c r="G19" s="18">
        <v>143</v>
      </c>
      <c r="H19" s="19">
        <f t="shared" ref="H19:I19" si="13">H20+H24+H25</f>
        <v>228</v>
      </c>
      <c r="I19" s="17">
        <f t="shared" si="13"/>
        <v>280</v>
      </c>
      <c r="J19" s="17">
        <f t="shared" ref="J19" si="14">SUM(J20,J24:J25)</f>
        <v>353</v>
      </c>
      <c r="K19" s="17">
        <f>SUM(K21:K25)</f>
        <v>276</v>
      </c>
      <c r="L19" s="25">
        <v>228</v>
      </c>
      <c r="M19" s="23">
        <f>M20+M24+M25</f>
        <v>168</v>
      </c>
      <c r="N19" s="13">
        <f t="shared" si="0"/>
        <v>2677</v>
      </c>
    </row>
    <row r="20" spans="1:14" x14ac:dyDescent="0.25">
      <c r="A20" s="6" t="s">
        <v>30</v>
      </c>
      <c r="B20" s="1" t="s">
        <v>31</v>
      </c>
      <c r="C20" s="25">
        <v>424</v>
      </c>
      <c r="D20" s="17">
        <f>SUM(D21:D23)</f>
        <v>237</v>
      </c>
      <c r="E20" s="17">
        <v>226</v>
      </c>
      <c r="F20" s="17">
        <v>111</v>
      </c>
      <c r="G20" s="18">
        <v>140</v>
      </c>
      <c r="H20" s="19">
        <f t="shared" ref="H20:I20" si="15">H21+H22+H23</f>
        <v>224</v>
      </c>
      <c r="I20" s="17">
        <f t="shared" si="15"/>
        <v>280</v>
      </c>
      <c r="J20" s="17">
        <f t="shared" ref="J20" si="16">SUM(J21:J23)</f>
        <v>353</v>
      </c>
      <c r="K20" s="17">
        <f t="shared" ref="K20" si="17">K21+K22+K23</f>
        <v>276</v>
      </c>
      <c r="L20" s="25">
        <v>228</v>
      </c>
      <c r="M20" s="23">
        <f>SUM(M21:M23)</f>
        <v>168</v>
      </c>
      <c r="N20" s="13">
        <f t="shared" si="0"/>
        <v>2667</v>
      </c>
    </row>
    <row r="21" spans="1:14" x14ac:dyDescent="0.25">
      <c r="A21" s="6" t="s">
        <v>32</v>
      </c>
      <c r="B21" s="1" t="s">
        <v>33</v>
      </c>
      <c r="C21" s="25">
        <v>402</v>
      </c>
      <c r="D21" s="17">
        <v>230</v>
      </c>
      <c r="E21" s="17">
        <v>216</v>
      </c>
      <c r="F21" s="17">
        <v>110</v>
      </c>
      <c r="G21" s="18">
        <v>137</v>
      </c>
      <c r="H21" s="17">
        <v>206</v>
      </c>
      <c r="I21" s="17">
        <v>240</v>
      </c>
      <c r="J21" s="17">
        <v>342</v>
      </c>
      <c r="K21" s="50">
        <v>275</v>
      </c>
      <c r="L21" s="25">
        <v>216</v>
      </c>
      <c r="M21" s="23">
        <v>147</v>
      </c>
      <c r="N21" s="13">
        <f t="shared" si="0"/>
        <v>2521</v>
      </c>
    </row>
    <row r="22" spans="1:14" x14ac:dyDescent="0.25">
      <c r="A22" s="6" t="s">
        <v>34</v>
      </c>
      <c r="B22" s="1" t="s">
        <v>35</v>
      </c>
      <c r="C22" s="25">
        <v>22</v>
      </c>
      <c r="D22" s="17">
        <v>4</v>
      </c>
      <c r="E22" s="17">
        <v>6</v>
      </c>
      <c r="F22" s="17">
        <v>1</v>
      </c>
      <c r="G22" s="18">
        <v>1</v>
      </c>
      <c r="H22" s="17">
        <v>18</v>
      </c>
      <c r="I22" s="17">
        <v>40</v>
      </c>
      <c r="J22" s="17">
        <v>11</v>
      </c>
      <c r="K22" s="48">
        <v>1</v>
      </c>
      <c r="L22" s="25">
        <v>12</v>
      </c>
      <c r="M22" s="23">
        <v>21</v>
      </c>
      <c r="N22" s="13">
        <f t="shared" si="0"/>
        <v>137</v>
      </c>
    </row>
    <row r="23" spans="1:14" x14ac:dyDescent="0.25">
      <c r="A23" s="6" t="s">
        <v>36</v>
      </c>
      <c r="B23" s="1" t="s">
        <v>37</v>
      </c>
      <c r="C23" s="25">
        <v>0</v>
      </c>
      <c r="D23" s="17">
        <v>3</v>
      </c>
      <c r="E23" s="17">
        <v>4</v>
      </c>
      <c r="F23" s="17">
        <v>0</v>
      </c>
      <c r="G23" s="18">
        <v>2</v>
      </c>
      <c r="H23" s="17">
        <v>0</v>
      </c>
      <c r="I23" s="17">
        <v>0</v>
      </c>
      <c r="J23" s="17"/>
      <c r="K23" s="48"/>
      <c r="L23" s="25">
        <v>0</v>
      </c>
      <c r="M23" s="23">
        <v>0</v>
      </c>
      <c r="N23" s="13">
        <f t="shared" si="0"/>
        <v>9</v>
      </c>
    </row>
    <row r="24" spans="1:14" x14ac:dyDescent="0.25">
      <c r="A24" s="6" t="s">
        <v>38</v>
      </c>
      <c r="B24" s="1" t="s">
        <v>39</v>
      </c>
      <c r="C24" s="25">
        <v>1</v>
      </c>
      <c r="D24" s="17">
        <v>0</v>
      </c>
      <c r="E24" s="17">
        <v>2</v>
      </c>
      <c r="F24" s="17">
        <v>0</v>
      </c>
      <c r="G24" s="18">
        <v>3</v>
      </c>
      <c r="H24" s="17">
        <v>4</v>
      </c>
      <c r="I24" s="17">
        <v>0</v>
      </c>
      <c r="J24" s="17"/>
      <c r="K24" s="48"/>
      <c r="L24" s="25">
        <v>0</v>
      </c>
      <c r="M24" s="23">
        <v>0</v>
      </c>
      <c r="N24" s="13">
        <f t="shared" si="0"/>
        <v>10</v>
      </c>
    </row>
    <row r="25" spans="1:14" x14ac:dyDescent="0.25">
      <c r="A25" s="6" t="s">
        <v>40</v>
      </c>
      <c r="B25" s="1" t="s">
        <v>41</v>
      </c>
      <c r="C25" s="25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48">
        <v>0</v>
      </c>
      <c r="L25" s="25">
        <v>0</v>
      </c>
      <c r="M25" s="23">
        <v>0</v>
      </c>
      <c r="N25" s="13">
        <f t="shared" si="0"/>
        <v>0</v>
      </c>
    </row>
    <row r="26" spans="1:14" x14ac:dyDescent="0.25">
      <c r="A26" s="6" t="s">
        <v>42</v>
      </c>
      <c r="B26" s="1" t="s">
        <v>43</v>
      </c>
      <c r="C26" s="25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5">
        <v>0</v>
      </c>
      <c r="M26" s="23">
        <v>0</v>
      </c>
      <c r="N26" s="13">
        <f t="shared" si="0"/>
        <v>0</v>
      </c>
    </row>
    <row r="27" spans="1:14" x14ac:dyDescent="0.25">
      <c r="A27" s="6" t="s">
        <v>44</v>
      </c>
      <c r="B27" s="1" t="s">
        <v>45</v>
      </c>
      <c r="C27" s="25">
        <v>0</v>
      </c>
      <c r="D27" s="17">
        <v>0</v>
      </c>
      <c r="E27" s="17">
        <v>0</v>
      </c>
      <c r="F27" s="17">
        <v>0</v>
      </c>
      <c r="G27" s="18">
        <v>0</v>
      </c>
      <c r="H27" s="19">
        <v>0</v>
      </c>
      <c r="I27" s="17">
        <v>0</v>
      </c>
      <c r="J27" s="17"/>
      <c r="K27" s="17">
        <v>0</v>
      </c>
      <c r="L27" s="25">
        <v>0</v>
      </c>
      <c r="M27" s="23">
        <v>0</v>
      </c>
      <c r="N27" s="13">
        <f t="shared" si="0"/>
        <v>0</v>
      </c>
    </row>
    <row r="28" spans="1:14" x14ac:dyDescent="0.25">
      <c r="A28" s="6" t="s">
        <v>46</v>
      </c>
      <c r="B28" s="1" t="s">
        <v>47</v>
      </c>
      <c r="C28" s="25">
        <v>4</v>
      </c>
      <c r="D28" s="17">
        <v>4</v>
      </c>
      <c r="E28" s="17">
        <v>1</v>
      </c>
      <c r="F28" s="17">
        <v>0</v>
      </c>
      <c r="G28" s="18">
        <v>7</v>
      </c>
      <c r="H28" s="19">
        <v>5</v>
      </c>
      <c r="I28" s="17">
        <v>0</v>
      </c>
      <c r="J28" s="17">
        <v>3</v>
      </c>
      <c r="K28" s="26">
        <v>3</v>
      </c>
      <c r="L28" s="25">
        <v>7</v>
      </c>
      <c r="M28" s="23">
        <v>0</v>
      </c>
      <c r="N28" s="13">
        <f t="shared" si="0"/>
        <v>34</v>
      </c>
    </row>
    <row r="29" spans="1:14" x14ac:dyDescent="0.25">
      <c r="A29" s="6" t="s">
        <v>48</v>
      </c>
      <c r="B29" s="1" t="s">
        <v>49</v>
      </c>
      <c r="C29" s="25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25">
        <v>0</v>
      </c>
      <c r="M29" s="23">
        <v>0</v>
      </c>
      <c r="N29" s="13">
        <f t="shared" si="0"/>
        <v>0</v>
      </c>
    </row>
    <row r="30" spans="1:14" x14ac:dyDescent="0.25">
      <c r="A30" s="6" t="s">
        <v>50</v>
      </c>
      <c r="B30" s="1" t="s">
        <v>51</v>
      </c>
      <c r="C30" s="25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5">
        <v>0</v>
      </c>
      <c r="M30" s="23">
        <v>0</v>
      </c>
      <c r="N30" s="13">
        <f t="shared" si="0"/>
        <v>0</v>
      </c>
    </row>
    <row r="31" spans="1:14" x14ac:dyDescent="0.25">
      <c r="A31" s="6" t="s">
        <v>52</v>
      </c>
      <c r="B31" s="1" t="s">
        <v>53</v>
      </c>
      <c r="C31" s="25">
        <v>0</v>
      </c>
      <c r="D31" s="17">
        <v>0</v>
      </c>
      <c r="E31" s="17">
        <v>0</v>
      </c>
      <c r="F31" s="17">
        <v>0</v>
      </c>
      <c r="G31" s="18">
        <v>7</v>
      </c>
      <c r="H31" s="19">
        <v>0</v>
      </c>
      <c r="I31" s="17">
        <v>0</v>
      </c>
      <c r="J31" s="17"/>
      <c r="K31" s="17">
        <v>0</v>
      </c>
      <c r="L31" s="25">
        <v>0</v>
      </c>
      <c r="M31" s="23">
        <v>0</v>
      </c>
      <c r="N31" s="13">
        <f t="shared" si="0"/>
        <v>7</v>
      </c>
    </row>
    <row r="32" spans="1:14" x14ac:dyDescent="0.25">
      <c r="A32" s="6" t="s">
        <v>54</v>
      </c>
      <c r="B32" s="1" t="s">
        <v>55</v>
      </c>
      <c r="C32" s="25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/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56</v>
      </c>
      <c r="B33" s="1" t="s">
        <v>57</v>
      </c>
      <c r="C33" s="25">
        <v>120</v>
      </c>
      <c r="D33" s="17">
        <v>31</v>
      </c>
      <c r="E33" s="17">
        <v>21</v>
      </c>
      <c r="F33" s="17">
        <v>1</v>
      </c>
      <c r="G33" s="18">
        <v>7</v>
      </c>
      <c r="H33" s="19">
        <v>54</v>
      </c>
      <c r="I33" s="17">
        <v>176</v>
      </c>
      <c r="J33" s="17">
        <v>6</v>
      </c>
      <c r="K33" s="17">
        <v>9</v>
      </c>
      <c r="L33" s="25">
        <v>68</v>
      </c>
      <c r="M33" s="23">
        <v>23</v>
      </c>
      <c r="N33" s="13">
        <f t="shared" si="0"/>
        <v>516</v>
      </c>
    </row>
    <row r="34" spans="1:14" x14ac:dyDescent="0.25">
      <c r="A34" s="7" t="s">
        <v>58</v>
      </c>
      <c r="B34" s="8" t="s">
        <v>59</v>
      </c>
      <c r="C34" s="25">
        <v>4314</v>
      </c>
      <c r="D34" s="26">
        <f>D3+D4+D5+D6+D7+D8+D9+D16+D19+D26+D27+D28+D29+D30+D31+D32+D33</f>
        <v>1674</v>
      </c>
      <c r="E34" s="17">
        <v>478</v>
      </c>
      <c r="F34" s="17">
        <v>124</v>
      </c>
      <c r="G34" s="28">
        <v>1112</v>
      </c>
      <c r="H34" s="19">
        <v>965</v>
      </c>
      <c r="I34" s="17">
        <f>I3+I5+I4+I6+I7+I8+I9+I16+I19+I26+I27+I28+I29+I30+I32+I31+I33</f>
        <v>1552</v>
      </c>
      <c r="J34" s="20">
        <f t="shared" ref="J34" si="18">SUM(J3:J10,J13,J19,J26:J33)</f>
        <v>721</v>
      </c>
      <c r="K34" s="20">
        <f>SUM(K3:K10)+K13+K19+SUM(K26:K33)</f>
        <v>427</v>
      </c>
      <c r="L34" s="25">
        <v>416</v>
      </c>
      <c r="M34" s="24">
        <f>SUM(M3:M9)+M16+M19+SUM(M26:M33)</f>
        <v>932</v>
      </c>
      <c r="N34" s="9">
        <f t="shared" si="0"/>
        <v>12715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BPP24</vt:lpstr>
      <vt:lpstr>BPP23</vt:lpstr>
      <vt:lpstr>BIS24</vt:lpstr>
      <vt:lpstr>BIS23</vt:lpstr>
      <vt:lpstr>Broj_dogovori24</vt:lpstr>
      <vt:lpstr>Broj_dogovori23</vt:lpstr>
      <vt:lpstr>Broj_steti24</vt:lpstr>
      <vt:lpstr>Broj_steti23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2024-03-11T07:13:53Z</dcterms:modified>
</cp:coreProperties>
</file>