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kostovska\Desktop\____ASO baranja po dopisi\11 2023 и 2022\"/>
    </mc:Choice>
  </mc:AlternateContent>
  <xr:revisionPtr revIDLastSave="0" documentId="13_ncr:1_{FF76EF08-DB9E-48DD-B94A-05BFD0589212}" xr6:coauthVersionLast="47" xr6:coauthVersionMax="47" xr10:uidLastSave="{00000000-0000-0000-0000-000000000000}"/>
  <bookViews>
    <workbookView xWindow="28680" yWindow="-120" windowWidth="29040" windowHeight="15840" xr2:uid="{610D6B7A-7C3C-4548-A9B4-CFB46EBE8720}"/>
  </bookViews>
  <sheets>
    <sheet name="BPP2023" sheetId="1" r:id="rId1"/>
    <sheet name="BPP 2022" sheetId="2" r:id="rId2"/>
    <sheet name="Broj_dogovori_2023" sheetId="3" r:id="rId3"/>
    <sheet name="Broj_dogovori 2022" sheetId="4" r:id="rId4"/>
    <sheet name="BIS 2023" sheetId="5" r:id="rId5"/>
    <sheet name="BIS 2022" sheetId="9" r:id="rId6"/>
    <sheet name="Broj steti_2023" sheetId="11" r:id="rId7"/>
    <sheet name="Broj_steti 2022" sheetId="10" r:id="rId8"/>
  </sheets>
  <definedNames>
    <definedName name="_xlnm.Print_Area" localSheetId="5">'BIS 2022'!$A$1:$P$45</definedName>
    <definedName name="_xlnm.Print_Area" localSheetId="4">'BIS 2023'!$A$1:$P$45</definedName>
    <definedName name="_xlnm.Print_Area" localSheetId="1">'BPP 2022'!$A$1:$I$44</definedName>
    <definedName name="_xlnm.Print_Area" localSheetId="0">'BPP2023'!$A$1:$I$44</definedName>
    <definedName name="_xlnm.Print_Area" localSheetId="6">'Broj steti_2023'!$A$1:$P$45</definedName>
    <definedName name="_xlnm.Print_Area" localSheetId="3">'Broj_dogovori 2022'!$A$1:$I$44</definedName>
    <definedName name="_xlnm.Print_Area" localSheetId="2">Broj_dogovori_2023!$A$1:$I$44</definedName>
    <definedName name="_xlnm.Print_Area" localSheetId="7">'Broj_steti 2022'!$A$1:$P$45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18" i="10"/>
  <c r="D5" i="10" s="1"/>
  <c r="D4" i="10" s="1"/>
  <c r="C29" i="10"/>
  <c r="C22" i="10" s="1"/>
  <c r="C23" i="10"/>
  <c r="C12" i="10"/>
  <c r="C6" i="10"/>
  <c r="C5" i="10" s="1"/>
  <c r="D45" i="9"/>
  <c r="D18" i="9"/>
  <c r="D5" i="9" s="1"/>
  <c r="D4" i="9" s="1"/>
  <c r="C29" i="9"/>
  <c r="C23" i="9"/>
  <c r="C22" i="9" s="1"/>
  <c r="C12" i="9"/>
  <c r="C6" i="9"/>
  <c r="C45" i="9" s="1"/>
  <c r="C22" i="4"/>
  <c r="C21" i="4" s="1"/>
  <c r="C17" i="4"/>
  <c r="C4" i="4" s="1"/>
  <c r="C5" i="4"/>
  <c r="C28" i="2"/>
  <c r="C22" i="2"/>
  <c r="C11" i="2"/>
  <c r="C5" i="2"/>
  <c r="D45" i="11"/>
  <c r="D35" i="11"/>
  <c r="D29" i="11"/>
  <c r="D23" i="11"/>
  <c r="D22" i="11" s="1"/>
  <c r="D18" i="11"/>
  <c r="D12" i="11"/>
  <c r="D6" i="11"/>
  <c r="D5" i="11" s="1"/>
  <c r="D4" i="11" s="1"/>
  <c r="C35" i="11"/>
  <c r="C29" i="11"/>
  <c r="C23" i="11"/>
  <c r="C22" i="11" s="1"/>
  <c r="C18" i="11"/>
  <c r="C12" i="11"/>
  <c r="C6" i="11"/>
  <c r="C45" i="11" s="1"/>
  <c r="D45" i="5"/>
  <c r="D35" i="5"/>
  <c r="D29" i="5"/>
  <c r="D23" i="5"/>
  <c r="D22" i="5"/>
  <c r="D18" i="5"/>
  <c r="D12" i="5"/>
  <c r="D6" i="5"/>
  <c r="D5" i="5"/>
  <c r="D4" i="5" s="1"/>
  <c r="C35" i="5"/>
  <c r="C29" i="5"/>
  <c r="C22" i="5" s="1"/>
  <c r="C23" i="5"/>
  <c r="C18" i="5"/>
  <c r="C12" i="5"/>
  <c r="C6" i="5"/>
  <c r="C45" i="5" s="1"/>
  <c r="C34" i="3"/>
  <c r="C22" i="3"/>
  <c r="C17" i="3"/>
  <c r="C5" i="3"/>
  <c r="C4" i="3" s="1"/>
  <c r="C34" i="1"/>
  <c r="C28" i="1"/>
  <c r="C22" i="1"/>
  <c r="C17" i="1"/>
  <c r="C11" i="1"/>
  <c r="C5" i="1"/>
  <c r="C4" i="1"/>
  <c r="C21" i="1" l="1"/>
  <c r="C44" i="2"/>
  <c r="C21" i="2"/>
  <c r="C21" i="3"/>
  <c r="C3" i="3" s="1"/>
  <c r="C44" i="3" s="1"/>
  <c r="C4" i="10"/>
  <c r="C45" i="10" s="1"/>
  <c r="C5" i="9"/>
  <c r="C4" i="9" s="1"/>
  <c r="C3" i="4"/>
  <c r="C44" i="4" s="1"/>
  <c r="C4" i="2"/>
  <c r="C3" i="2" s="1"/>
  <c r="C5" i="11"/>
  <c r="C4" i="11" s="1"/>
  <c r="C5" i="5"/>
  <c r="C4" i="5" s="1"/>
  <c r="C3" i="1"/>
  <c r="C44" i="1" s="1"/>
  <c r="I29" i="11" l="1"/>
  <c r="I23" i="11"/>
  <c r="I22" i="11"/>
  <c r="I12" i="11"/>
  <c r="I5" i="11" s="1"/>
  <c r="I4" i="11" s="1"/>
  <c r="I45" i="11" s="1"/>
  <c r="I6" i="11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I29" i="5"/>
  <c r="I23" i="5"/>
  <c r="I22" i="5"/>
  <c r="I12" i="5"/>
  <c r="I5" i="5" s="1"/>
  <c r="I4" i="5" s="1"/>
  <c r="I45" i="5" s="1"/>
  <c r="I6" i="5"/>
  <c r="J45" i="10"/>
  <c r="J35" i="10"/>
  <c r="J22" i="10" s="1"/>
  <c r="J29" i="10"/>
  <c r="J23" i="10"/>
  <c r="J21" i="10"/>
  <c r="J18" i="10" s="1"/>
  <c r="J20" i="10"/>
  <c r="J19" i="10"/>
  <c r="J12" i="10"/>
  <c r="I29" i="10"/>
  <c r="I23" i="10"/>
  <c r="I22" i="10"/>
  <c r="I12" i="10"/>
  <c r="I6" i="10"/>
  <c r="I5" i="10" s="1"/>
  <c r="I4" i="10" s="1"/>
  <c r="I45" i="10" s="1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 s="1"/>
  <c r="I4" i="9" s="1"/>
  <c r="I45" i="9" s="1"/>
  <c r="I12" i="9"/>
  <c r="I6" i="9"/>
  <c r="I5" i="9"/>
  <c r="F28" i="2"/>
  <c r="F22" i="2"/>
  <c r="F21" i="2" s="1"/>
  <c r="F11" i="2"/>
  <c r="F4" i="2" s="1"/>
  <c r="F5" i="2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2" i="5" s="1"/>
  <c r="J29" i="5"/>
  <c r="J23" i="5"/>
  <c r="J21" i="5"/>
  <c r="J20" i="5"/>
  <c r="J19" i="5"/>
  <c r="J18" i="5"/>
  <c r="J12" i="5"/>
  <c r="K23" i="10"/>
  <c r="K22" i="10"/>
  <c r="K12" i="10"/>
  <c r="K6" i="10"/>
  <c r="K5" i="10" s="1"/>
  <c r="K4" i="10" s="1"/>
  <c r="K45" i="10" s="1"/>
  <c r="K23" i="9"/>
  <c r="K22" i="9" s="1"/>
  <c r="K12" i="9"/>
  <c r="K6" i="9"/>
  <c r="K5" i="9"/>
  <c r="G22" i="4"/>
  <c r="G21" i="4" s="1"/>
  <c r="G11" i="4"/>
  <c r="G5" i="4"/>
  <c r="G4" i="4" s="1"/>
  <c r="G28" i="2"/>
  <c r="G21" i="2" s="1"/>
  <c r="G22" i="2"/>
  <c r="G11" i="2"/>
  <c r="G5" i="2"/>
  <c r="G4" i="2" s="1"/>
  <c r="G3" i="2" s="1"/>
  <c r="G44" i="2" s="1"/>
  <c r="K23" i="11"/>
  <c r="K22" i="11" s="1"/>
  <c r="K12" i="11"/>
  <c r="K6" i="11"/>
  <c r="K5" i="11" s="1"/>
  <c r="K4" i="11" s="1"/>
  <c r="K45" i="11" s="1"/>
  <c r="K23" i="5"/>
  <c r="K22" i="5" s="1"/>
  <c r="K12" i="5"/>
  <c r="K5" i="5" s="1"/>
  <c r="K4" i="5" s="1"/>
  <c r="K45" i="5" s="1"/>
  <c r="K6" i="5"/>
  <c r="G22" i="3"/>
  <c r="G21" i="3" s="1"/>
  <c r="G11" i="3"/>
  <c r="G5" i="3"/>
  <c r="G4" i="3" s="1"/>
  <c r="G28" i="1"/>
  <c r="G21" i="1" s="1"/>
  <c r="G22" i="1"/>
  <c r="G11" i="1"/>
  <c r="G5" i="1"/>
  <c r="G4" i="1" s="1"/>
  <c r="G3" i="1" s="1"/>
  <c r="G44" i="1" s="1"/>
  <c r="F3" i="2" l="1"/>
  <c r="F44" i="2" s="1"/>
  <c r="K4" i="9"/>
  <c r="K45" i="9" s="1"/>
  <c r="G3" i="4"/>
  <c r="G44" i="4" s="1"/>
  <c r="G3" i="3"/>
  <c r="G44" i="3" s="1"/>
  <c r="H35" i="10" l="1"/>
  <c r="H22" i="10" s="1"/>
  <c r="H29" i="10"/>
  <c r="H23" i="10"/>
  <c r="H18" i="10"/>
  <c r="H5" i="10" s="1"/>
  <c r="H4" i="10" s="1"/>
  <c r="H45" i="10" s="1"/>
  <c r="H12" i="10"/>
  <c r="H6" i="10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/>
  <c r="H18" i="9"/>
  <c r="H12" i="9"/>
  <c r="H6" i="9"/>
  <c r="H5" i="9"/>
  <c r="H4" i="9" s="1"/>
  <c r="H45" i="9" s="1"/>
  <c r="G35" i="9"/>
  <c r="G29" i="9"/>
  <c r="G23" i="9"/>
  <c r="G22" i="9"/>
  <c r="G4" i="9" s="1"/>
  <c r="G45" i="9" s="1"/>
  <c r="G18" i="9"/>
  <c r="G12" i="9"/>
  <c r="G6" i="9"/>
  <c r="G5" i="9"/>
  <c r="E34" i="4"/>
  <c r="E22" i="4"/>
  <c r="E21" i="4"/>
  <c r="E17" i="4"/>
  <c r="E5" i="4"/>
  <c r="E4" i="4"/>
  <c r="E3" i="4" s="1"/>
  <c r="E44" i="4" s="1"/>
  <c r="E34" i="2"/>
  <c r="E28" i="2"/>
  <c r="E22" i="2"/>
  <c r="E21" i="2" s="1"/>
  <c r="E17" i="2"/>
  <c r="E11" i="2"/>
  <c r="E5" i="2"/>
  <c r="E4" i="2"/>
  <c r="E3" i="2" l="1"/>
  <c r="E44" i="2" s="1"/>
  <c r="H35" i="11" l="1"/>
  <c r="H29" i="11"/>
  <c r="H23" i="11"/>
  <c r="H22" i="11" s="1"/>
  <c r="H18" i="11"/>
  <c r="H12" i="11"/>
  <c r="H6" i="11"/>
  <c r="H5" i="11" s="1"/>
  <c r="H4" i="11" s="1"/>
  <c r="H45" i="11" s="1"/>
  <c r="G35" i="11"/>
  <c r="G22" i="11" s="1"/>
  <c r="G4" i="11" s="1"/>
  <c r="G45" i="11" s="1"/>
  <c r="G29" i="11"/>
  <c r="G23" i="11"/>
  <c r="G18" i="11"/>
  <c r="G12" i="11"/>
  <c r="G6" i="11"/>
  <c r="G5" i="11"/>
  <c r="G35" i="5"/>
  <c r="G29" i="5"/>
  <c r="G23" i="5"/>
  <c r="G22" i="5"/>
  <c r="G18" i="5"/>
  <c r="G12" i="5"/>
  <c r="G6" i="5"/>
  <c r="G5" i="5"/>
  <c r="G4" i="5" s="1"/>
  <c r="G45" i="5" s="1"/>
  <c r="E34" i="3"/>
  <c r="E21" i="3" s="1"/>
  <c r="E22" i="3"/>
  <c r="E17" i="3"/>
  <c r="E5" i="3"/>
  <c r="E4" i="3" s="1"/>
  <c r="E34" i="1"/>
  <c r="E28" i="1"/>
  <c r="E21" i="1" s="1"/>
  <c r="E22" i="1"/>
  <c r="E17" i="1"/>
  <c r="E11" i="1"/>
  <c r="E5" i="1"/>
  <c r="E4" i="1"/>
  <c r="E3" i="3" l="1"/>
  <c r="E44" i="3" s="1"/>
  <c r="E3" i="1"/>
  <c r="E44" i="1" s="1"/>
  <c r="H34" i="1" l="1"/>
  <c r="H28" i="1"/>
  <c r="H22" i="1"/>
  <c r="H21" i="1" s="1"/>
  <c r="H17" i="1"/>
  <c r="H11" i="1"/>
  <c r="H5" i="1"/>
  <c r="H44" i="1" s="1"/>
  <c r="H34" i="3"/>
  <c r="H22" i="3"/>
  <c r="H21" i="3" s="1"/>
  <c r="H17" i="3"/>
  <c r="H5" i="3"/>
  <c r="H4" i="3" s="1"/>
  <c r="H4" i="1" l="1"/>
  <c r="H3" i="1" s="1"/>
  <c r="H3" i="3"/>
  <c r="H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<sst xmlns="http://schemas.openxmlformats.org/spreadsheetml/2006/main" count="928" uniqueCount="98">
  <si>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</si>
  <si>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</si>
  <si>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</si>
  <si>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</si>
  <si>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</si>
  <si>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</si>
  <si>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</si>
  <si>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</si>
  <si>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</si>
  <si>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</si>
  <si>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</si>
  <si>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</si>
  <si>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</si>
  <si>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</si>
  <si>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</si>
  <si>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</si>
  <si>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</si>
  <si>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</si>
  <si>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</si>
  <si>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</si>
  <si>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</si>
  <si>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</si>
  <si>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</si>
  <si>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</si>
  <si>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</si>
  <si>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</si>
  <si>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</si>
  <si>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</si>
  <si>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</si>
  <si>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</si>
  <si>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</si>
  <si>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</si>
  <si>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</si>
  <si>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</si>
  <si>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</si>
  <si>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</si>
  <si>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</si>
  <si>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</si>
  <si>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</si>
  <si>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</si>
  <si>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</si>
  <si>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</si>
  <si>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</si>
  <si>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</si>
  <si>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</si>
  <si>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</si>
  <si>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</si>
  <si>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</si>
  <si>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</si>
  <si>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</si>
  <si>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</si>
  <si>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</si>
  <si>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</si>
  <si>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</si>
  <si>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</si>
  <si>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</si>
  <si>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</si>
  <si>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</si>
  <si>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</si>
  <si>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</si>
  <si>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</si>
  <si>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</si>
  <si>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</si>
  <si>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</si>
  <si>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</si>
  <si>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</si>
  <si>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</si>
  <si>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</si>
  <si>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</si>
  <si>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</si>
  <si>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</si>
  <si>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</si>
  <si>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</si>
  <si>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</si>
  <si>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</si>
  <si>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</si>
  <si>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</si>
  <si>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</si>
  <si>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</si>
  <si>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</si>
  <si>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</si>
  <si>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</si>
  <si>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</si>
  <si>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</si>
  <si>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</si>
  <si>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</si>
  <si>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</si>
  <si>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</si>
  <si>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</si>
  <si>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</si>
  <si>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периодот 1.11-30.11.2022 година</t>
  </si>
  <si>
    <t>Бруто полисирана премија, во илјади денари, на друштвата за осигурување на живот, за периодот 1.11-30.11.2023 година</t>
  </si>
  <si>
    <t>Број на склучени договори на друштвата за осигурување на живот, за период 1.11-30.11.2023 година</t>
  </si>
  <si>
    <t>Број на склучени договори на друштвата за осигурување на живот, за периодот 1.11-30.11.2022 година</t>
  </si>
  <si>
    <t>Бруто исплатени штети, во илјади денари, на друштвата за осигурување на живот, за период 1.11-30.11.2023 година</t>
  </si>
  <si>
    <t>Бруто исплатени штети, во илјади денари, на друштвата за осигурување на живот, за период 1.11-30.11.2022 година</t>
  </si>
  <si>
    <t>Број на исплатени штети на друштвата за осигурување на живот, за период 1.11-30.11.2023 година</t>
  </si>
  <si>
    <t>Број на исплатени штети на друштвата за осигурување на живот, за периодот 1.11-30.11.2022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</si>
</sst>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8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tabSelected="1" zoomScale="90" zoomScaleNormal="90" workbookViewId="0">
      <selection activeCell="D25" sqref="D2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91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2">
        <f t="shared" ref="C3" si="0">C4+C21</f>
        <v>20902</v>
      </c>
      <c r="D3" s="32">
        <v>3701.4416929523795</v>
      </c>
      <c r="E3" s="32">
        <f t="shared" ref="E3" si="1">E4+E21</f>
        <v>2021</v>
      </c>
      <c r="F3" s="42">
        <f>SUM(F4,F21,F28)</f>
        <v>8146</v>
      </c>
      <c r="G3" s="37">
        <f>G4+G21</f>
        <v>31858.351420032093</v>
      </c>
      <c r="H3" s="32">
        <f>H4+H21</f>
        <v>245</v>
      </c>
      <c r="I3" s="20">
        <f>SUM(C3:H3)</f>
        <v>66873.79311298448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2">
        <f>C5+C11</f>
        <v>5567</v>
      </c>
      <c r="D4" s="32">
        <v>3293.9928629523797</v>
      </c>
      <c r="E4" s="32">
        <f t="shared" ref="E4" si="2">SUM(E5,E17,E11)</f>
        <v>1228</v>
      </c>
      <c r="F4" s="42">
        <f>SUM(F11,F5)</f>
        <v>368</v>
      </c>
      <c r="G4" s="37">
        <f>G5+G11</f>
        <v>10235.930649996002</v>
      </c>
      <c r="H4" s="32">
        <f>H5+H11</f>
        <v>0</v>
      </c>
      <c r="I4" s="20">
        <f t="shared" ref="I4:I44" si="3">SUM(C4:H4)</f>
        <v>20692.923512948382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2">
        <f t="shared" ref="C5" si="4">SUM(C6:C10)</f>
        <v>5523</v>
      </c>
      <c r="D5" s="32">
        <v>2972.7645199999988</v>
      </c>
      <c r="E5" s="32">
        <f t="shared" ref="E5" si="5">SUM(E6:E10)</f>
        <v>1143</v>
      </c>
      <c r="F5" s="42">
        <f>SUM(F6:F10)</f>
        <v>332</v>
      </c>
      <c r="G5" s="37">
        <f>G6+G8</f>
        <v>10059.595611588002</v>
      </c>
      <c r="H5" s="32">
        <f>SUM(H6:H10)</f>
        <v>0</v>
      </c>
      <c r="I5" s="22">
        <f t="shared" si="3"/>
        <v>20030.360131588001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15" t="s">
        <v>7</v>
      </c>
      <c r="B6" s="16" t="s">
        <v>8</v>
      </c>
      <c r="C6" s="12">
        <v>5174</v>
      </c>
      <c r="D6" s="12">
        <v>348.32556999999997</v>
      </c>
      <c r="E6" s="12">
        <v>458</v>
      </c>
      <c r="F6" s="12">
        <v>137</v>
      </c>
      <c r="G6" s="38">
        <v>9245.9975724360011</v>
      </c>
      <c r="H6" s="12"/>
      <c r="I6" s="22">
        <f t="shared" si="3"/>
        <v>15363.323142436002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43">
        <v>0</v>
      </c>
      <c r="G7" s="38"/>
      <c r="H7" s="12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12">
        <v>290</v>
      </c>
      <c r="D8" s="12">
        <v>948.77026000000001</v>
      </c>
      <c r="E8" s="12"/>
      <c r="F8" s="12">
        <v>0</v>
      </c>
      <c r="G8" s="38">
        <v>813.59803915199996</v>
      </c>
      <c r="H8" s="12"/>
      <c r="I8" s="22">
        <f t="shared" si="3"/>
        <v>2052.368299152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12">
        <v>0</v>
      </c>
      <c r="D9" s="12">
        <v>1675.6686899999991</v>
      </c>
      <c r="E9" s="12">
        <v>685</v>
      </c>
      <c r="F9" s="12">
        <v>195</v>
      </c>
      <c r="G9" s="39"/>
      <c r="H9" s="12"/>
      <c r="I9" s="22">
        <f t="shared" si="3"/>
        <v>2555.6686899999991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12">
        <v>59</v>
      </c>
      <c r="D10" s="12">
        <v>0</v>
      </c>
      <c r="E10" s="12"/>
      <c r="F10" s="43">
        <v>0</v>
      </c>
      <c r="G10" s="39"/>
      <c r="H10" s="12"/>
      <c r="I10" s="22">
        <f t="shared" si="3"/>
        <v>59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 t="shared" ref="C11" si="6">SUM(C12:C16)</f>
        <v>44</v>
      </c>
      <c r="D11" s="32">
        <v>321.22834295238101</v>
      </c>
      <c r="E11" s="35">
        <f t="shared" ref="E11" si="7">SUM(E12:E16)</f>
        <v>85</v>
      </c>
      <c r="F11" s="44">
        <f>SUM(F16,F13)</f>
        <v>36</v>
      </c>
      <c r="G11" s="37">
        <f>SUM(G12:G16)</f>
        <v>176.335038408</v>
      </c>
      <c r="H11" s="32">
        <f>SUM(H12:H16)</f>
        <v>0</v>
      </c>
      <c r="I11" s="22">
        <f t="shared" si="3"/>
        <v>662.56338136038107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12">
        <v>12</v>
      </c>
      <c r="D12" s="12">
        <v>96.693136190476167</v>
      </c>
      <c r="E12" s="12">
        <v>19</v>
      </c>
      <c r="F12" s="43"/>
      <c r="G12" s="39">
        <v>11.081583624</v>
      </c>
      <c r="H12" s="12"/>
      <c r="I12" s="22">
        <f t="shared" si="3"/>
        <v>138.77471981447616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12">
        <v>19</v>
      </c>
      <c r="D13" s="12">
        <v>196.07179676190484</v>
      </c>
      <c r="E13" s="12">
        <v>44</v>
      </c>
      <c r="F13" s="12">
        <v>31</v>
      </c>
      <c r="G13" s="39">
        <v>104.733324576</v>
      </c>
      <c r="H13" s="12"/>
      <c r="I13" s="22">
        <f t="shared" si="3"/>
        <v>394.80512133790478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12">
        <v>0</v>
      </c>
      <c r="D14" s="12">
        <v>0</v>
      </c>
      <c r="E14" s="12"/>
      <c r="F14" s="43">
        <v>0</v>
      </c>
      <c r="G14" s="39"/>
      <c r="H14" s="12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12">
        <v>0</v>
      </c>
      <c r="D15" s="12">
        <v>0</v>
      </c>
      <c r="E15" s="12"/>
      <c r="F15" s="43">
        <v>0</v>
      </c>
      <c r="G15" s="39"/>
      <c r="H15" s="12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12">
        <v>13</v>
      </c>
      <c r="D16" s="12">
        <v>28.46341</v>
      </c>
      <c r="E16" s="12">
        <v>22</v>
      </c>
      <c r="F16" s="12">
        <v>5</v>
      </c>
      <c r="G16" s="39">
        <v>60.520130207999998</v>
      </c>
      <c r="H16" s="12"/>
      <c r="I16" s="22">
        <f t="shared" si="3"/>
        <v>128.98354020799999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f t="shared" ref="C17" si="8">SUM(C18:C20)</f>
        <v>0</v>
      </c>
      <c r="D17" s="32">
        <v>0</v>
      </c>
      <c r="E17" s="32">
        <f t="shared" ref="E17" si="9">SUM(E18:E20)</f>
        <v>0</v>
      </c>
      <c r="F17" s="44">
        <v>0</v>
      </c>
      <c r="G17" s="37"/>
      <c r="H17" s="32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12">
        <v>0</v>
      </c>
      <c r="D18" s="12">
        <v>0</v>
      </c>
      <c r="E18" s="12"/>
      <c r="F18" s="43">
        <v>0</v>
      </c>
      <c r="G18" s="39"/>
      <c r="H18" s="12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12"/>
      <c r="D19" s="12">
        <v>0</v>
      </c>
      <c r="E19" s="12"/>
      <c r="F19" s="43">
        <v>0</v>
      </c>
      <c r="G19" s="39"/>
      <c r="H19" s="12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12"/>
      <c r="D20" s="12">
        <v>0</v>
      </c>
      <c r="E20" s="12"/>
      <c r="F20" s="43">
        <v>0</v>
      </c>
      <c r="G20" s="39"/>
      <c r="H20" s="12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2">
        <f>C22+C28+C34</f>
        <v>15335</v>
      </c>
      <c r="D21" s="32">
        <v>407.44882999999999</v>
      </c>
      <c r="E21" s="32">
        <f t="shared" ref="E21" si="10">SUM(E22,E28,E34)</f>
        <v>793</v>
      </c>
      <c r="F21" s="33">
        <f>SUM(F22,F34)</f>
        <v>7081</v>
      </c>
      <c r="G21" s="37">
        <f>G22+G28</f>
        <v>21622.420770036093</v>
      </c>
      <c r="H21" s="32">
        <f>H22+H28</f>
        <v>245</v>
      </c>
      <c r="I21" s="20">
        <f t="shared" si="3"/>
        <v>45483.869600036094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14289</v>
      </c>
      <c r="D22" s="32">
        <v>407.44882999999999</v>
      </c>
      <c r="E22" s="32">
        <f t="shared" ref="E22:F22" si="11">SUM(E23:E27)</f>
        <v>793</v>
      </c>
      <c r="F22" s="33">
        <f t="shared" si="11"/>
        <v>7081</v>
      </c>
      <c r="G22" s="37">
        <f>G24</f>
        <v>21622.420770036093</v>
      </c>
      <c r="H22" s="32">
        <f>SUM(H23:H27)</f>
        <v>113</v>
      </c>
      <c r="I22" s="22">
        <f t="shared" si="3"/>
        <v>44305.869600036094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43">
        <v>0</v>
      </c>
      <c r="G23" s="39"/>
      <c r="H23" s="12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12">
        <v>14289</v>
      </c>
      <c r="D24" s="12">
        <v>407.44882999999999</v>
      </c>
      <c r="E24" s="12">
        <v>793</v>
      </c>
      <c r="F24" s="12">
        <v>7081</v>
      </c>
      <c r="G24" s="39">
        <v>21622.420770036093</v>
      </c>
      <c r="H24" s="12">
        <v>113</v>
      </c>
      <c r="I24" s="22">
        <f t="shared" si="3"/>
        <v>44305.869600036094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43">
        <v>0</v>
      </c>
      <c r="G25" s="39"/>
      <c r="H25" s="12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43">
        <v>0</v>
      </c>
      <c r="G26" s="39"/>
      <c r="H26" s="12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43">
        <v>0</v>
      </c>
      <c r="G27" s="39"/>
      <c r="H27" s="12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 t="shared" ref="C28" si="12">SUM(C29:C33)</f>
        <v>1046</v>
      </c>
      <c r="D28" s="32">
        <v>0</v>
      </c>
      <c r="E28" s="32">
        <f>SUM(E29:E33)</f>
        <v>0</v>
      </c>
      <c r="F28" s="33">
        <f>SUM(F29:F33)</f>
        <v>697</v>
      </c>
      <c r="G28" s="37">
        <f>SUM(G29:G33)</f>
        <v>0</v>
      </c>
      <c r="H28" s="32">
        <f>SUM(H29:H33)</f>
        <v>132</v>
      </c>
      <c r="I28" s="22">
        <f t="shared" si="3"/>
        <v>1875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12">
        <v>11</v>
      </c>
      <c r="D29" s="12">
        <v>0</v>
      </c>
      <c r="E29" s="12"/>
      <c r="F29" s="12">
        <v>0</v>
      </c>
      <c r="G29" s="39"/>
      <c r="H29" s="12">
        <v>14</v>
      </c>
      <c r="I29" s="22">
        <f t="shared" si="3"/>
        <v>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12">
        <v>930</v>
      </c>
      <c r="D30" s="12">
        <v>0</v>
      </c>
      <c r="E30" s="12"/>
      <c r="F30" s="12">
        <v>601</v>
      </c>
      <c r="G30" s="39"/>
      <c r="H30" s="12">
        <v>33</v>
      </c>
      <c r="I30" s="22">
        <f t="shared" si="3"/>
        <v>1564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12">
        <v>0</v>
      </c>
      <c r="D31" s="12">
        <v>0</v>
      </c>
      <c r="E31" s="12"/>
      <c r="F31" s="43">
        <v>0</v>
      </c>
      <c r="G31" s="39"/>
      <c r="H31" s="12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12">
        <v>0</v>
      </c>
      <c r="D32" s="12">
        <v>0</v>
      </c>
      <c r="E32" s="12"/>
      <c r="F32" s="43">
        <v>0</v>
      </c>
      <c r="G32" s="39"/>
      <c r="H32" s="12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12">
        <v>105</v>
      </c>
      <c r="D33" s="12">
        <v>0</v>
      </c>
      <c r="E33" s="12"/>
      <c r="F33" s="12">
        <v>96</v>
      </c>
      <c r="G33" s="39"/>
      <c r="H33" s="12">
        <v>85</v>
      </c>
      <c r="I33" s="22">
        <f t="shared" si="3"/>
        <v>286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2">
        <f t="shared" ref="C34" si="13">SUM(C35:C37)</f>
        <v>0</v>
      </c>
      <c r="D34" s="32">
        <v>0</v>
      </c>
      <c r="E34" s="32">
        <f t="shared" ref="E34" si="14">SUM(E35:E37)</f>
        <v>0</v>
      </c>
      <c r="F34" s="44">
        <v>0</v>
      </c>
      <c r="G34" s="37"/>
      <c r="H34" s="32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12">
        <v>0</v>
      </c>
      <c r="D35" s="12">
        <v>0</v>
      </c>
      <c r="E35" s="12"/>
      <c r="F35" s="43">
        <v>0</v>
      </c>
      <c r="G35" s="39"/>
      <c r="H35" s="12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12">
        <v>0</v>
      </c>
      <c r="D36" s="12">
        <v>0</v>
      </c>
      <c r="E36" s="12"/>
      <c r="F36" s="43">
        <v>0</v>
      </c>
      <c r="G36" s="39"/>
      <c r="H36" s="12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12">
        <v>0</v>
      </c>
      <c r="D37" s="12">
        <v>0</v>
      </c>
      <c r="E37" s="12"/>
      <c r="F37" s="43">
        <v>0</v>
      </c>
      <c r="G37" s="39"/>
      <c r="H37" s="12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12">
        <v>0</v>
      </c>
      <c r="D38" s="12">
        <v>0</v>
      </c>
      <c r="E38" s="12"/>
      <c r="F38" s="43">
        <v>0</v>
      </c>
      <c r="G38" s="39"/>
      <c r="H38" s="12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2">
        <v>5067</v>
      </c>
      <c r="D39" s="32">
        <v>1110.2220500000001</v>
      </c>
      <c r="E39" s="12">
        <v>7958</v>
      </c>
      <c r="F39" s="12">
        <v>1792</v>
      </c>
      <c r="G39" s="39">
        <v>11619.724804559995</v>
      </c>
      <c r="H39" s="12"/>
      <c r="I39" s="20">
        <f t="shared" si="3"/>
        <v>27546.946854559996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12">
        <v>0</v>
      </c>
      <c r="D40" s="12">
        <v>0</v>
      </c>
      <c r="E40" s="12"/>
      <c r="F40" s="43">
        <v>0</v>
      </c>
      <c r="G40" s="39"/>
      <c r="H40" s="12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12">
        <v>0</v>
      </c>
      <c r="D41" s="12">
        <v>0</v>
      </c>
      <c r="E41" s="12"/>
      <c r="F41" s="12">
        <v>0</v>
      </c>
      <c r="G41" s="39"/>
      <c r="H41" s="12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12">
        <v>0</v>
      </c>
      <c r="D42" s="12">
        <v>0</v>
      </c>
      <c r="E42" s="12"/>
      <c r="F42" s="12">
        <v>0</v>
      </c>
      <c r="G42" s="39"/>
      <c r="H42" s="12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12">
        <v>0</v>
      </c>
      <c r="D43" s="12">
        <v>0</v>
      </c>
      <c r="E43" s="12"/>
      <c r="F43" s="12">
        <v>0</v>
      </c>
      <c r="G43" s="39"/>
      <c r="H43" s="12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32">
        <f>C39+C3</f>
        <v>25969</v>
      </c>
      <c r="D44" s="32">
        <v>4811.6637429523798</v>
      </c>
      <c r="E44" s="32">
        <f t="shared" ref="E44" si="15">SUM(E3,E38:E43)</f>
        <v>9979</v>
      </c>
      <c r="F44" s="50">
        <f>SUM(F3,F39)</f>
        <v>9938</v>
      </c>
      <c r="G44" s="40">
        <f>G3+G39</f>
        <v>43478.076224592092</v>
      </c>
      <c r="H44" s="32">
        <f>H5+H11+H22+H28+H39</f>
        <v>245</v>
      </c>
      <c r="I44" s="24">
        <f t="shared" si="3"/>
        <v>94420.739967544476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C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90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2">
        <f t="shared" ref="C3" si="0">C4+C21</f>
        <v>15852</v>
      </c>
      <c r="D3" s="32">
        <v>3145</v>
      </c>
      <c r="E3" s="32">
        <f t="shared" ref="E3" si="1">E4+E21</f>
        <v>2888</v>
      </c>
      <c r="F3" s="42">
        <f>SUM(F4,F21,F28)</f>
        <v>8598</v>
      </c>
      <c r="G3" s="37">
        <f>G4+G21</f>
        <v>22399.492599000001</v>
      </c>
      <c r="H3" s="29"/>
      <c r="I3" s="20">
        <f>SUM(C3:H3)</f>
        <v>52882.492599000005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2">
        <f>C5+C11</f>
        <v>1292</v>
      </c>
      <c r="D4" s="32">
        <v>3026</v>
      </c>
      <c r="E4" s="32">
        <f t="shared" ref="E4" si="2">SUM(E5,E17,E11)</f>
        <v>1129</v>
      </c>
      <c r="F4" s="42">
        <f>SUM(F11,F5)</f>
        <v>189</v>
      </c>
      <c r="G4" s="37">
        <f>G5+G11</f>
        <v>12041.949063150001</v>
      </c>
      <c r="H4" s="29"/>
      <c r="I4" s="20">
        <f t="shared" ref="I4:I44" si="3">SUM(C4:H4)</f>
        <v>17677.949063150001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2">
        <f>SUM(C6:C10)</f>
        <v>1252</v>
      </c>
      <c r="D5" s="32">
        <v>2640</v>
      </c>
      <c r="E5" s="32">
        <f t="shared" ref="E5" si="4">SUM(E6:E10)</f>
        <v>1090</v>
      </c>
      <c r="F5" s="42">
        <f>SUM(F6:F10)</f>
        <v>182</v>
      </c>
      <c r="G5" s="37">
        <f>G6+G8</f>
        <v>11902.878661950001</v>
      </c>
      <c r="H5" s="30"/>
      <c r="I5" s="22">
        <f t="shared" si="3"/>
        <v>17066.878661950002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15" t="s">
        <v>7</v>
      </c>
      <c r="B6" s="16" t="s">
        <v>8</v>
      </c>
      <c r="C6" s="12">
        <v>959</v>
      </c>
      <c r="D6" s="12">
        <v>777</v>
      </c>
      <c r="E6" s="12">
        <v>970</v>
      </c>
      <c r="F6" s="12">
        <v>87</v>
      </c>
      <c r="G6" s="39">
        <v>11902.878661950001</v>
      </c>
      <c r="H6" s="30"/>
      <c r="I6" s="22">
        <f t="shared" si="3"/>
        <v>14695.878661950001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43">
        <v>0</v>
      </c>
      <c r="G7" s="39"/>
      <c r="H7" s="30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12">
        <v>293</v>
      </c>
      <c r="D8" s="12">
        <v>414</v>
      </c>
      <c r="E8" s="12"/>
      <c r="F8" s="12">
        <v>15</v>
      </c>
      <c r="G8" s="39">
        <v>0</v>
      </c>
      <c r="H8" s="30"/>
      <c r="I8" s="22">
        <f t="shared" si="3"/>
        <v>722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12">
        <v>0</v>
      </c>
      <c r="D9" s="12">
        <v>1449</v>
      </c>
      <c r="E9" s="12">
        <v>120</v>
      </c>
      <c r="F9" s="12">
        <v>80</v>
      </c>
      <c r="G9" s="39"/>
      <c r="H9" s="30"/>
      <c r="I9" s="22">
        <f t="shared" si="3"/>
        <v>1649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12">
        <v>0</v>
      </c>
      <c r="D10" s="12">
        <v>0</v>
      </c>
      <c r="E10" s="12"/>
      <c r="F10" s="43">
        <v>0</v>
      </c>
      <c r="G10" s="39"/>
      <c r="H10" s="30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40</v>
      </c>
      <c r="D11" s="32">
        <v>386</v>
      </c>
      <c r="E11" s="35">
        <f t="shared" ref="E11" si="5">SUM(E12:E16)</f>
        <v>39</v>
      </c>
      <c r="F11" s="44">
        <f>SUM(F16,F13)</f>
        <v>7</v>
      </c>
      <c r="G11" s="37">
        <f>SUM(G12:G16)</f>
        <v>139.07040119999999</v>
      </c>
      <c r="H11" s="30"/>
      <c r="I11" s="22">
        <f t="shared" si="3"/>
        <v>611.07040119999999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12">
        <v>7</v>
      </c>
      <c r="D12" s="12">
        <v>120</v>
      </c>
      <c r="E12" s="12">
        <v>8</v>
      </c>
      <c r="F12" s="43">
        <v>0</v>
      </c>
      <c r="G12" s="39">
        <v>6.8135958000000016</v>
      </c>
      <c r="H12" s="30"/>
      <c r="I12" s="22">
        <f t="shared" si="3"/>
        <v>141.8135958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12">
        <v>18</v>
      </c>
      <c r="D13" s="12">
        <v>232</v>
      </c>
      <c r="E13" s="12">
        <v>22</v>
      </c>
      <c r="F13" s="12">
        <v>7</v>
      </c>
      <c r="G13" s="39">
        <v>75.744185399999992</v>
      </c>
      <c r="H13" s="30"/>
      <c r="I13" s="22">
        <f t="shared" si="3"/>
        <v>354.74418539999999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12">
        <v>0</v>
      </c>
      <c r="D14" s="12">
        <v>0</v>
      </c>
      <c r="E14" s="12"/>
      <c r="F14" s="43">
        <v>0</v>
      </c>
      <c r="G14" s="39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12">
        <v>0</v>
      </c>
      <c r="D15" s="12">
        <v>0</v>
      </c>
      <c r="E15" s="12"/>
      <c r="F15" s="43">
        <v>0</v>
      </c>
      <c r="G15" s="39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12">
        <v>15</v>
      </c>
      <c r="D16" s="12">
        <v>34</v>
      </c>
      <c r="E16" s="12">
        <v>9</v>
      </c>
      <c r="F16" s="12">
        <v>0</v>
      </c>
      <c r="G16" s="39">
        <v>56.512620000000005</v>
      </c>
      <c r="H16" s="30"/>
      <c r="I16" s="22">
        <f t="shared" si="3"/>
        <v>114.51262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v>0</v>
      </c>
      <c r="D17" s="32">
        <v>0</v>
      </c>
      <c r="E17" s="32">
        <f t="shared" ref="E17" si="6">SUM(E18:E20)</f>
        <v>0</v>
      </c>
      <c r="F17" s="44">
        <v>0</v>
      </c>
      <c r="G17" s="37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12">
        <v>0</v>
      </c>
      <c r="D18" s="12">
        <v>0</v>
      </c>
      <c r="E18" s="12"/>
      <c r="F18" s="43">
        <v>0</v>
      </c>
      <c r="G18" s="39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12"/>
      <c r="D19" s="12">
        <v>0</v>
      </c>
      <c r="E19" s="12"/>
      <c r="F19" s="43">
        <v>0</v>
      </c>
      <c r="G19" s="39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12">
        <v>0</v>
      </c>
      <c r="D20" s="12">
        <v>0</v>
      </c>
      <c r="E20" s="12"/>
      <c r="F20" s="43">
        <v>0</v>
      </c>
      <c r="G20" s="39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2">
        <f>C22+C28</f>
        <v>14560</v>
      </c>
      <c r="D21" s="32">
        <v>119</v>
      </c>
      <c r="E21" s="32">
        <f t="shared" ref="E21" si="7">SUM(E22,E28,E34)</f>
        <v>1759</v>
      </c>
      <c r="F21" s="33">
        <f>SUM(F22,F34)</f>
        <v>7949</v>
      </c>
      <c r="G21" s="37">
        <f>G22+G28</f>
        <v>10357.54353585</v>
      </c>
      <c r="H21" s="29"/>
      <c r="I21" s="20">
        <f t="shared" si="3"/>
        <v>34744.543535849996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13640</v>
      </c>
      <c r="D22" s="32">
        <v>119</v>
      </c>
      <c r="E22" s="32">
        <f t="shared" ref="E22:F22" si="8">SUM(E23:E27)</f>
        <v>1759</v>
      </c>
      <c r="F22" s="33">
        <f t="shared" si="8"/>
        <v>7949</v>
      </c>
      <c r="G22" s="37">
        <f>G24</f>
        <v>10357.54353585</v>
      </c>
      <c r="H22" s="30"/>
      <c r="I22" s="22">
        <f t="shared" si="3"/>
        <v>33824.543535849996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43">
        <v>0</v>
      </c>
      <c r="G23" s="39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12">
        <v>13640</v>
      </c>
      <c r="D24" s="12">
        <v>119</v>
      </c>
      <c r="E24" s="12">
        <v>1759</v>
      </c>
      <c r="F24" s="12">
        <v>7949</v>
      </c>
      <c r="G24" s="39">
        <v>10357.54353585</v>
      </c>
      <c r="H24" s="30"/>
      <c r="I24" s="22">
        <f t="shared" si="3"/>
        <v>33824.543535849996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43">
        <v>0</v>
      </c>
      <c r="G25" s="39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43">
        <v>0</v>
      </c>
      <c r="G26" s="39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43">
        <v>0</v>
      </c>
      <c r="G27" s="39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920</v>
      </c>
      <c r="D28" s="32">
        <v>0</v>
      </c>
      <c r="E28" s="32">
        <f>SUM(E29:E33)</f>
        <v>0</v>
      </c>
      <c r="F28" s="33">
        <f>SUM(F29:F33)</f>
        <v>460</v>
      </c>
      <c r="G28" s="37">
        <f>SUM(G29:G33)</f>
        <v>0</v>
      </c>
      <c r="H28" s="30"/>
      <c r="I28" s="22">
        <f t="shared" si="3"/>
        <v>1380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12">
        <v>5</v>
      </c>
      <c r="D29" s="12">
        <v>0</v>
      </c>
      <c r="E29" s="12"/>
      <c r="F29" s="12">
        <v>0</v>
      </c>
      <c r="G29" s="39"/>
      <c r="H29" s="30"/>
      <c r="I29" s="22">
        <f t="shared" si="3"/>
        <v>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12">
        <v>819</v>
      </c>
      <c r="D30" s="12">
        <v>0</v>
      </c>
      <c r="E30" s="12"/>
      <c r="F30" s="12">
        <v>433</v>
      </c>
      <c r="G30" s="39"/>
      <c r="H30" s="30"/>
      <c r="I30" s="22">
        <f t="shared" si="3"/>
        <v>1252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12">
        <v>0</v>
      </c>
      <c r="D31" s="12">
        <v>0</v>
      </c>
      <c r="E31" s="12"/>
      <c r="F31" s="43">
        <v>0</v>
      </c>
      <c r="G31" s="39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12">
        <v>0</v>
      </c>
      <c r="D32" s="12">
        <v>0</v>
      </c>
      <c r="E32" s="12"/>
      <c r="F32" s="43">
        <v>0</v>
      </c>
      <c r="G32" s="39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12">
        <v>96</v>
      </c>
      <c r="D33" s="12">
        <v>0</v>
      </c>
      <c r="E33" s="12"/>
      <c r="F33" s="12">
        <v>27</v>
      </c>
      <c r="G33" s="39"/>
      <c r="H33" s="30"/>
      <c r="I33" s="22">
        <f t="shared" si="3"/>
        <v>123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2">
        <v>0</v>
      </c>
      <c r="D34" s="32">
        <v>0</v>
      </c>
      <c r="E34" s="32">
        <f t="shared" ref="E34" si="9">SUM(E35:E37)</f>
        <v>0</v>
      </c>
      <c r="F34" s="44">
        <v>0</v>
      </c>
      <c r="G34" s="37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12">
        <v>0</v>
      </c>
      <c r="D35" s="12">
        <v>0</v>
      </c>
      <c r="E35" s="12"/>
      <c r="F35" s="43">
        <v>0</v>
      </c>
      <c r="G35" s="39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12">
        <v>0</v>
      </c>
      <c r="D36" s="12">
        <v>0</v>
      </c>
      <c r="E36" s="12"/>
      <c r="F36" s="43">
        <v>0</v>
      </c>
      <c r="G36" s="39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12">
        <v>0</v>
      </c>
      <c r="D37" s="12">
        <v>0</v>
      </c>
      <c r="E37" s="12"/>
      <c r="F37" s="43">
        <v>0</v>
      </c>
      <c r="G37" s="39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12">
        <v>0</v>
      </c>
      <c r="D38" s="12">
        <v>0</v>
      </c>
      <c r="E38" s="12"/>
      <c r="F38" s="43">
        <v>0</v>
      </c>
      <c r="G38" s="39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2">
        <v>3478</v>
      </c>
      <c r="D39" s="32">
        <v>1748</v>
      </c>
      <c r="E39" s="12">
        <v>2730</v>
      </c>
      <c r="F39" s="12">
        <v>2724</v>
      </c>
      <c r="G39" s="39">
        <v>12452.790258000001</v>
      </c>
      <c r="H39" s="29"/>
      <c r="I39" s="20">
        <f t="shared" si="3"/>
        <v>23132.790258000001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12">
        <v>0</v>
      </c>
      <c r="D40" s="12">
        <v>0</v>
      </c>
      <c r="E40" s="12"/>
      <c r="F40" s="43">
        <v>0</v>
      </c>
      <c r="G40" s="39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12">
        <v>0</v>
      </c>
      <c r="D41" s="12">
        <v>0</v>
      </c>
      <c r="E41" s="12"/>
      <c r="F41" s="12">
        <v>0</v>
      </c>
      <c r="G41" s="39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12">
        <v>0</v>
      </c>
      <c r="D42" s="12">
        <v>0</v>
      </c>
      <c r="E42" s="12"/>
      <c r="F42" s="12">
        <v>0</v>
      </c>
      <c r="G42" s="39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12">
        <v>0</v>
      </c>
      <c r="D43" s="12">
        <v>0</v>
      </c>
      <c r="E43" s="12"/>
      <c r="F43" s="12">
        <v>0</v>
      </c>
      <c r="G43" s="39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4.4" thickBot="1" x14ac:dyDescent="0.35">
      <c r="A44" s="13" t="s">
        <v>67</v>
      </c>
      <c r="B44" s="14" t="s">
        <v>68</v>
      </c>
      <c r="C44" s="32">
        <f>C5+C11+C22+C28+C39</f>
        <v>19330</v>
      </c>
      <c r="D44" s="32">
        <v>4893</v>
      </c>
      <c r="E44" s="32">
        <f t="shared" ref="E44" si="10">SUM(E3,E38:E43)</f>
        <v>5618</v>
      </c>
      <c r="F44" s="45">
        <f>SUM(F3,F39)</f>
        <v>11322</v>
      </c>
      <c r="G44" s="40">
        <f>G3+G39</f>
        <v>34852.282856999998</v>
      </c>
      <c r="H44" s="31"/>
      <c r="I44" s="24">
        <f t="shared" si="3"/>
        <v>76015.282856999998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C3" sqref="C3:C44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92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2">
        <f>C4+C21</f>
        <v>372</v>
      </c>
      <c r="D3" s="32">
        <v>120</v>
      </c>
      <c r="E3" s="32">
        <f>E4+E21</f>
        <v>128</v>
      </c>
      <c r="F3" s="32">
        <f>SUM(F4,F21)</f>
        <v>935</v>
      </c>
      <c r="G3" s="32">
        <f>G4+G21</f>
        <v>4333</v>
      </c>
      <c r="H3" s="32">
        <f>H4+H21</f>
        <v>13</v>
      </c>
      <c r="I3" s="20">
        <f>SUM(C3:H3)</f>
        <v>5901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2">
        <f>C5+C17</f>
        <v>27</v>
      </c>
      <c r="D4" s="32">
        <v>112</v>
      </c>
      <c r="E4" s="32">
        <f>SUM(E5,E17)</f>
        <v>37</v>
      </c>
      <c r="F4" s="32">
        <f>SUM(F5)</f>
        <v>25</v>
      </c>
      <c r="G4" s="32">
        <f>G5</f>
        <v>84</v>
      </c>
      <c r="H4" s="32">
        <f>H5+H17</f>
        <v>0</v>
      </c>
      <c r="I4" s="20">
        <f t="shared" ref="I4:I44" si="0">SUM(C4:H4)</f>
        <v>285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2">
        <f>SUM(C6:C10)</f>
        <v>27</v>
      </c>
      <c r="D5" s="32">
        <v>112</v>
      </c>
      <c r="E5" s="32">
        <f>SUM(E6:E10)</f>
        <v>37</v>
      </c>
      <c r="F5" s="32">
        <f>SUM(F6:F10)</f>
        <v>25</v>
      </c>
      <c r="G5" s="32">
        <f>G6+G8</f>
        <v>84</v>
      </c>
      <c r="H5" s="32">
        <f>SUM(H6:H10)</f>
        <v>0</v>
      </c>
      <c r="I5" s="22">
        <f t="shared" si="0"/>
        <v>285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15" t="s">
        <v>7</v>
      </c>
      <c r="B6" s="16" t="s">
        <v>8</v>
      </c>
      <c r="C6" s="12">
        <v>14</v>
      </c>
      <c r="D6" s="12">
        <v>16</v>
      </c>
      <c r="E6" s="12">
        <v>19</v>
      </c>
      <c r="F6" s="12">
        <v>6</v>
      </c>
      <c r="G6" s="41">
        <v>48</v>
      </c>
      <c r="H6" s="12"/>
      <c r="I6" s="22">
        <f t="shared" si="0"/>
        <v>103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41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12">
        <v>10</v>
      </c>
      <c r="D8" s="12">
        <v>43</v>
      </c>
      <c r="E8" s="12"/>
      <c r="F8" s="12">
        <v>0</v>
      </c>
      <c r="G8" s="41">
        <v>36</v>
      </c>
      <c r="H8" s="12"/>
      <c r="I8" s="22">
        <f t="shared" si="0"/>
        <v>89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12">
        <v>0</v>
      </c>
      <c r="D9" s="12">
        <v>53</v>
      </c>
      <c r="E9" s="12">
        <v>18</v>
      </c>
      <c r="F9" s="12">
        <v>19</v>
      </c>
      <c r="G9" s="12"/>
      <c r="H9" s="12"/>
      <c r="I9" s="22">
        <f t="shared" si="0"/>
        <v>90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12">
        <v>3</v>
      </c>
      <c r="D10" s="12">
        <v>0</v>
      </c>
      <c r="E10" s="12"/>
      <c r="F10" s="12">
        <v>0</v>
      </c>
      <c r="G10" s="12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v>14</v>
      </c>
      <c r="D11" s="32">
        <v>103</v>
      </c>
      <c r="E11" s="12">
        <v>28</v>
      </c>
      <c r="F11" s="33">
        <f>SUM(F16,F13)</f>
        <v>26</v>
      </c>
      <c r="G11" s="32">
        <f>G13</f>
        <v>34</v>
      </c>
      <c r="H11" s="32"/>
      <c r="I11" s="22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12">
        <v>0</v>
      </c>
      <c r="D12" s="12">
        <v>103</v>
      </c>
      <c r="E12" s="12">
        <v>20</v>
      </c>
      <c r="F12" s="12">
        <v>0</v>
      </c>
      <c r="G12" s="12">
        <v>34</v>
      </c>
      <c r="H12" s="12"/>
      <c r="I12" s="22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12">
        <v>9</v>
      </c>
      <c r="D13" s="12">
        <v>81</v>
      </c>
      <c r="E13" s="12">
        <v>21</v>
      </c>
      <c r="F13" s="12">
        <v>24</v>
      </c>
      <c r="G13" s="12">
        <v>34</v>
      </c>
      <c r="H13" s="12"/>
      <c r="I13" s="22">
        <f t="shared" si="0"/>
        <v>169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12">
        <v>0</v>
      </c>
      <c r="D14" s="12">
        <v>0</v>
      </c>
      <c r="E14" s="12"/>
      <c r="F14" s="12">
        <v>0</v>
      </c>
      <c r="G14" s="12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12">
        <v>0</v>
      </c>
      <c r="D15" s="12">
        <v>0</v>
      </c>
      <c r="E15" s="12"/>
      <c r="F15" s="12">
        <v>0</v>
      </c>
      <c r="G15" s="12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12">
        <v>14</v>
      </c>
      <c r="D16" s="12">
        <v>6</v>
      </c>
      <c r="E16" s="12">
        <v>4</v>
      </c>
      <c r="F16" s="12">
        <v>2</v>
      </c>
      <c r="G16" s="12">
        <v>22</v>
      </c>
      <c r="H16" s="12"/>
      <c r="I16" s="22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3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12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12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12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2">
        <f>C22+C34</f>
        <v>345</v>
      </c>
      <c r="D21" s="32">
        <v>8</v>
      </c>
      <c r="E21" s="32">
        <f>SUM(E22,E28,E34)</f>
        <v>91</v>
      </c>
      <c r="F21" s="33">
        <f>SUM(F22,F34)</f>
        <v>910</v>
      </c>
      <c r="G21" s="32">
        <f>G22</f>
        <v>4249</v>
      </c>
      <c r="H21" s="32">
        <f>H22+H34</f>
        <v>13</v>
      </c>
      <c r="I21" s="20">
        <f t="shared" si="0"/>
        <v>5616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345</v>
      </c>
      <c r="D22" s="32">
        <v>8</v>
      </c>
      <c r="E22" s="32">
        <f>SUM(E23:E27)</f>
        <v>91</v>
      </c>
      <c r="F22" s="33">
        <f>SUM(F23:F27)</f>
        <v>910</v>
      </c>
      <c r="G22" s="32">
        <f>SUM(G23:G27)</f>
        <v>4249</v>
      </c>
      <c r="H22" s="32">
        <f>SUM(H23:H27)</f>
        <v>13</v>
      </c>
      <c r="I22" s="22">
        <f t="shared" si="0"/>
        <v>5616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12">
        <v>345</v>
      </c>
      <c r="D24" s="12">
        <v>8</v>
      </c>
      <c r="E24" s="12">
        <v>91</v>
      </c>
      <c r="F24" s="12">
        <v>910</v>
      </c>
      <c r="G24" s="12">
        <v>4249</v>
      </c>
      <c r="H24" s="12">
        <v>13</v>
      </c>
      <c r="I24" s="22">
        <f t="shared" si="0"/>
        <v>5616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v>75</v>
      </c>
      <c r="D28" s="32">
        <v>0</v>
      </c>
      <c r="E28" s="12"/>
      <c r="F28" s="33">
        <f>SUM(F29:F33)</f>
        <v>610</v>
      </c>
      <c r="G28" s="32">
        <v>0</v>
      </c>
      <c r="H28" s="32">
        <v>13</v>
      </c>
      <c r="I28" s="22">
        <f t="shared" si="0"/>
        <v>698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12">
        <v>31</v>
      </c>
      <c r="D29" s="12">
        <v>0</v>
      </c>
      <c r="E29" s="12"/>
      <c r="F29" s="12">
        <v>0</v>
      </c>
      <c r="G29" s="12"/>
      <c r="H29" s="12">
        <v>13</v>
      </c>
      <c r="I29" s="22">
        <f t="shared" si="0"/>
        <v>44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12">
        <v>75</v>
      </c>
      <c r="D30" s="12">
        <v>0</v>
      </c>
      <c r="E30" s="12"/>
      <c r="F30" s="12">
        <v>592</v>
      </c>
      <c r="G30" s="12"/>
      <c r="H30" s="12">
        <v>10</v>
      </c>
      <c r="I30" s="22">
        <f t="shared" si="0"/>
        <v>677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12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12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12">
        <v>77</v>
      </c>
      <c r="D33" s="12">
        <v>0</v>
      </c>
      <c r="E33" s="12"/>
      <c r="F33" s="12">
        <v>18</v>
      </c>
      <c r="G33" s="12"/>
      <c r="H33" s="12">
        <v>12</v>
      </c>
      <c r="I33" s="22">
        <f t="shared" si="0"/>
        <v>107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2">
        <v>86</v>
      </c>
      <c r="D39" s="32">
        <v>30</v>
      </c>
      <c r="E39" s="12">
        <v>183</v>
      </c>
      <c r="F39" s="12">
        <v>57</v>
      </c>
      <c r="G39" s="12">
        <v>42</v>
      </c>
      <c r="H39" s="12"/>
      <c r="I39" s="20">
        <f t="shared" si="0"/>
        <v>398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32">
        <f>C39+C3</f>
        <v>458</v>
      </c>
      <c r="D44" s="32">
        <v>150</v>
      </c>
      <c r="E44" s="32">
        <f>SUM(E3,E38:E43)</f>
        <v>311</v>
      </c>
      <c r="F44" s="50">
        <f>SUM(F3,F39)</f>
        <v>992</v>
      </c>
      <c r="G44" s="33">
        <f>G3+G39</f>
        <v>4375</v>
      </c>
      <c r="H44" s="34">
        <f>H39+H3</f>
        <v>13</v>
      </c>
      <c r="I44" s="24">
        <f t="shared" si="0"/>
        <v>6299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C12" sqref="C12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3" width="15.44140625" style="3" customWidth="1"/>
    <col min="4" max="9" width="15.44140625" style="5" customWidth="1"/>
    <col min="10" max="16384" width="9.109375" style="5"/>
  </cols>
  <sheetData>
    <row r="1" spans="1:39" x14ac:dyDescent="0.3">
      <c r="A1" s="18" t="s">
        <v>93</v>
      </c>
    </row>
    <row r="2" spans="1:39" s="7" customFormat="1" x14ac:dyDescent="0.3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2">
        <f>C4+C21</f>
        <v>402</v>
      </c>
      <c r="D3" s="32">
        <v>97</v>
      </c>
      <c r="E3" s="32">
        <f>E4+E21</f>
        <v>150</v>
      </c>
      <c r="F3" s="19"/>
      <c r="G3" s="32">
        <f>G4+G21</f>
        <v>2456</v>
      </c>
      <c r="H3" s="29"/>
      <c r="I3" s="20">
        <f>SUM(C3:H3)</f>
        <v>3105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2">
        <f>C5+C17</f>
        <v>41</v>
      </c>
      <c r="D4" s="32">
        <v>93</v>
      </c>
      <c r="E4" s="32">
        <f>SUM(E5,E17)</f>
        <v>21</v>
      </c>
      <c r="F4" s="19"/>
      <c r="G4" s="32">
        <f>G5</f>
        <v>46</v>
      </c>
      <c r="H4" s="29"/>
      <c r="I4" s="20">
        <f t="shared" ref="I4:I44" si="0">SUM(C4:H4)</f>
        <v>201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2">
        <f t="shared" ref="C5" si="1">C6+C7+C8+C9+C10</f>
        <v>41</v>
      </c>
      <c r="D5" s="32">
        <v>93</v>
      </c>
      <c r="E5" s="32">
        <f>SUM(E6:E10)</f>
        <v>21</v>
      </c>
      <c r="F5" s="21"/>
      <c r="G5" s="32">
        <f>G6+G8</f>
        <v>46</v>
      </c>
      <c r="H5" s="30"/>
      <c r="I5" s="22">
        <f t="shared" si="0"/>
        <v>201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15" t="s">
        <v>7</v>
      </c>
      <c r="B6" s="16" t="s">
        <v>8</v>
      </c>
      <c r="C6" s="12">
        <v>28</v>
      </c>
      <c r="D6" s="12">
        <v>27</v>
      </c>
      <c r="E6" s="12">
        <v>15</v>
      </c>
      <c r="F6" s="21"/>
      <c r="G6" s="12">
        <v>46</v>
      </c>
      <c r="H6" s="30"/>
      <c r="I6" s="22">
        <f t="shared" si="0"/>
        <v>116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12">
        <v>0</v>
      </c>
      <c r="D7" s="12">
        <v>0</v>
      </c>
      <c r="E7" s="12"/>
      <c r="F7" s="21"/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15" t="s">
        <v>11</v>
      </c>
      <c r="B8" s="16" t="s">
        <v>12</v>
      </c>
      <c r="C8" s="12">
        <v>13</v>
      </c>
      <c r="D8" s="12">
        <v>16</v>
      </c>
      <c r="E8" s="12"/>
      <c r="F8" s="21"/>
      <c r="G8" s="12">
        <v>0</v>
      </c>
      <c r="H8" s="30"/>
      <c r="I8" s="22">
        <f t="shared" si="0"/>
        <v>29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12">
        <v>0</v>
      </c>
      <c r="D9" s="12">
        <v>50</v>
      </c>
      <c r="E9" s="12">
        <v>6</v>
      </c>
      <c r="F9" s="21"/>
      <c r="G9" s="12"/>
      <c r="H9" s="30"/>
      <c r="I9" s="22">
        <f t="shared" si="0"/>
        <v>56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12">
        <v>0</v>
      </c>
      <c r="D10" s="12">
        <v>0</v>
      </c>
      <c r="E10" s="12"/>
      <c r="F10" s="21"/>
      <c r="G10" s="12"/>
      <c r="H10" s="30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v>26</v>
      </c>
      <c r="D11" s="32">
        <v>92</v>
      </c>
      <c r="E11" s="12">
        <v>15</v>
      </c>
      <c r="F11" s="21"/>
      <c r="G11" s="37">
        <f>G13</f>
        <v>72</v>
      </c>
      <c r="H11" s="30"/>
      <c r="I11" s="22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15" t="s">
        <v>19</v>
      </c>
      <c r="B12" s="16" t="s">
        <v>20</v>
      </c>
      <c r="C12" s="12">
        <v>24</v>
      </c>
      <c r="D12" s="12">
        <v>93</v>
      </c>
      <c r="E12" s="12">
        <v>11</v>
      </c>
      <c r="F12" s="21"/>
      <c r="G12" s="12">
        <v>42</v>
      </c>
      <c r="H12" s="30"/>
      <c r="I12" s="22">
        <f t="shared" si="0"/>
        <v>170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15" t="s">
        <v>21</v>
      </c>
      <c r="B13" s="16" t="s">
        <v>22</v>
      </c>
      <c r="C13" s="12">
        <v>26</v>
      </c>
      <c r="D13" s="12">
        <v>92</v>
      </c>
      <c r="E13" s="12">
        <v>13</v>
      </c>
      <c r="F13" s="21"/>
      <c r="G13" s="41">
        <v>72</v>
      </c>
      <c r="H13" s="30"/>
      <c r="I13" s="22">
        <f t="shared" si="0"/>
        <v>203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12">
        <v>0</v>
      </c>
      <c r="D14" s="12">
        <v>0</v>
      </c>
      <c r="E14" s="12"/>
      <c r="F14" s="21"/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12">
        <v>0</v>
      </c>
      <c r="D15" s="12">
        <v>0</v>
      </c>
      <c r="E15" s="12"/>
      <c r="F15" s="21"/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12">
        <v>22</v>
      </c>
      <c r="D16" s="12">
        <v>6</v>
      </c>
      <c r="E16" s="12">
        <v>2</v>
      </c>
      <c r="F16" s="21"/>
      <c r="G16" s="12">
        <v>30</v>
      </c>
      <c r="H16" s="30"/>
      <c r="I16" s="22">
        <f t="shared" si="0"/>
        <v>60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2">
        <f>SUM(C18:C20)</f>
        <v>0</v>
      </c>
      <c r="D17" s="32">
        <v>0</v>
      </c>
      <c r="E17" s="32">
        <f>SUM(E18:E20)</f>
        <v>0</v>
      </c>
      <c r="F17" s="21"/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12"/>
      <c r="D18" s="12">
        <v>0</v>
      </c>
      <c r="E18" s="12"/>
      <c r="F18" s="21"/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12"/>
      <c r="D19" s="12">
        <v>0</v>
      </c>
      <c r="E19" s="12"/>
      <c r="F19" s="21"/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12"/>
      <c r="D20" s="12">
        <v>0</v>
      </c>
      <c r="E20" s="12"/>
      <c r="F20" s="21"/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2">
        <f>C22</f>
        <v>361</v>
      </c>
      <c r="D21" s="32">
        <v>4</v>
      </c>
      <c r="E21" s="32">
        <f>SUM(E22,E28,E34)</f>
        <v>129</v>
      </c>
      <c r="F21" s="19"/>
      <c r="G21" s="32">
        <f>G22</f>
        <v>2410</v>
      </c>
      <c r="H21" s="29"/>
      <c r="I21" s="20">
        <f t="shared" si="0"/>
        <v>2904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C23+C24+C25+C26+C27</f>
        <v>361</v>
      </c>
      <c r="D22" s="32">
        <v>4</v>
      </c>
      <c r="E22" s="32">
        <f>SUM(E23:E27)</f>
        <v>129</v>
      </c>
      <c r="F22" s="21"/>
      <c r="G22" s="32">
        <f>G24</f>
        <v>2410</v>
      </c>
      <c r="H22" s="30"/>
      <c r="I22" s="22">
        <f t="shared" si="0"/>
        <v>2904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12">
        <v>0</v>
      </c>
      <c r="D23" s="12">
        <v>0</v>
      </c>
      <c r="E23" s="12"/>
      <c r="F23" s="21"/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12">
        <v>361</v>
      </c>
      <c r="D24" s="12">
        <v>4</v>
      </c>
      <c r="E24" s="12">
        <v>129</v>
      </c>
      <c r="F24" s="21"/>
      <c r="G24" s="12">
        <v>2410</v>
      </c>
      <c r="H24" s="30"/>
      <c r="I24" s="22">
        <f t="shared" si="0"/>
        <v>2904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12">
        <v>0</v>
      </c>
      <c r="D25" s="12">
        <v>0</v>
      </c>
      <c r="E25" s="12"/>
      <c r="F25" s="21"/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12">
        <v>0</v>
      </c>
      <c r="D26" s="12">
        <v>0</v>
      </c>
      <c r="E26" s="12"/>
      <c r="F26" s="21"/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12">
        <v>0</v>
      </c>
      <c r="D27" s="12">
        <v>0</v>
      </c>
      <c r="E27" s="12"/>
      <c r="F27" s="21"/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v>75</v>
      </c>
      <c r="D28" s="32">
        <v>0</v>
      </c>
      <c r="E28" s="12"/>
      <c r="F28" s="21"/>
      <c r="G28" s="12"/>
      <c r="H28" s="30"/>
      <c r="I28" s="22">
        <f t="shared" si="0"/>
        <v>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15" t="s">
        <v>19</v>
      </c>
      <c r="B29" s="16" t="s">
        <v>46</v>
      </c>
      <c r="C29" s="12">
        <v>26</v>
      </c>
      <c r="D29" s="12">
        <v>0</v>
      </c>
      <c r="E29" s="12"/>
      <c r="F29" s="21"/>
      <c r="G29" s="12"/>
      <c r="H29" s="30"/>
      <c r="I29" s="22">
        <f t="shared" si="0"/>
        <v>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15" t="s">
        <v>21</v>
      </c>
      <c r="B30" s="16" t="s">
        <v>47</v>
      </c>
      <c r="C30" s="12">
        <v>0</v>
      </c>
      <c r="D30" s="12">
        <v>0</v>
      </c>
      <c r="E30" s="12"/>
      <c r="F30" s="21"/>
      <c r="G30" s="12"/>
      <c r="H30" s="30"/>
      <c r="I30" s="22">
        <f t="shared" si="0"/>
        <v>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12">
        <v>0</v>
      </c>
      <c r="D31" s="12">
        <v>0</v>
      </c>
      <c r="E31" s="12"/>
      <c r="F31" s="21"/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12">
        <v>0</v>
      </c>
      <c r="D32" s="12">
        <v>0</v>
      </c>
      <c r="E32" s="12"/>
      <c r="F32" s="21"/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12">
        <v>75</v>
      </c>
      <c r="D33" s="12">
        <v>0</v>
      </c>
      <c r="E33" s="12"/>
      <c r="F33" s="21"/>
      <c r="G33" s="12"/>
      <c r="H33" s="30"/>
      <c r="I33" s="22">
        <f t="shared" si="0"/>
        <v>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2"/>
      <c r="D34" s="32">
        <v>0</v>
      </c>
      <c r="E34" s="32">
        <f>SUM(E35:E37)</f>
        <v>0</v>
      </c>
      <c r="F34" s="21"/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12"/>
      <c r="D35" s="12">
        <v>0</v>
      </c>
      <c r="E35" s="12"/>
      <c r="F35" s="21"/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12"/>
      <c r="D36" s="12">
        <v>0</v>
      </c>
      <c r="E36" s="12"/>
      <c r="F36" s="21"/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12"/>
      <c r="D37" s="12">
        <v>0</v>
      </c>
      <c r="E37" s="12"/>
      <c r="F37" s="21"/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12"/>
      <c r="D38" s="12">
        <v>0</v>
      </c>
      <c r="E38" s="12"/>
      <c r="F38" s="19"/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7.6" x14ac:dyDescent="0.3">
      <c r="A39" s="10" t="s">
        <v>57</v>
      </c>
      <c r="B39" s="11" t="s">
        <v>58</v>
      </c>
      <c r="C39" s="32">
        <v>60</v>
      </c>
      <c r="D39" s="32">
        <v>34</v>
      </c>
      <c r="E39" s="12">
        <v>53</v>
      </c>
      <c r="F39" s="19"/>
      <c r="G39" s="12">
        <v>24</v>
      </c>
      <c r="H39" s="29"/>
      <c r="I39" s="20">
        <f t="shared" si="0"/>
        <v>171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12"/>
      <c r="D40" s="12">
        <v>0</v>
      </c>
      <c r="E40" s="12"/>
      <c r="F40" s="19"/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12"/>
      <c r="D41" s="12">
        <v>0</v>
      </c>
      <c r="E41" s="12"/>
      <c r="F41" s="19"/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12"/>
      <c r="D42" s="12">
        <v>0</v>
      </c>
      <c r="E42" s="12"/>
      <c r="F42" s="19"/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12"/>
      <c r="D43" s="12">
        <v>0</v>
      </c>
      <c r="E43" s="12"/>
      <c r="F43" s="19"/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13" t="s">
        <v>67</v>
      </c>
      <c r="B44" s="14" t="s">
        <v>68</v>
      </c>
      <c r="C44" s="32">
        <f>C39+C3</f>
        <v>462</v>
      </c>
      <c r="D44" s="32">
        <v>131</v>
      </c>
      <c r="E44" s="32">
        <f>SUM(E3,E38:E43)</f>
        <v>203</v>
      </c>
      <c r="F44" s="23"/>
      <c r="G44" s="32">
        <f>G3+G39</f>
        <v>2480</v>
      </c>
      <c r="H44" s="31"/>
      <c r="I44" s="24">
        <f t="shared" si="0"/>
        <v>3276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D4" sqref="D4:D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94</v>
      </c>
    </row>
    <row r="2" spans="1:46" s="7" customFormat="1" ht="15" customHeight="1" x14ac:dyDescent="0.3">
      <c r="A2" s="8"/>
      <c r="B2" s="9"/>
      <c r="C2" s="54" t="s">
        <v>69</v>
      </c>
      <c r="D2" s="54"/>
      <c r="E2" s="54" t="s">
        <v>70</v>
      </c>
      <c r="F2" s="54"/>
      <c r="G2" s="54" t="s">
        <v>71</v>
      </c>
      <c r="H2" s="54"/>
      <c r="I2" s="54" t="s">
        <v>72</v>
      </c>
      <c r="J2" s="54"/>
      <c r="K2" s="54" t="s">
        <v>73</v>
      </c>
      <c r="L2" s="54"/>
      <c r="M2" s="56" t="s">
        <v>89</v>
      </c>
      <c r="N2" s="57"/>
      <c r="O2" s="54" t="s">
        <v>85</v>
      </c>
      <c r="P2" s="55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34">
        <f t="shared" ref="C4:D4" si="0">C5+C22</f>
        <v>27012</v>
      </c>
      <c r="D4" s="34">
        <f t="shared" si="0"/>
        <v>28</v>
      </c>
      <c r="E4" s="32">
        <v>20922</v>
      </c>
      <c r="F4" s="32">
        <v>0</v>
      </c>
      <c r="G4" s="32">
        <f t="shared" ref="G4" si="1">G5+G22</f>
        <v>7549</v>
      </c>
      <c r="H4" s="19"/>
      <c r="I4" s="42">
        <f>SUM(I5,I22,I29)</f>
        <v>5070</v>
      </c>
      <c r="J4" s="46">
        <v>0</v>
      </c>
      <c r="K4" s="37">
        <f>K5+K22</f>
        <v>2318.4969999999998</v>
      </c>
      <c r="L4" s="19"/>
      <c r="M4" s="19"/>
      <c r="N4" s="19"/>
      <c r="O4" s="19">
        <f>C4+E4+G4+I4+K4+M4</f>
        <v>62871.497000000003</v>
      </c>
      <c r="P4" s="20">
        <f>D4+F4+H4+J4+L4+N4</f>
        <v>28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34">
        <f>C6+C12+C18</f>
        <v>25616</v>
      </c>
      <c r="D5" s="34">
        <f>D6+D12+D18</f>
        <v>28</v>
      </c>
      <c r="E5" s="32">
        <v>20051</v>
      </c>
      <c r="F5" s="32">
        <v>0</v>
      </c>
      <c r="G5" s="32">
        <f t="shared" ref="G5" si="2">SUM(G6,G18,G12)</f>
        <v>5644</v>
      </c>
      <c r="H5" s="19"/>
      <c r="I5" s="42">
        <f>SUM(I12,I6)</f>
        <v>4207</v>
      </c>
      <c r="J5" s="46">
        <v>0</v>
      </c>
      <c r="K5" s="37">
        <f>K6+K12</f>
        <v>1297.3869999999999</v>
      </c>
      <c r="L5" s="19"/>
      <c r="M5" s="19"/>
      <c r="N5" s="19"/>
      <c r="O5" s="19">
        <f t="shared" ref="O5:O45" si="3">C5+E5+G5+I5+K5+M5</f>
        <v>56815.387000000002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34">
        <f t="shared" ref="C6:D6" si="5">SUM(C7:C11)</f>
        <v>25004</v>
      </c>
      <c r="D6" s="34">
        <f t="shared" si="5"/>
        <v>0</v>
      </c>
      <c r="E6" s="32">
        <v>19430</v>
      </c>
      <c r="F6" s="32">
        <v>0</v>
      </c>
      <c r="G6" s="32">
        <f t="shared" ref="G6" si="6">SUM(G7:G11)</f>
        <v>5485</v>
      </c>
      <c r="H6" s="21"/>
      <c r="I6" s="42">
        <f>SUM(I7:I11)</f>
        <v>4173</v>
      </c>
      <c r="J6" s="46">
        <v>0</v>
      </c>
      <c r="K6" s="37">
        <f>K7</f>
        <v>1285.088</v>
      </c>
      <c r="L6" s="21"/>
      <c r="M6" s="21"/>
      <c r="N6" s="21"/>
      <c r="O6" s="19">
        <f t="shared" si="3"/>
        <v>55377.088000000003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41">
        <v>18624</v>
      </c>
      <c r="D7" s="12"/>
      <c r="E7" s="12">
        <v>15232</v>
      </c>
      <c r="F7" s="12">
        <v>0</v>
      </c>
      <c r="G7" s="12">
        <v>5485</v>
      </c>
      <c r="H7" s="21"/>
      <c r="I7" s="12">
        <v>3947</v>
      </c>
      <c r="J7" s="47">
        <v>0</v>
      </c>
      <c r="K7" s="38">
        <v>1285.088</v>
      </c>
      <c r="L7" s="21"/>
      <c r="M7" s="21"/>
      <c r="N7" s="21"/>
      <c r="O7" s="19">
        <f t="shared" si="3"/>
        <v>44573.088000000003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21"/>
      <c r="I8" s="12">
        <v>0</v>
      </c>
      <c r="J8" s="47">
        <v>0</v>
      </c>
      <c r="K8" s="38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41">
        <v>5820</v>
      </c>
      <c r="D9" s="12"/>
      <c r="E9" s="12">
        <v>844</v>
      </c>
      <c r="F9" s="12">
        <v>0</v>
      </c>
      <c r="G9" s="12"/>
      <c r="H9" s="21"/>
      <c r="I9" s="12">
        <v>226</v>
      </c>
      <c r="J9" s="47">
        <v>0</v>
      </c>
      <c r="K9" s="38"/>
      <c r="L9" s="21"/>
      <c r="M9" s="21"/>
      <c r="N9" s="21"/>
      <c r="O9" s="19">
        <f t="shared" si="3"/>
        <v>6890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41"/>
      <c r="D10" s="12"/>
      <c r="E10" s="12">
        <v>3354</v>
      </c>
      <c r="F10" s="12">
        <v>0</v>
      </c>
      <c r="G10" s="12"/>
      <c r="H10" s="21"/>
      <c r="I10" s="12">
        <v>0</v>
      </c>
      <c r="J10" s="47">
        <v>0</v>
      </c>
      <c r="K10" s="39"/>
      <c r="L10" s="21"/>
      <c r="M10" s="21"/>
      <c r="N10" s="21"/>
      <c r="O10" s="19">
        <f t="shared" si="3"/>
        <v>3354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41">
        <v>560</v>
      </c>
      <c r="D11" s="12"/>
      <c r="E11" s="12">
        <v>0</v>
      </c>
      <c r="F11" s="12">
        <v>0</v>
      </c>
      <c r="G11" s="36"/>
      <c r="H11" s="21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560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3">
        <f>SUM(C13:C17)</f>
        <v>612</v>
      </c>
      <c r="D12" s="33">
        <f t="shared" ref="D12" si="7">SUM(D13:D17)</f>
        <v>0</v>
      </c>
      <c r="E12" s="32">
        <v>621</v>
      </c>
      <c r="F12" s="32">
        <v>0</v>
      </c>
      <c r="G12" s="35">
        <f t="shared" ref="G12" si="8">SUM(G13:G17)</f>
        <v>159</v>
      </c>
      <c r="H12" s="21"/>
      <c r="I12" s="44">
        <f>SUM(I17,I14)</f>
        <v>34</v>
      </c>
      <c r="J12" s="46">
        <f>SUM(J13:J15)</f>
        <v>0</v>
      </c>
      <c r="K12" s="37">
        <f>SUM(K13:K17)</f>
        <v>12.298999999999999</v>
      </c>
      <c r="L12" s="21"/>
      <c r="M12" s="21"/>
      <c r="N12" s="21"/>
      <c r="O12" s="19">
        <f t="shared" si="3"/>
        <v>1438.299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41">
        <v>221</v>
      </c>
      <c r="D13" s="41"/>
      <c r="E13" s="12">
        <v>0</v>
      </c>
      <c r="F13" s="12">
        <v>0</v>
      </c>
      <c r="G13" s="36"/>
      <c r="H13" s="21"/>
      <c r="I13" s="12">
        <v>0</v>
      </c>
      <c r="J13" s="47">
        <v>0</v>
      </c>
      <c r="K13" s="39"/>
      <c r="L13" s="21"/>
      <c r="M13" s="21"/>
      <c r="N13" s="21"/>
      <c r="O13" s="19">
        <f t="shared" si="3"/>
        <v>221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41">
        <v>322</v>
      </c>
      <c r="D14" s="41"/>
      <c r="E14" s="12">
        <v>621</v>
      </c>
      <c r="F14" s="12">
        <v>0</v>
      </c>
      <c r="G14" s="12">
        <v>101</v>
      </c>
      <c r="H14" s="21"/>
      <c r="I14" s="12">
        <v>34</v>
      </c>
      <c r="J14" s="47">
        <v>0</v>
      </c>
      <c r="K14" s="39">
        <v>12.298999999999999</v>
      </c>
      <c r="L14" s="21"/>
      <c r="M14" s="21"/>
      <c r="N14" s="21"/>
      <c r="O14" s="19">
        <f t="shared" si="3"/>
        <v>1090.299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21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21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41">
        <v>69</v>
      </c>
      <c r="D17" s="41"/>
      <c r="E17" s="12">
        <v>0</v>
      </c>
      <c r="F17" s="12">
        <v>0</v>
      </c>
      <c r="G17" s="12">
        <v>58</v>
      </c>
      <c r="H17" s="21"/>
      <c r="I17" s="12">
        <v>0</v>
      </c>
      <c r="J17" s="47">
        <v>0</v>
      </c>
      <c r="K17" s="39">
        <v>0</v>
      </c>
      <c r="L17" s="21"/>
      <c r="M17" s="21"/>
      <c r="N17" s="21"/>
      <c r="O17" s="19">
        <f t="shared" si="3"/>
        <v>127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28</v>
      </c>
      <c r="E18" s="32">
        <v>0</v>
      </c>
      <c r="F18" s="32">
        <v>0</v>
      </c>
      <c r="G18" s="32">
        <f t="shared" ref="G18" si="10">SUM(G19:G21)</f>
        <v>0</v>
      </c>
      <c r="H18" s="21"/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21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41"/>
      <c r="D20" s="51">
        <v>28</v>
      </c>
      <c r="E20" s="12">
        <v>0</v>
      </c>
      <c r="F20" s="12">
        <v>0</v>
      </c>
      <c r="G20" s="36"/>
      <c r="H20" s="21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21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 t="shared" ref="C22:D22" si="11">C23+C29+C35</f>
        <v>1396</v>
      </c>
      <c r="D22" s="32">
        <f t="shared" si="11"/>
        <v>0</v>
      </c>
      <c r="E22" s="32">
        <v>871</v>
      </c>
      <c r="F22" s="32">
        <v>0</v>
      </c>
      <c r="G22" s="32">
        <f t="shared" ref="G22" si="12">SUM(G23,G29,G35)</f>
        <v>1905</v>
      </c>
      <c r="H22" s="19"/>
      <c r="I22" s="33">
        <f>SUM(I23,I35)</f>
        <v>562</v>
      </c>
      <c r="J22" s="48">
        <f t="shared" ref="J22" si="13">J23+J35</f>
        <v>0</v>
      </c>
      <c r="K22" s="37">
        <f>K23+K29</f>
        <v>1021.11</v>
      </c>
      <c r="L22" s="19"/>
      <c r="M22" s="19"/>
      <c r="N22" s="19"/>
      <c r="O22" s="19">
        <f t="shared" si="3"/>
        <v>5755.11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3">
        <f>SUM(C24:C28)</f>
        <v>1288</v>
      </c>
      <c r="D23" s="33">
        <f t="shared" ref="D23" si="14">SUM(D24:D28)</f>
        <v>0</v>
      </c>
      <c r="E23" s="32">
        <v>871</v>
      </c>
      <c r="F23" s="32">
        <v>0</v>
      </c>
      <c r="G23" s="32">
        <f t="shared" ref="G23" si="15">SUM(G24:G28)</f>
        <v>1905</v>
      </c>
      <c r="H23" s="21"/>
      <c r="I23" s="33">
        <f t="shared" ref="I23" si="16">SUM(I24:I28)</f>
        <v>562</v>
      </c>
      <c r="J23" s="46">
        <f t="shared" ref="J23" si="17">SUM(J24:J28)</f>
        <v>0</v>
      </c>
      <c r="K23" s="37">
        <f>K25</f>
        <v>1021.11</v>
      </c>
      <c r="L23" s="21"/>
      <c r="M23" s="21"/>
      <c r="N23" s="21"/>
      <c r="O23" s="19">
        <f t="shared" si="3"/>
        <v>5647.11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21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41">
        <v>1288</v>
      </c>
      <c r="D25" s="12"/>
      <c r="E25" s="12">
        <v>871</v>
      </c>
      <c r="F25" s="12">
        <v>0</v>
      </c>
      <c r="G25" s="12">
        <v>1905</v>
      </c>
      <c r="H25" s="21"/>
      <c r="I25" s="12">
        <v>562</v>
      </c>
      <c r="J25" s="47">
        <v>0</v>
      </c>
      <c r="K25" s="39">
        <v>1021.11</v>
      </c>
      <c r="L25" s="21"/>
      <c r="M25" s="21"/>
      <c r="N25" s="21"/>
      <c r="O25" s="19">
        <f t="shared" si="3"/>
        <v>5647.11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21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21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21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 t="shared" ref="C29:D29" si="18">SUM(C30:C34)</f>
        <v>108</v>
      </c>
      <c r="D29" s="32">
        <f t="shared" si="18"/>
        <v>0</v>
      </c>
      <c r="E29" s="32">
        <v>0</v>
      </c>
      <c r="F29" s="32">
        <v>0</v>
      </c>
      <c r="G29" s="32">
        <f t="shared" ref="G29" si="19">SUM(G30:G34)</f>
        <v>0</v>
      </c>
      <c r="H29" s="21"/>
      <c r="I29" s="33">
        <f>SUM(I30:I34)</f>
        <v>301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409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21"/>
      <c r="I30" s="12"/>
      <c r="J30" s="47">
        <v>0</v>
      </c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41">
        <v>108</v>
      </c>
      <c r="D31" s="41"/>
      <c r="E31" s="12">
        <v>0</v>
      </c>
      <c r="F31" s="12">
        <v>0</v>
      </c>
      <c r="G31" s="36"/>
      <c r="H31" s="21"/>
      <c r="I31" s="12">
        <v>301</v>
      </c>
      <c r="J31" s="47">
        <v>0</v>
      </c>
      <c r="K31" s="39">
        <v>0</v>
      </c>
      <c r="L31" s="21"/>
      <c r="M31" s="21"/>
      <c r="N31" s="21"/>
      <c r="O31" s="19">
        <f t="shared" si="3"/>
        <v>409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21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21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41"/>
      <c r="D34" s="41"/>
      <c r="E34" s="12">
        <v>0</v>
      </c>
      <c r="F34" s="12">
        <v>0</v>
      </c>
      <c r="G34" s="36"/>
      <c r="H34" s="21"/>
      <c r="I34" s="12">
        <v>0</v>
      </c>
      <c r="J34" s="47">
        <v>0</v>
      </c>
      <c r="K34" s="39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>
        <f t="shared" ref="C35:D35" si="20">SUM(C36:C38)</f>
        <v>0</v>
      </c>
      <c r="D35" s="32">
        <f t="shared" si="20"/>
        <v>0</v>
      </c>
      <c r="E35" s="32">
        <v>0</v>
      </c>
      <c r="F35" s="32">
        <v>0</v>
      </c>
      <c r="G35" s="32">
        <f t="shared" ref="G35" si="21">SUM(G36:G38)</f>
        <v>0</v>
      </c>
      <c r="H35" s="21"/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0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21"/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0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21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21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9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41">
        <v>1194</v>
      </c>
      <c r="D40" s="41"/>
      <c r="E40" s="32">
        <v>0</v>
      </c>
      <c r="F40" s="32">
        <v>0</v>
      </c>
      <c r="G40" s="12">
        <v>3589</v>
      </c>
      <c r="H40" s="19"/>
      <c r="I40" s="12">
        <v>358</v>
      </c>
      <c r="J40" s="47">
        <v>0</v>
      </c>
      <c r="K40" s="39">
        <v>278.35000000000002</v>
      </c>
      <c r="L40" s="19"/>
      <c r="M40" s="19"/>
      <c r="N40" s="19"/>
      <c r="O40" s="19">
        <f t="shared" si="3"/>
        <v>5419.35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9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9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9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9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34">
        <f>C6+C12+C23+C29+C35+C40</f>
        <v>28206</v>
      </c>
      <c r="D45" s="34">
        <f>D20</f>
        <v>28</v>
      </c>
      <c r="E45" s="32">
        <v>20922</v>
      </c>
      <c r="F45" s="32">
        <v>0</v>
      </c>
      <c r="G45" s="32">
        <f t="shared" ref="G45" si="22">SUM(G4,G39:G44)</f>
        <v>11138</v>
      </c>
      <c r="H45" s="23"/>
      <c r="I45" s="50">
        <f>SUM(I4,I40)</f>
        <v>5428</v>
      </c>
      <c r="J45" s="49">
        <f t="shared" ref="J45" si="23">J4+SUM(J39:J44)</f>
        <v>0</v>
      </c>
      <c r="K45" s="40">
        <f>K4+K40</f>
        <v>2596.8469999999998</v>
      </c>
      <c r="L45" s="23"/>
      <c r="M45" s="23"/>
      <c r="N45" s="23"/>
      <c r="O45" s="23">
        <f t="shared" si="3"/>
        <v>68290.846999999994</v>
      </c>
      <c r="P45" s="24">
        <f t="shared" si="4"/>
        <v>28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95</v>
      </c>
    </row>
    <row r="2" spans="1:46" s="7" customFormat="1" ht="15" customHeight="1" x14ac:dyDescent="0.3">
      <c r="A2" s="8"/>
      <c r="B2" s="9"/>
      <c r="C2" s="54" t="s">
        <v>69</v>
      </c>
      <c r="D2" s="54"/>
      <c r="E2" s="54" t="s">
        <v>70</v>
      </c>
      <c r="F2" s="54"/>
      <c r="G2" s="54" t="s">
        <v>71</v>
      </c>
      <c r="H2" s="54"/>
      <c r="I2" s="54" t="s">
        <v>72</v>
      </c>
      <c r="J2" s="54"/>
      <c r="K2" s="54" t="s">
        <v>73</v>
      </c>
      <c r="L2" s="54"/>
      <c r="M2" s="56" t="s">
        <v>89</v>
      </c>
      <c r="N2" s="57"/>
      <c r="O2" s="54" t="s">
        <v>85</v>
      </c>
      <c r="P2" s="55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32">
        <f t="shared" ref="C4:D4" si="0">C5+C22</f>
        <v>26659</v>
      </c>
      <c r="D4" s="32">
        <f t="shared" si="0"/>
        <v>22</v>
      </c>
      <c r="E4" s="32">
        <v>18689</v>
      </c>
      <c r="F4" s="32">
        <v>0</v>
      </c>
      <c r="G4" s="32">
        <f t="shared" ref="G4:H4" si="1">G5+G22</f>
        <v>10395</v>
      </c>
      <c r="H4" s="32">
        <f t="shared" si="1"/>
        <v>16</v>
      </c>
      <c r="I4" s="42">
        <f>SUM(I5,I22,I29)</f>
        <v>2680</v>
      </c>
      <c r="J4" s="46">
        <v>0</v>
      </c>
      <c r="K4" s="37">
        <f>K5+K22</f>
        <v>4790.2910000000002</v>
      </c>
      <c r="L4" s="19"/>
      <c r="M4" s="19"/>
      <c r="N4" s="19"/>
      <c r="O4" s="19">
        <f>C4+E4+G4+I4+K4+M4</f>
        <v>63213.290999999997</v>
      </c>
      <c r="P4" s="20">
        <f>D4+F4+H4+J4+L4+N4</f>
        <v>38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32">
        <f>C6+C12</f>
        <v>22248</v>
      </c>
      <c r="D5" s="32">
        <f>D6+D12+D18</f>
        <v>22</v>
      </c>
      <c r="E5" s="32">
        <v>18689</v>
      </c>
      <c r="F5" s="32">
        <v>0</v>
      </c>
      <c r="G5" s="32">
        <f t="shared" ref="G5:H5" si="2">SUM(G6,G18,G12)</f>
        <v>8904</v>
      </c>
      <c r="H5" s="32">
        <f t="shared" si="2"/>
        <v>0</v>
      </c>
      <c r="I5" s="42">
        <f>SUM(I12,I6)</f>
        <v>1944</v>
      </c>
      <c r="J5" s="46">
        <v>0</v>
      </c>
      <c r="K5" s="37">
        <f>K6+K12</f>
        <v>4790.2910000000002</v>
      </c>
      <c r="L5" s="19"/>
      <c r="M5" s="19"/>
      <c r="N5" s="19"/>
      <c r="O5" s="19">
        <f t="shared" ref="O5:O45" si="3">C5+E5+G5+I5+K5+M5</f>
        <v>56575.290999999997</v>
      </c>
      <c r="P5" s="20">
        <f t="shared" ref="P5:P45" si="4">D5+F5+H5+J5+L5+N5</f>
        <v>22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32">
        <f>SUM(C7:C11)</f>
        <v>21578</v>
      </c>
      <c r="D6" s="32"/>
      <c r="E6" s="32">
        <v>18116</v>
      </c>
      <c r="F6" s="32">
        <v>0</v>
      </c>
      <c r="G6" s="32">
        <f t="shared" ref="G6:H6" si="5">SUM(G7:G11)</f>
        <v>8884</v>
      </c>
      <c r="H6" s="32">
        <f t="shared" si="5"/>
        <v>0</v>
      </c>
      <c r="I6" s="42">
        <f>SUM(I7:I11)</f>
        <v>1913</v>
      </c>
      <c r="J6" s="46">
        <v>0</v>
      </c>
      <c r="K6" s="39">
        <f>K7</f>
        <v>4778.4459999999999</v>
      </c>
      <c r="L6" s="21"/>
      <c r="M6" s="21"/>
      <c r="N6" s="21"/>
      <c r="O6" s="19">
        <f t="shared" si="3"/>
        <v>55269.445999999996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12">
        <v>18411</v>
      </c>
      <c r="D7" s="12"/>
      <c r="E7" s="12">
        <v>14559</v>
      </c>
      <c r="F7" s="12">
        <v>0</v>
      </c>
      <c r="G7" s="12">
        <v>8884</v>
      </c>
      <c r="H7" s="12"/>
      <c r="I7" s="12">
        <v>1609</v>
      </c>
      <c r="J7" s="47">
        <v>0</v>
      </c>
      <c r="K7" s="39">
        <v>4778.4459999999999</v>
      </c>
      <c r="L7" s="21"/>
      <c r="M7" s="21"/>
      <c r="N7" s="21"/>
      <c r="O7" s="19">
        <f t="shared" si="3"/>
        <v>48241.445999999996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>
        <v>0</v>
      </c>
      <c r="K8" s="39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12">
        <v>3119</v>
      </c>
      <c r="D9" s="12"/>
      <c r="E9" s="12">
        <v>561</v>
      </c>
      <c r="F9" s="12">
        <v>0</v>
      </c>
      <c r="G9" s="12"/>
      <c r="H9" s="12"/>
      <c r="I9" s="12">
        <v>102</v>
      </c>
      <c r="J9" s="47">
        <v>0</v>
      </c>
      <c r="K9" s="39"/>
      <c r="L9" s="21"/>
      <c r="M9" s="21"/>
      <c r="N9" s="21"/>
      <c r="O9" s="19">
        <f t="shared" si="3"/>
        <v>3782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41"/>
      <c r="D10" s="12"/>
      <c r="E10" s="12">
        <v>2996</v>
      </c>
      <c r="F10" s="12">
        <v>0</v>
      </c>
      <c r="G10" s="36"/>
      <c r="H10" s="12"/>
      <c r="I10" s="12">
        <v>202</v>
      </c>
      <c r="J10" s="47">
        <v>0</v>
      </c>
      <c r="K10" s="39"/>
      <c r="L10" s="21"/>
      <c r="M10" s="21"/>
      <c r="N10" s="21"/>
      <c r="O10" s="19">
        <f t="shared" si="3"/>
        <v>3198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41">
        <v>48</v>
      </c>
      <c r="D11" s="12"/>
      <c r="E11" s="12">
        <v>0</v>
      </c>
      <c r="F11" s="12">
        <v>0</v>
      </c>
      <c r="G11" s="36"/>
      <c r="H11" s="12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48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3">
        <f>C13+C14+C15+C16+C17</f>
        <v>670</v>
      </c>
      <c r="D12" s="32"/>
      <c r="E12" s="32">
        <v>573</v>
      </c>
      <c r="F12" s="32">
        <v>0</v>
      </c>
      <c r="G12" s="35">
        <f t="shared" ref="G12:H12" si="6">SUM(G13:G17)</f>
        <v>20</v>
      </c>
      <c r="H12" s="35">
        <f t="shared" si="6"/>
        <v>0</v>
      </c>
      <c r="I12" s="44">
        <f>SUM(I13:I16)</f>
        <v>31</v>
      </c>
      <c r="J12" s="46">
        <f>SUM(J13:J15)</f>
        <v>0</v>
      </c>
      <c r="K12" s="37">
        <f>SUM(K13:K17)</f>
        <v>11.845000000000001</v>
      </c>
      <c r="L12" s="21"/>
      <c r="M12" s="21"/>
      <c r="N12" s="21"/>
      <c r="O12" s="19">
        <f t="shared" si="3"/>
        <v>1305.845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/>
      <c r="J13" s="47">
        <v>0</v>
      </c>
      <c r="K13" s="39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12">
        <v>340</v>
      </c>
      <c r="D14" s="12"/>
      <c r="E14" s="12">
        <v>573</v>
      </c>
      <c r="F14" s="12">
        <v>0</v>
      </c>
      <c r="G14" s="12"/>
      <c r="H14" s="12"/>
      <c r="I14" s="12">
        <v>31</v>
      </c>
      <c r="J14" s="47">
        <v>0</v>
      </c>
      <c r="K14" s="39">
        <v>11.845000000000001</v>
      </c>
      <c r="L14" s="21"/>
      <c r="M14" s="21"/>
      <c r="N14" s="21"/>
      <c r="O14" s="19">
        <f t="shared" si="3"/>
        <v>955.84500000000003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330</v>
      </c>
      <c r="D17" s="12"/>
      <c r="E17" s="12">
        <v>0</v>
      </c>
      <c r="F17" s="12">
        <v>0</v>
      </c>
      <c r="G17" s="12">
        <v>20</v>
      </c>
      <c r="H17" s="12"/>
      <c r="I17" s="12"/>
      <c r="J17" s="47">
        <v>0</v>
      </c>
      <c r="K17" s="39"/>
      <c r="L17" s="21"/>
      <c r="M17" s="21"/>
      <c r="N17" s="21"/>
      <c r="O17" s="19">
        <f t="shared" si="3"/>
        <v>350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3"/>
      <c r="D18" s="32">
        <f>D20</f>
        <v>22</v>
      </c>
      <c r="E18" s="32">
        <v>0</v>
      </c>
      <c r="F18" s="32">
        <v>0</v>
      </c>
      <c r="G18" s="32">
        <f t="shared" ref="G18:H18" si="7">SUM(G19:G21)</f>
        <v>0</v>
      </c>
      <c r="H18" s="32">
        <f t="shared" si="7"/>
        <v>0</v>
      </c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41"/>
      <c r="D20" s="12">
        <v>22</v>
      </c>
      <c r="E20" s="12">
        <v>0</v>
      </c>
      <c r="F20" s="12">
        <v>0</v>
      </c>
      <c r="G20" s="36"/>
      <c r="H20" s="12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22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53">
        <f>C23+C29</f>
        <v>4411</v>
      </c>
      <c r="D22" s="33"/>
      <c r="E22" s="32">
        <v>0</v>
      </c>
      <c r="F22" s="32">
        <v>0</v>
      </c>
      <c r="G22" s="32">
        <f t="shared" ref="G22:H22" si="8">SUM(G23,G29,G35)</f>
        <v>1491</v>
      </c>
      <c r="H22" s="32">
        <f t="shared" si="8"/>
        <v>16</v>
      </c>
      <c r="I22" s="33">
        <f>SUM(I23,I35)</f>
        <v>407</v>
      </c>
      <c r="J22" s="48">
        <f t="shared" ref="J22" si="9">J23+J35</f>
        <v>0</v>
      </c>
      <c r="K22" s="37">
        <f>K23+K29</f>
        <v>0</v>
      </c>
      <c r="L22" s="19"/>
      <c r="M22" s="19"/>
      <c r="N22" s="19"/>
      <c r="O22" s="19">
        <f t="shared" si="3"/>
        <v>6309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3">
        <f>SUM(C24:C28)</f>
        <v>4329</v>
      </c>
      <c r="D23" s="32"/>
      <c r="E23" s="32">
        <v>0</v>
      </c>
      <c r="F23" s="32">
        <v>0</v>
      </c>
      <c r="G23" s="32">
        <f t="shared" ref="G23:J23" si="10">SUM(G24:G28)</f>
        <v>1491</v>
      </c>
      <c r="H23" s="32">
        <f t="shared" si="10"/>
        <v>0</v>
      </c>
      <c r="I23" s="33">
        <f t="shared" si="10"/>
        <v>407</v>
      </c>
      <c r="J23" s="46">
        <f t="shared" si="10"/>
        <v>0</v>
      </c>
      <c r="K23" s="37">
        <f>K25</f>
        <v>0</v>
      </c>
      <c r="L23" s="21"/>
      <c r="M23" s="21"/>
      <c r="N23" s="21"/>
      <c r="O23" s="19">
        <f t="shared" si="3"/>
        <v>6227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12">
        <v>4329</v>
      </c>
      <c r="D25" s="12"/>
      <c r="E25" s="12">
        <v>0</v>
      </c>
      <c r="F25" s="12">
        <v>0</v>
      </c>
      <c r="G25" s="12">
        <v>1491</v>
      </c>
      <c r="H25" s="12"/>
      <c r="I25" s="12">
        <v>407</v>
      </c>
      <c r="J25" s="47">
        <v>0</v>
      </c>
      <c r="K25" s="39"/>
      <c r="L25" s="21"/>
      <c r="M25" s="21"/>
      <c r="N25" s="21"/>
      <c r="O25" s="19">
        <f t="shared" si="3"/>
        <v>6227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3">
        <f>SUM(C30:C34)</f>
        <v>82</v>
      </c>
      <c r="D29" s="32"/>
      <c r="E29" s="32">
        <v>0</v>
      </c>
      <c r="F29" s="32">
        <v>0</v>
      </c>
      <c r="G29" s="32">
        <f t="shared" ref="G29:H29" si="11">SUM(G30:G34)</f>
        <v>0</v>
      </c>
      <c r="H29" s="32">
        <f t="shared" si="11"/>
        <v>0</v>
      </c>
      <c r="I29" s="33">
        <f>SUM(I30:I34)</f>
        <v>329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411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>
        <v>0</v>
      </c>
      <c r="J30" s="47">
        <v>0</v>
      </c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41">
        <v>82</v>
      </c>
      <c r="D31" s="12"/>
      <c r="E31" s="12">
        <v>0</v>
      </c>
      <c r="F31" s="12">
        <v>0</v>
      </c>
      <c r="G31" s="36"/>
      <c r="H31" s="12"/>
      <c r="I31" s="12">
        <v>329</v>
      </c>
      <c r="J31" s="47">
        <v>0</v>
      </c>
      <c r="K31" s="39">
        <v>0</v>
      </c>
      <c r="L31" s="21"/>
      <c r="M31" s="21"/>
      <c r="N31" s="21"/>
      <c r="O31" s="19">
        <f t="shared" si="3"/>
        <v>411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0</v>
      </c>
      <c r="J34" s="47">
        <v>0</v>
      </c>
      <c r="K34" s="39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2">SUM(G36:G38)</f>
        <v>0</v>
      </c>
      <c r="H35" s="32">
        <f t="shared" si="12"/>
        <v>16</v>
      </c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12">
        <v>2671</v>
      </c>
      <c r="D40" s="12"/>
      <c r="E40" s="32">
        <v>88</v>
      </c>
      <c r="F40" s="32">
        <v>0</v>
      </c>
      <c r="G40" s="12">
        <v>1265</v>
      </c>
      <c r="H40" s="12"/>
      <c r="I40" s="12">
        <v>689</v>
      </c>
      <c r="J40" s="47">
        <v>0</v>
      </c>
      <c r="K40" s="39"/>
      <c r="L40" s="19"/>
      <c r="M40" s="19"/>
      <c r="N40" s="19"/>
      <c r="O40" s="19">
        <f t="shared" si="3"/>
        <v>4713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32">
        <f>C6+C12+C23+C29+C40</f>
        <v>29330</v>
      </c>
      <c r="D45" s="32">
        <f>D20</f>
        <v>22</v>
      </c>
      <c r="E45" s="32">
        <v>18777</v>
      </c>
      <c r="F45" s="32">
        <v>0</v>
      </c>
      <c r="G45" s="32">
        <f t="shared" ref="G45:H45" si="13">SUM(G4,G39:G44)</f>
        <v>11660</v>
      </c>
      <c r="H45" s="32">
        <f t="shared" si="13"/>
        <v>16</v>
      </c>
      <c r="I45" s="45">
        <f>SUM(I4,I40)</f>
        <v>3369</v>
      </c>
      <c r="J45" s="49">
        <f t="shared" ref="J45" si="14">J4+SUM(J39:J44)</f>
        <v>0</v>
      </c>
      <c r="K45" s="40">
        <f>K4+K40</f>
        <v>4790.2910000000002</v>
      </c>
      <c r="L45" s="23"/>
      <c r="M45" s="23"/>
      <c r="N45" s="23"/>
      <c r="O45" s="23">
        <f t="shared" si="3"/>
        <v>67926.290999999997</v>
      </c>
      <c r="P45" s="24">
        <f t="shared" si="4"/>
        <v>38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96</v>
      </c>
    </row>
    <row r="2" spans="1:46" s="7" customFormat="1" ht="15" customHeight="1" x14ac:dyDescent="0.3">
      <c r="A2" s="8"/>
      <c r="B2" s="9"/>
      <c r="C2" s="54" t="s">
        <v>69</v>
      </c>
      <c r="D2" s="54"/>
      <c r="E2" s="54" t="s">
        <v>70</v>
      </c>
      <c r="F2" s="54"/>
      <c r="G2" s="54" t="s">
        <v>71</v>
      </c>
      <c r="H2" s="54"/>
      <c r="I2" s="54" t="s">
        <v>72</v>
      </c>
      <c r="J2" s="54"/>
      <c r="K2" s="54" t="s">
        <v>73</v>
      </c>
      <c r="L2" s="54"/>
      <c r="M2" s="56" t="s">
        <v>89</v>
      </c>
      <c r="N2" s="57"/>
      <c r="O2" s="54" t="s">
        <v>85</v>
      </c>
      <c r="P2" s="55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34">
        <f t="shared" ref="C4" si="0">C5+C22</f>
        <v>208</v>
      </c>
      <c r="D4" s="34">
        <f>D5+D22</f>
        <v>4</v>
      </c>
      <c r="E4" s="32">
        <v>88</v>
      </c>
      <c r="F4" s="32">
        <v>0</v>
      </c>
      <c r="G4" s="32">
        <f t="shared" ref="G4:H4" si="1">G5+G22</f>
        <v>42</v>
      </c>
      <c r="H4" s="32">
        <f t="shared" si="1"/>
        <v>3</v>
      </c>
      <c r="I4" s="42">
        <f>I5+I22+I29</f>
        <v>49</v>
      </c>
      <c r="J4" s="32">
        <v>0</v>
      </c>
      <c r="K4" s="32">
        <f>K5+K22</f>
        <v>17</v>
      </c>
      <c r="L4" s="19"/>
      <c r="M4" s="19"/>
      <c r="N4" s="19"/>
      <c r="O4" s="19">
        <f>C4+E4+G4+I4+K4+M4</f>
        <v>404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34">
        <f>C6+C12+C18</f>
        <v>187</v>
      </c>
      <c r="D5" s="34">
        <f>D6+D12+D18</f>
        <v>4</v>
      </c>
      <c r="E5" s="32">
        <v>87</v>
      </c>
      <c r="F5" s="32">
        <v>0</v>
      </c>
      <c r="G5" s="32">
        <f t="shared" ref="G5:H5" si="2">SUM(G6,G18,G12)</f>
        <v>33</v>
      </c>
      <c r="H5" s="32">
        <f t="shared" si="2"/>
        <v>0</v>
      </c>
      <c r="I5" s="42">
        <f>SUM(I12,I6)</f>
        <v>40</v>
      </c>
      <c r="J5" s="32">
        <v>0</v>
      </c>
      <c r="K5" s="32">
        <f>K6+K12</f>
        <v>13</v>
      </c>
      <c r="L5" s="19"/>
      <c r="M5" s="19"/>
      <c r="N5" s="19"/>
      <c r="O5" s="19">
        <f t="shared" ref="O5:O45" si="3">C5+E5+G5+I5+K5+M5</f>
        <v>360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34">
        <f t="shared" ref="C6:D6" si="5">SUM(C7:C11)</f>
        <v>164</v>
      </c>
      <c r="D6" s="34">
        <f t="shared" si="5"/>
        <v>0</v>
      </c>
      <c r="E6" s="32">
        <v>76</v>
      </c>
      <c r="F6" s="32">
        <v>0</v>
      </c>
      <c r="G6" s="32">
        <f t="shared" ref="G6:H6" si="6">SUM(G7:G11)</f>
        <v>28</v>
      </c>
      <c r="H6" s="32">
        <f t="shared" si="6"/>
        <v>0</v>
      </c>
      <c r="I6" s="42">
        <f>SUM(I7:I11)</f>
        <v>38</v>
      </c>
      <c r="J6" s="32">
        <v>0</v>
      </c>
      <c r="K6" s="32">
        <f>K7</f>
        <v>12</v>
      </c>
      <c r="L6" s="21"/>
      <c r="M6" s="21"/>
      <c r="N6" s="21"/>
      <c r="O6" s="19">
        <f t="shared" si="3"/>
        <v>318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41">
        <v>122</v>
      </c>
      <c r="D7" s="41"/>
      <c r="E7" s="12">
        <v>42</v>
      </c>
      <c r="F7" s="12">
        <v>0</v>
      </c>
      <c r="G7" s="12">
        <v>28</v>
      </c>
      <c r="H7" s="12"/>
      <c r="I7" s="12">
        <v>37</v>
      </c>
      <c r="J7" s="12">
        <v>0</v>
      </c>
      <c r="K7" s="41">
        <v>12</v>
      </c>
      <c r="L7" s="21"/>
      <c r="M7" s="21"/>
      <c r="N7" s="21"/>
      <c r="O7" s="19">
        <f t="shared" si="3"/>
        <v>241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41"/>
      <c r="D8" s="41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41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41">
        <v>37</v>
      </c>
      <c r="D9" s="41"/>
      <c r="E9" s="12">
        <v>8</v>
      </c>
      <c r="F9" s="12">
        <v>0</v>
      </c>
      <c r="G9" s="12"/>
      <c r="H9" s="12"/>
      <c r="I9" s="12">
        <v>1</v>
      </c>
      <c r="J9" s="12">
        <v>0</v>
      </c>
      <c r="K9" s="41"/>
      <c r="L9" s="21"/>
      <c r="M9" s="21"/>
      <c r="N9" s="21"/>
      <c r="O9" s="19">
        <f t="shared" si="3"/>
        <v>46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41"/>
      <c r="D10" s="41"/>
      <c r="E10" s="12">
        <v>26</v>
      </c>
      <c r="F10" s="12">
        <v>0</v>
      </c>
      <c r="G10" s="12"/>
      <c r="H10" s="12"/>
      <c r="I10" s="12">
        <v>0</v>
      </c>
      <c r="J10" s="12">
        <v>0</v>
      </c>
      <c r="K10" s="12"/>
      <c r="L10" s="21"/>
      <c r="M10" s="21"/>
      <c r="N10" s="21"/>
      <c r="O10" s="19">
        <f t="shared" si="3"/>
        <v>26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41">
        <v>5</v>
      </c>
      <c r="D11" s="41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5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3">
        <f t="shared" ref="C12:D12" si="7">SUM(C13:C17)</f>
        <v>23</v>
      </c>
      <c r="D12" s="33">
        <f t="shared" si="7"/>
        <v>0</v>
      </c>
      <c r="E12" s="32">
        <v>11</v>
      </c>
      <c r="F12" s="32">
        <v>0</v>
      </c>
      <c r="G12" s="35">
        <f t="shared" ref="G12:H12" si="8">SUM(G13:G17)</f>
        <v>5</v>
      </c>
      <c r="H12" s="35">
        <f t="shared" si="8"/>
        <v>0</v>
      </c>
      <c r="I12" s="44">
        <f>SUM(I17,I14)</f>
        <v>2</v>
      </c>
      <c r="J12" s="32">
        <f>SUM(J13:J17)</f>
        <v>0</v>
      </c>
      <c r="K12" s="32">
        <f>SUM(K13:K17)</f>
        <v>1</v>
      </c>
      <c r="L12" s="21"/>
      <c r="M12" s="21"/>
      <c r="N12" s="21"/>
      <c r="O12" s="19">
        <f t="shared" si="3"/>
        <v>42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41">
        <v>1</v>
      </c>
      <c r="D13" s="52"/>
      <c r="E13" s="12">
        <v>0</v>
      </c>
      <c r="F13" s="12">
        <v>0</v>
      </c>
      <c r="G13" s="36"/>
      <c r="H13" s="12"/>
      <c r="I13" s="12">
        <v>0</v>
      </c>
      <c r="J13" s="12">
        <v>0</v>
      </c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41">
        <v>21</v>
      </c>
      <c r="D14" s="52"/>
      <c r="E14" s="12">
        <v>11</v>
      </c>
      <c r="F14" s="12">
        <v>0</v>
      </c>
      <c r="G14" s="12">
        <v>4</v>
      </c>
      <c r="H14" s="12"/>
      <c r="I14" s="12">
        <v>2</v>
      </c>
      <c r="J14" s="12">
        <v>0</v>
      </c>
      <c r="K14" s="12">
        <v>1</v>
      </c>
      <c r="L14" s="21"/>
      <c r="M14" s="21"/>
      <c r="N14" s="21"/>
      <c r="O14" s="19">
        <f t="shared" si="3"/>
        <v>39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41"/>
      <c r="D15" s="52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41"/>
      <c r="D16" s="52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41">
        <v>1</v>
      </c>
      <c r="D17" s="52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4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41"/>
      <c r="D20" s="51">
        <v>4</v>
      </c>
      <c r="E20" s="12">
        <v>0</v>
      </c>
      <c r="F20" s="12">
        <v>0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 t="shared" ref="C22:D22" si="11">C23+C29+C35</f>
        <v>21</v>
      </c>
      <c r="D22" s="32">
        <f t="shared" si="11"/>
        <v>0</v>
      </c>
      <c r="E22" s="32">
        <v>1</v>
      </c>
      <c r="F22" s="32">
        <v>0</v>
      </c>
      <c r="G22" s="32">
        <f t="shared" ref="G22:H22" si="12">SUM(G23,G29,G35)</f>
        <v>9</v>
      </c>
      <c r="H22" s="32">
        <f t="shared" si="12"/>
        <v>3</v>
      </c>
      <c r="I22" s="33">
        <f>SUM(I23,I35)</f>
        <v>2</v>
      </c>
      <c r="J22" s="33">
        <f t="shared" ref="J22" si="13">J23+J35</f>
        <v>0</v>
      </c>
      <c r="K22" s="32">
        <f>K23+K29</f>
        <v>4</v>
      </c>
      <c r="L22" s="19"/>
      <c r="M22" s="19"/>
      <c r="N22" s="19"/>
      <c r="O22" s="19">
        <f t="shared" si="3"/>
        <v>37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3">
        <f>SUM(C24:C28)</f>
        <v>15</v>
      </c>
      <c r="D23" s="33">
        <f t="shared" ref="D23" si="14">SUM(D24:D28)</f>
        <v>0</v>
      </c>
      <c r="E23" s="32">
        <v>1</v>
      </c>
      <c r="F23" s="32">
        <v>0</v>
      </c>
      <c r="G23" s="32">
        <f t="shared" ref="G23:I23" si="15">SUM(G24:G28)</f>
        <v>9</v>
      </c>
      <c r="H23" s="32">
        <f t="shared" si="15"/>
        <v>0</v>
      </c>
      <c r="I23" s="33">
        <f t="shared" si="15"/>
        <v>2</v>
      </c>
      <c r="J23" s="32">
        <f t="shared" ref="J23" si="16">SUM(J24:J28)</f>
        <v>0</v>
      </c>
      <c r="K23" s="32">
        <f>K25</f>
        <v>4</v>
      </c>
      <c r="L23" s="21"/>
      <c r="M23" s="21"/>
      <c r="N23" s="21"/>
      <c r="O23" s="19">
        <f t="shared" si="3"/>
        <v>31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41"/>
      <c r="D24" s="36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41">
        <v>15</v>
      </c>
      <c r="D25" s="36"/>
      <c r="E25" s="12">
        <v>1</v>
      </c>
      <c r="F25" s="12">
        <v>0</v>
      </c>
      <c r="G25" s="12">
        <v>9</v>
      </c>
      <c r="H25" s="12"/>
      <c r="I25" s="12">
        <v>2</v>
      </c>
      <c r="J25" s="12">
        <v>0</v>
      </c>
      <c r="K25" s="12">
        <v>4</v>
      </c>
      <c r="L25" s="21"/>
      <c r="M25" s="21"/>
      <c r="N25" s="21"/>
      <c r="O25" s="19">
        <f t="shared" si="3"/>
        <v>31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41"/>
      <c r="D26" s="36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41"/>
      <c r="D27" s="36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 t="shared" ref="C29" si="17">SUM(C30:C34)</f>
        <v>6</v>
      </c>
      <c r="D29" s="32">
        <f>SUM(D30:D34)</f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3">
        <f>SUM(I30:I34)</f>
        <v>7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13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41"/>
      <c r="D30" s="52"/>
      <c r="E30" s="12">
        <v>0</v>
      </c>
      <c r="F30" s="12">
        <v>0</v>
      </c>
      <c r="G30" s="36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41">
        <v>6</v>
      </c>
      <c r="D31" s="52"/>
      <c r="E31" s="12">
        <v>0</v>
      </c>
      <c r="F31" s="12">
        <v>0</v>
      </c>
      <c r="G31" s="36"/>
      <c r="H31" s="12"/>
      <c r="I31" s="12">
        <v>7</v>
      </c>
      <c r="J31" s="12">
        <v>0</v>
      </c>
      <c r="K31" s="12">
        <v>0</v>
      </c>
      <c r="L31" s="21"/>
      <c r="M31" s="21"/>
      <c r="N31" s="21"/>
      <c r="O31" s="19">
        <f t="shared" si="3"/>
        <v>13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41"/>
      <c r="D32" s="52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41"/>
      <c r="D33" s="52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41"/>
      <c r="D34" s="52"/>
      <c r="E34" s="12">
        <v>0</v>
      </c>
      <c r="F34" s="12">
        <v>0</v>
      </c>
      <c r="G34" s="36"/>
      <c r="H34" s="12"/>
      <c r="I34" s="12">
        <v>0</v>
      </c>
      <c r="J34" s="12">
        <v>0</v>
      </c>
      <c r="K34" s="12"/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41">
        <v>5</v>
      </c>
      <c r="D40" s="52"/>
      <c r="E40" s="32">
        <v>0</v>
      </c>
      <c r="F40" s="32">
        <v>0</v>
      </c>
      <c r="G40" s="12">
        <v>27</v>
      </c>
      <c r="H40" s="12"/>
      <c r="I40" s="12">
        <v>3</v>
      </c>
      <c r="J40" s="12">
        <v>0</v>
      </c>
      <c r="K40" s="12">
        <v>1</v>
      </c>
      <c r="L40" s="19"/>
      <c r="M40" s="19"/>
      <c r="N40" s="19"/>
      <c r="O40" s="19">
        <f t="shared" si="3"/>
        <v>36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34">
        <f>C6+C12+C23+C29+C35+C40</f>
        <v>213</v>
      </c>
      <c r="D45" s="34">
        <f>D20</f>
        <v>4</v>
      </c>
      <c r="E45" s="32">
        <v>88</v>
      </c>
      <c r="F45" s="32">
        <v>0</v>
      </c>
      <c r="G45" s="32">
        <f t="shared" ref="G45:H45" si="21">SUM(G4,G39:G44)</f>
        <v>69</v>
      </c>
      <c r="H45" s="32">
        <f t="shared" si="21"/>
        <v>3</v>
      </c>
      <c r="I45" s="50">
        <f>SUM(I4,I40)</f>
        <v>52</v>
      </c>
      <c r="J45" s="45">
        <f>J4+SUM(J39:J44)</f>
        <v>0</v>
      </c>
      <c r="K45" s="33">
        <f>K4+K40</f>
        <v>18</v>
      </c>
      <c r="L45" s="23"/>
      <c r="M45" s="23"/>
      <c r="N45" s="23"/>
      <c r="O45" s="23">
        <f t="shared" si="3"/>
        <v>440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09375" defaultRowHeight="13.8" x14ac:dyDescent="0.3"/>
  <cols>
    <col min="1" max="1" width="40.88671875" style="3" customWidth="1"/>
    <col min="2" max="2" width="11.88671875" style="3" customWidth="1"/>
    <col min="3" max="4" width="15.44140625" style="3" customWidth="1"/>
    <col min="5" max="16" width="15.44140625" style="5" customWidth="1"/>
    <col min="17" max="16384" width="9.109375" style="5"/>
  </cols>
  <sheetData>
    <row r="1" spans="1:46" x14ac:dyDescent="0.3">
      <c r="A1" s="18" t="s">
        <v>97</v>
      </c>
    </row>
    <row r="2" spans="1:46" s="7" customFormat="1" ht="15" customHeight="1" x14ac:dyDescent="0.3">
      <c r="A2" s="8"/>
      <c r="B2" s="9"/>
      <c r="C2" s="54" t="s">
        <v>69</v>
      </c>
      <c r="D2" s="54"/>
      <c r="E2" s="54" t="s">
        <v>70</v>
      </c>
      <c r="F2" s="54"/>
      <c r="G2" s="54" t="s">
        <v>71</v>
      </c>
      <c r="H2" s="54"/>
      <c r="I2" s="54" t="s">
        <v>72</v>
      </c>
      <c r="J2" s="54"/>
      <c r="K2" s="54" t="s">
        <v>73</v>
      </c>
      <c r="L2" s="54"/>
      <c r="M2" s="56" t="s">
        <v>89</v>
      </c>
      <c r="N2" s="57"/>
      <c r="O2" s="54" t="s">
        <v>85</v>
      </c>
      <c r="P2" s="55"/>
    </row>
    <row r="3" spans="1:46" s="7" customFormat="1" x14ac:dyDescent="0.3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32">
        <f t="shared" ref="C4" si="0">C5+C22</f>
        <v>105</v>
      </c>
      <c r="D4" s="32">
        <f>D5+D22</f>
        <v>3</v>
      </c>
      <c r="E4" s="32">
        <v>71</v>
      </c>
      <c r="F4" s="32">
        <v>0</v>
      </c>
      <c r="G4" s="32">
        <f t="shared" ref="G4:H4" si="1">G5+G22</f>
        <v>18</v>
      </c>
      <c r="H4" s="32">
        <f t="shared" si="1"/>
        <v>3</v>
      </c>
      <c r="I4" s="42">
        <f>SUM(I5,I22,I29)</f>
        <v>35</v>
      </c>
      <c r="J4" s="32">
        <v>0</v>
      </c>
      <c r="K4" s="32">
        <f>K5+K22</f>
        <v>15</v>
      </c>
      <c r="L4" s="19"/>
      <c r="M4" s="19"/>
      <c r="N4" s="19"/>
      <c r="O4" s="19">
        <f>C4+E4+G4+I4+K4+M4</f>
        <v>244</v>
      </c>
      <c r="P4" s="20">
        <f>D4+F4+H4+J4+L4+N4</f>
        <v>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32">
        <f>C6+C12+C18</f>
        <v>86</v>
      </c>
      <c r="D5" s="32">
        <f>D6+D12+D18</f>
        <v>3</v>
      </c>
      <c r="E5" s="32">
        <v>71</v>
      </c>
      <c r="F5" s="32">
        <v>0</v>
      </c>
      <c r="G5" s="32">
        <f t="shared" ref="G5:H5" si="2">SUM(G6,G18,G12)</f>
        <v>14</v>
      </c>
      <c r="H5" s="32">
        <f t="shared" si="2"/>
        <v>0</v>
      </c>
      <c r="I5" s="42">
        <f>SUM(I12,I6)</f>
        <v>24</v>
      </c>
      <c r="J5" s="32">
        <v>0</v>
      </c>
      <c r="K5" s="32">
        <f>K6+K12</f>
        <v>15</v>
      </c>
      <c r="L5" s="19"/>
      <c r="M5" s="19"/>
      <c r="N5" s="19"/>
      <c r="O5" s="19">
        <f t="shared" ref="O5:O45" si="3">C5+E5+G5+I5+K5+M5</f>
        <v>210</v>
      </c>
      <c r="P5" s="20">
        <f t="shared" ref="P5:P45" si="4">D5+F5+H5+J5+L5+N5</f>
        <v>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32">
        <f>SUM(C7:C11)</f>
        <v>57</v>
      </c>
      <c r="D6" s="32"/>
      <c r="E6" s="32">
        <v>65</v>
      </c>
      <c r="F6" s="32">
        <v>0</v>
      </c>
      <c r="G6" s="32">
        <f t="shared" ref="G6:H6" si="5">SUM(G7:G11)</f>
        <v>13</v>
      </c>
      <c r="H6" s="32">
        <f t="shared" si="5"/>
        <v>0</v>
      </c>
      <c r="I6" s="42">
        <f>SUM(I7:I11)</f>
        <v>23</v>
      </c>
      <c r="J6" s="32">
        <v>0</v>
      </c>
      <c r="K6" s="12">
        <f>SUM(K7:K11)</f>
        <v>14</v>
      </c>
      <c r="L6" s="21"/>
      <c r="M6" s="21"/>
      <c r="N6" s="21"/>
      <c r="O6" s="19">
        <f t="shared" si="3"/>
        <v>172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12">
        <v>37</v>
      </c>
      <c r="D7" s="12"/>
      <c r="E7" s="12">
        <v>41</v>
      </c>
      <c r="F7" s="12">
        <v>0</v>
      </c>
      <c r="G7" s="12">
        <v>13</v>
      </c>
      <c r="H7" s="12"/>
      <c r="I7" s="12">
        <v>18</v>
      </c>
      <c r="J7" s="12">
        <v>0</v>
      </c>
      <c r="K7" s="12">
        <v>14</v>
      </c>
      <c r="L7" s="21"/>
      <c r="M7" s="21"/>
      <c r="N7" s="21"/>
      <c r="O7" s="19">
        <f t="shared" si="3"/>
        <v>123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12">
        <v>18</v>
      </c>
      <c r="D9" s="12"/>
      <c r="E9" s="12">
        <v>6</v>
      </c>
      <c r="F9" s="12">
        <v>0</v>
      </c>
      <c r="G9" s="12"/>
      <c r="H9" s="12"/>
      <c r="I9" s="12">
        <v>1</v>
      </c>
      <c r="J9" s="12">
        <v>0</v>
      </c>
      <c r="K9" s="12">
        <v>0</v>
      </c>
      <c r="L9" s="21"/>
      <c r="M9" s="21"/>
      <c r="N9" s="21"/>
      <c r="O9" s="19">
        <f t="shared" si="3"/>
        <v>25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41"/>
      <c r="D10" s="12"/>
      <c r="E10" s="12">
        <v>18</v>
      </c>
      <c r="F10" s="12">
        <v>0</v>
      </c>
      <c r="G10" s="36"/>
      <c r="H10" s="12"/>
      <c r="I10" s="12">
        <v>4</v>
      </c>
      <c r="J10" s="12">
        <v>0</v>
      </c>
      <c r="K10" s="12"/>
      <c r="L10" s="21"/>
      <c r="M10" s="21"/>
      <c r="N10" s="21"/>
      <c r="O10" s="19">
        <f t="shared" si="3"/>
        <v>22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41">
        <v>2</v>
      </c>
      <c r="D11" s="12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3">
        <f>SUM(C13:C17)</f>
        <v>29</v>
      </c>
      <c r="D12" s="32"/>
      <c r="E12" s="32">
        <v>6</v>
      </c>
      <c r="F12" s="32">
        <v>0</v>
      </c>
      <c r="G12" s="35">
        <f t="shared" ref="G12:H12" si="6">SUM(G13:G17)</f>
        <v>1</v>
      </c>
      <c r="H12" s="35">
        <f t="shared" si="6"/>
        <v>0</v>
      </c>
      <c r="I12" s="44">
        <f>SUM(I13:I16)</f>
        <v>1</v>
      </c>
      <c r="J12" s="32">
        <f>SUM(J13:J17)</f>
        <v>0</v>
      </c>
      <c r="K12" s="32">
        <f>SUM(K13:K17)</f>
        <v>1</v>
      </c>
      <c r="L12" s="21"/>
      <c r="M12" s="21"/>
      <c r="N12" s="21"/>
      <c r="O12" s="19">
        <f t="shared" si="3"/>
        <v>38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/>
      <c r="J13" s="12">
        <v>0</v>
      </c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12">
        <v>22</v>
      </c>
      <c r="D14" s="12"/>
      <c r="E14" s="12">
        <v>6</v>
      </c>
      <c r="F14" s="12">
        <v>0</v>
      </c>
      <c r="G14" s="12"/>
      <c r="H14" s="12"/>
      <c r="I14" s="12">
        <v>1</v>
      </c>
      <c r="J14" s="12">
        <v>0</v>
      </c>
      <c r="K14" s="12">
        <v>1</v>
      </c>
      <c r="L14" s="21"/>
      <c r="M14" s="21"/>
      <c r="N14" s="21"/>
      <c r="O14" s="19">
        <f t="shared" si="3"/>
        <v>30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7</v>
      </c>
      <c r="D17" s="12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8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3"/>
      <c r="D18" s="32">
        <f>D20</f>
        <v>3</v>
      </c>
      <c r="E18" s="32">
        <v>0</v>
      </c>
      <c r="F18" s="32">
        <v>0</v>
      </c>
      <c r="G18" s="32">
        <f t="shared" ref="G18:H18" si="7">SUM(G19:G21)</f>
        <v>0</v>
      </c>
      <c r="H18" s="32">
        <f t="shared" si="7"/>
        <v>0</v>
      </c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41"/>
      <c r="D20" s="12">
        <v>3</v>
      </c>
      <c r="E20" s="12">
        <v>0</v>
      </c>
      <c r="F20" s="12">
        <v>0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3">
        <f>C23+C29+C35</f>
        <v>19</v>
      </c>
      <c r="D22" s="33"/>
      <c r="E22" s="32">
        <v>0</v>
      </c>
      <c r="F22" s="32">
        <v>0</v>
      </c>
      <c r="G22" s="32">
        <f t="shared" ref="G22:H22" si="8">SUM(G23,G29,G35)</f>
        <v>4</v>
      </c>
      <c r="H22" s="32">
        <f t="shared" si="8"/>
        <v>3</v>
      </c>
      <c r="I22" s="33">
        <f>SUM(I23,I35)</f>
        <v>4</v>
      </c>
      <c r="J22" s="33">
        <f t="shared" ref="J22" si="9">J23+J35</f>
        <v>0</v>
      </c>
      <c r="K22" s="32">
        <f>K23+K29</f>
        <v>0</v>
      </c>
      <c r="L22" s="19"/>
      <c r="M22" s="19"/>
      <c r="N22" s="19"/>
      <c r="O22" s="19">
        <f t="shared" si="3"/>
        <v>27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3">
        <f>SUM(C25:C28)</f>
        <v>15</v>
      </c>
      <c r="D23" s="32"/>
      <c r="E23" s="32">
        <v>0</v>
      </c>
      <c r="F23" s="32">
        <v>0</v>
      </c>
      <c r="G23" s="32">
        <f t="shared" ref="G23:J23" si="10">SUM(G24:G28)</f>
        <v>4</v>
      </c>
      <c r="H23" s="32">
        <f t="shared" si="10"/>
        <v>0</v>
      </c>
      <c r="I23" s="33">
        <f t="shared" si="10"/>
        <v>4</v>
      </c>
      <c r="J23" s="32">
        <f t="shared" si="10"/>
        <v>0</v>
      </c>
      <c r="K23" s="32">
        <f>K25</f>
        <v>0</v>
      </c>
      <c r="L23" s="21"/>
      <c r="M23" s="21"/>
      <c r="N23" s="21"/>
      <c r="O23" s="19">
        <f t="shared" si="3"/>
        <v>23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12">
        <v>15</v>
      </c>
      <c r="D25" s="12"/>
      <c r="E25" s="12">
        <v>0</v>
      </c>
      <c r="F25" s="12">
        <v>0</v>
      </c>
      <c r="G25" s="12">
        <v>4</v>
      </c>
      <c r="H25" s="12"/>
      <c r="I25" s="12">
        <v>4</v>
      </c>
      <c r="J25" s="12">
        <v>0</v>
      </c>
      <c r="K25" s="12"/>
      <c r="L25" s="21"/>
      <c r="M25" s="21"/>
      <c r="N25" s="21"/>
      <c r="O25" s="19">
        <f t="shared" si="3"/>
        <v>23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3">
        <f>SUM(C30:C34)</f>
        <v>4</v>
      </c>
      <c r="D29" s="32"/>
      <c r="E29" s="32">
        <v>0</v>
      </c>
      <c r="F29" s="32">
        <v>0</v>
      </c>
      <c r="G29" s="32">
        <f t="shared" ref="G29:H29" si="11">SUM(G30:G34)</f>
        <v>0</v>
      </c>
      <c r="H29" s="32">
        <f t="shared" si="11"/>
        <v>0</v>
      </c>
      <c r="I29" s="33">
        <f>SUM(I30:I34)</f>
        <v>7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>
        <v>0</v>
      </c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41">
        <v>4</v>
      </c>
      <c r="D31" s="12"/>
      <c r="E31" s="12">
        <v>0</v>
      </c>
      <c r="F31" s="12">
        <v>0</v>
      </c>
      <c r="G31" s="36"/>
      <c r="H31" s="12"/>
      <c r="I31" s="12">
        <v>7</v>
      </c>
      <c r="J31" s="12">
        <v>0</v>
      </c>
      <c r="K31" s="12">
        <v>0</v>
      </c>
      <c r="L31" s="21"/>
      <c r="M31" s="21"/>
      <c r="N31" s="21"/>
      <c r="O31" s="19">
        <f t="shared" si="3"/>
        <v>11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0</v>
      </c>
      <c r="J34" s="12">
        <v>0</v>
      </c>
      <c r="K34" s="12">
        <v>0</v>
      </c>
      <c r="L34" s="21"/>
      <c r="M34" s="21"/>
      <c r="N34" s="21"/>
      <c r="O34" s="19">
        <f t="shared" si="3"/>
        <v>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2">SUM(G36:G38)</f>
        <v>0</v>
      </c>
      <c r="H35" s="32">
        <f t="shared" si="12"/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7.6" x14ac:dyDescent="0.3">
      <c r="A40" s="10" t="s">
        <v>57</v>
      </c>
      <c r="B40" s="11" t="s">
        <v>58</v>
      </c>
      <c r="C40" s="12">
        <v>6</v>
      </c>
      <c r="D40" s="12"/>
      <c r="E40" s="32">
        <v>2</v>
      </c>
      <c r="F40" s="32">
        <v>0</v>
      </c>
      <c r="G40" s="12">
        <v>16</v>
      </c>
      <c r="H40" s="12"/>
      <c r="I40" s="12">
        <v>7</v>
      </c>
      <c r="J40" s="12">
        <v>0</v>
      </c>
      <c r="K40" s="12"/>
      <c r="L40" s="19"/>
      <c r="M40" s="19"/>
      <c r="N40" s="19"/>
      <c r="O40" s="19">
        <f t="shared" si="3"/>
        <v>31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4.4" thickBot="1" x14ac:dyDescent="0.35">
      <c r="A45" s="13" t="s">
        <v>67</v>
      </c>
      <c r="B45" s="14" t="s">
        <v>68</v>
      </c>
      <c r="C45" s="32">
        <f>C4+C40</f>
        <v>111</v>
      </c>
      <c r="D45" s="32">
        <f>D20</f>
        <v>3</v>
      </c>
      <c r="E45" s="32">
        <v>73</v>
      </c>
      <c r="F45" s="32">
        <v>0</v>
      </c>
      <c r="G45" s="32">
        <f t="shared" ref="G45:H45" si="13">SUM(G4,G39:G44)</f>
        <v>34</v>
      </c>
      <c r="H45" s="32">
        <f t="shared" si="13"/>
        <v>3</v>
      </c>
      <c r="I45" s="45">
        <f>SUM(I4,I40)</f>
        <v>42</v>
      </c>
      <c r="J45" s="45">
        <f>J4+SUM(J39:J44)</f>
        <v>0</v>
      </c>
      <c r="K45" s="32">
        <f>K4+K40</f>
        <v>15</v>
      </c>
      <c r="L45" s="23"/>
      <c r="M45" s="23"/>
      <c r="N45" s="23"/>
      <c r="O45" s="23">
        <f t="shared" si="3"/>
        <v>275</v>
      </c>
      <c r="P45" s="24">
        <f t="shared" si="4"/>
        <v>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BPP2023</vt:lpstr>
      <vt:lpstr>BPP 2022</vt:lpstr>
      <vt:lpstr>Broj_dogovori_2023</vt:lpstr>
      <vt:lpstr>Broj_dogovori 2022</vt:lpstr>
      <vt:lpstr>BIS 2023</vt:lpstr>
      <vt:lpstr>BIS 2022</vt:lpstr>
      <vt:lpstr>Broj steti_2023</vt:lpstr>
      <vt:lpstr>Broj_steti 2022</vt:lpstr>
      <vt:lpstr>'BIS 2022'!Print_Area</vt:lpstr>
      <vt:lpstr>'BIS 2023'!Print_Area</vt:lpstr>
      <vt:lpstr>'BPP 2022'!Print_Area</vt:lpstr>
      <vt:lpstr>'BPP2023'!Print_Area</vt:lpstr>
      <vt:lpstr>'Broj steti_2023'!Print_Area</vt:lpstr>
      <vt:lpstr>'Broj_dogovori 2022'!Print_Area</vt:lpstr>
      <vt:lpstr>Broj_dogovori_2023!Print_Area</vt:lpstr>
      <vt:lpstr>'Broj_steti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Maja MK. Kostovska</cp:lastModifiedBy>
  <cp:lastPrinted>2023-05-26T07:50:43Z</cp:lastPrinted>
  <dcterms:created xsi:type="dcterms:W3CDTF">2023-05-26T07:03:41Z</dcterms:created>
  <dcterms:modified xsi:type="dcterms:W3CDTF">2023-12-11T11:38:22Z</dcterms:modified>
</cp:coreProperties>
</file>