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24" sheetId="1" r:id="rId1"/>
    <sheet name="BPP23" sheetId="5" r:id="rId2"/>
    <sheet name="BIS24" sheetId="2" r:id="rId3"/>
    <sheet name="BIS23" sheetId="6" r:id="rId4"/>
    <sheet name="Broj_dogovori24" sheetId="3" r:id="rId5"/>
    <sheet name="Broj_dogovori23" sheetId="7" r:id="rId6"/>
    <sheet name="Broj_steti24" sheetId="4" r:id="rId7"/>
    <sheet name="Broj_steti23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8" l="1"/>
  <c r="D19" i="8" s="1"/>
  <c r="D18" i="8"/>
  <c r="D17" i="8"/>
  <c r="D13" i="8"/>
  <c r="D10" i="8"/>
  <c r="D16" i="8" s="1"/>
  <c r="D20" i="7"/>
  <c r="D19" i="7"/>
  <c r="D16" i="7"/>
  <c r="D13" i="7"/>
  <c r="D10" i="7"/>
  <c r="D20" i="6"/>
  <c r="D19" i="6"/>
  <c r="D18" i="6"/>
  <c r="D17" i="6"/>
  <c r="D13" i="6"/>
  <c r="D10" i="6"/>
  <c r="D16" i="6" s="1"/>
  <c r="D34" i="6" s="1"/>
  <c r="D20" i="5"/>
  <c r="D19" i="5" s="1"/>
  <c r="D18" i="5"/>
  <c r="D17" i="5"/>
  <c r="D16" i="5"/>
  <c r="D34" i="5" s="1"/>
  <c r="D13" i="5"/>
  <c r="D10" i="5"/>
  <c r="D34" i="8" l="1"/>
  <c r="D20" i="4" l="1"/>
  <c r="D19" i="4" s="1"/>
  <c r="D18" i="4"/>
  <c r="D17" i="4"/>
  <c r="D13" i="4"/>
  <c r="D10" i="4"/>
  <c r="D16" i="4" s="1"/>
  <c r="D34" i="4" s="1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34" i="1" s="1"/>
  <c r="D13" i="1"/>
  <c r="D10" i="1"/>
  <c r="K20" i="8" l="1"/>
  <c r="K19" i="8"/>
  <c r="K18" i="8"/>
  <c r="K17" i="8"/>
  <c r="K16" i="8"/>
  <c r="K13" i="8"/>
  <c r="K34" i="8" s="1"/>
  <c r="K10" i="8"/>
  <c r="K20" i="7"/>
  <c r="K19" i="7"/>
  <c r="K18" i="7"/>
  <c r="K17" i="7"/>
  <c r="K16" i="7" s="1"/>
  <c r="K13" i="7"/>
  <c r="K10" i="7"/>
  <c r="K20" i="6"/>
  <c r="K19" i="6"/>
  <c r="K18" i="6"/>
  <c r="K17" i="6"/>
  <c r="K16" i="6"/>
  <c r="K13" i="6"/>
  <c r="K34" i="6" s="1"/>
  <c r="K10" i="6"/>
  <c r="K34" i="5"/>
  <c r="K20" i="5"/>
  <c r="K19" i="5"/>
  <c r="K18" i="5"/>
  <c r="K17" i="5"/>
  <c r="K16" i="5"/>
  <c r="K13" i="5"/>
  <c r="K10" i="5"/>
  <c r="K20" i="1"/>
  <c r="K19" i="1"/>
  <c r="K18" i="1"/>
  <c r="K17" i="1"/>
  <c r="K16" i="1"/>
  <c r="K13" i="1"/>
  <c r="K34" i="1" s="1"/>
  <c r="K10" i="1"/>
  <c r="K20" i="2"/>
  <c r="K19" i="2"/>
  <c r="K18" i="2"/>
  <c r="K17" i="2"/>
  <c r="K16" i="2" s="1"/>
  <c r="K13" i="2"/>
  <c r="K34" i="2" s="1"/>
  <c r="K10" i="2"/>
  <c r="K20" i="3"/>
  <c r="K19" i="3"/>
  <c r="K18" i="3"/>
  <c r="K17" i="3"/>
  <c r="K16" i="3" s="1"/>
  <c r="K13" i="3"/>
  <c r="K10" i="3"/>
  <c r="K20" i="4"/>
  <c r="K19" i="4"/>
  <c r="K18" i="4"/>
  <c r="K17" i="4"/>
  <c r="K16" i="4"/>
  <c r="K13" i="4"/>
  <c r="K34" i="4" s="1"/>
  <c r="K10" i="4"/>
  <c r="I20" i="8" l="1"/>
  <c r="I19" i="8" s="1"/>
  <c r="I18" i="8"/>
  <c r="I17" i="8"/>
  <c r="I16" i="8" s="1"/>
  <c r="I13" i="8"/>
  <c r="I10" i="8"/>
  <c r="I20" i="7"/>
  <c r="I19" i="7"/>
  <c r="I18" i="7"/>
  <c r="I17" i="7"/>
  <c r="I16" i="7"/>
  <c r="I13" i="7"/>
  <c r="I10" i="7"/>
  <c r="I20" i="6"/>
  <c r="I19" i="6" s="1"/>
  <c r="I18" i="6"/>
  <c r="I17" i="6"/>
  <c r="I16" i="6" s="1"/>
  <c r="I13" i="6"/>
  <c r="I10" i="6"/>
  <c r="I20" i="5"/>
  <c r="I19" i="5" s="1"/>
  <c r="I34" i="5" s="1"/>
  <c r="I18" i="5"/>
  <c r="I17" i="5"/>
  <c r="I16" i="5"/>
  <c r="I13" i="5"/>
  <c r="I10" i="5"/>
  <c r="I20" i="4"/>
  <c r="I19" i="4" s="1"/>
  <c r="I34" i="4" s="1"/>
  <c r="I18" i="4"/>
  <c r="I17" i="4"/>
  <c r="I16" i="4"/>
  <c r="I13" i="4"/>
  <c r="I10" i="4"/>
  <c r="I20" i="3"/>
  <c r="I19" i="3" s="1"/>
  <c r="I18" i="3"/>
  <c r="I17" i="3"/>
  <c r="I16" i="3" s="1"/>
  <c r="I13" i="3"/>
  <c r="I10" i="3"/>
  <c r="I20" i="2"/>
  <c r="I19" i="2"/>
  <c r="I18" i="2"/>
  <c r="I17" i="2"/>
  <c r="I16" i="2"/>
  <c r="I34" i="2" s="1"/>
  <c r="I13" i="2"/>
  <c r="I10" i="2"/>
  <c r="I20" i="1"/>
  <c r="I19" i="1"/>
  <c r="I18" i="1"/>
  <c r="I17" i="1"/>
  <c r="I16" i="1"/>
  <c r="I34" i="1" s="1"/>
  <c r="I13" i="1"/>
  <c r="I10" i="1"/>
  <c r="I34" i="8" l="1"/>
  <c r="I34" i="6"/>
  <c r="M20" i="8" l="1"/>
  <c r="M19" i="8"/>
  <c r="M18" i="8"/>
  <c r="M17" i="8"/>
  <c r="M16" i="8" s="1"/>
  <c r="M34" i="8" s="1"/>
  <c r="M13" i="8"/>
  <c r="M10" i="8"/>
  <c r="M20" i="7"/>
  <c r="M19" i="7"/>
  <c r="M16" i="7"/>
  <c r="M13" i="7"/>
  <c r="M10" i="7"/>
  <c r="M34" i="6"/>
  <c r="M20" i="6"/>
  <c r="M19" i="6"/>
  <c r="M18" i="6"/>
  <c r="M17" i="6"/>
  <c r="M16" i="6"/>
  <c r="M13" i="6"/>
  <c r="M10" i="6"/>
  <c r="M20" i="5"/>
  <c r="M19" i="5" s="1"/>
  <c r="M18" i="5"/>
  <c r="M17" i="5"/>
  <c r="M16" i="5"/>
  <c r="M13" i="5"/>
  <c r="M10" i="5"/>
  <c r="M20" i="4"/>
  <c r="M19" i="4" s="1"/>
  <c r="M18" i="4"/>
  <c r="M17" i="4"/>
  <c r="M16" i="4" s="1"/>
  <c r="M13" i="4"/>
  <c r="M10" i="4"/>
  <c r="M20" i="3"/>
  <c r="M19" i="3" s="1"/>
  <c r="M16" i="3"/>
  <c r="M13" i="3"/>
  <c r="M10" i="3"/>
  <c r="M20" i="2"/>
  <c r="M19" i="2" s="1"/>
  <c r="M18" i="2"/>
  <c r="M17" i="2"/>
  <c r="M16" i="2"/>
  <c r="M13" i="2"/>
  <c r="M10" i="2"/>
  <c r="M20" i="1"/>
  <c r="M19" i="1" s="1"/>
  <c r="M18" i="1"/>
  <c r="M17" i="1"/>
  <c r="M16" i="1"/>
  <c r="M34" i="1" s="1"/>
  <c r="M13" i="1"/>
  <c r="M10" i="1"/>
  <c r="M34" i="5" l="1"/>
  <c r="M34" i="4"/>
  <c r="M34" i="2"/>
  <c r="J20" i="8" l="1"/>
  <c r="J19" i="8" s="1"/>
  <c r="J34" i="8" s="1"/>
  <c r="J18" i="8"/>
  <c r="J17" i="8"/>
  <c r="J16" i="8" s="1"/>
  <c r="J13" i="8"/>
  <c r="J10" i="8"/>
  <c r="J20" i="7"/>
  <c r="J19" i="7"/>
  <c r="J16" i="7"/>
  <c r="J13" i="7"/>
  <c r="J10" i="7"/>
  <c r="J20" i="6"/>
  <c r="J19" i="6"/>
  <c r="J18" i="6"/>
  <c r="J17" i="6"/>
  <c r="J16" i="6" s="1"/>
  <c r="J13" i="6"/>
  <c r="J10" i="6"/>
  <c r="J34" i="6" s="1"/>
  <c r="J20" i="5"/>
  <c r="J19" i="5"/>
  <c r="J18" i="5"/>
  <c r="J17" i="5"/>
  <c r="J16" i="5" s="1"/>
  <c r="J13" i="5"/>
  <c r="J10" i="5"/>
  <c r="J34" i="5" s="1"/>
  <c r="J20" i="4"/>
  <c r="J19" i="4"/>
  <c r="J18" i="4"/>
  <c r="J17" i="4"/>
  <c r="J16" i="4"/>
  <c r="J13" i="4"/>
  <c r="J10" i="4"/>
  <c r="J34" i="4" s="1"/>
  <c r="J20" i="3"/>
  <c r="J19" i="3"/>
  <c r="J16" i="3"/>
  <c r="J13" i="3"/>
  <c r="J10" i="3"/>
  <c r="J22" i="2"/>
  <c r="J21" i="2"/>
  <c r="J20" i="2" s="1"/>
  <c r="J19" i="2" s="1"/>
  <c r="J18" i="2"/>
  <c r="J16" i="2" s="1"/>
  <c r="J17" i="2"/>
  <c r="J13" i="2"/>
  <c r="J10" i="2"/>
  <c r="J20" i="1"/>
  <c r="J19" i="1" s="1"/>
  <c r="J18" i="1"/>
  <c r="J17" i="1"/>
  <c r="J16" i="1"/>
  <c r="J13" i="1"/>
  <c r="J10" i="1"/>
  <c r="J34" i="2" l="1"/>
  <c r="J34" i="1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<sst xmlns="http://schemas.openxmlformats.org/spreadsheetml/2006/main" count="616" uniqueCount="80">
  <si>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</si>
  <si>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</si>
  <si>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</si>
  <si>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</si>
  <si>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</si>
  <si>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</si>
  <si>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</si>
  <si>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</si>
  <si>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</si>
  <si>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</si>
  <si>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</si>
  <si>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</si>
  <si>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</si>
  <si>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</si>
  <si>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</si>
  <si>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</si>
  <si>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</si>
  <si>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</si>
  <si>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</si>
  <si>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</si>
  <si>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</si>
  <si>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</si>
  <si>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</si>
  <si>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</si>
  <si>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</si>
  <si>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</si>
  <si>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</si>
  <si>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</si>
  <si>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</si>
  <si>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</si>
  <si>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</si>
  <si>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</si>
  <si>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 Primi i shkruar bruto, në mijëra denarë për periudhën 1.3.2024 - 31.3.2024</t>
  </si>
  <si>
    <t xml:space="preserve"> Primi i shkruar bruto, në mijëra denarë për periudhën 1.3.2023 - 31.3.2023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</si>
  <si>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</si>
  <si>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</si>
  <si>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</si>
  <si>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</si>
  <si>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</si>
  <si>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</si>
  <si>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</si>
  <si>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</si>
  <si>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</si>
  <si>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</si>
  <si>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</si>
  <si>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</si>
  <si>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</si>
  <si>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</si>
  <si>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</si>
  <si>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</si>
  <si>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</si>
  <si>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</si>
  <si>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</si>
  <si>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</si>
  <si>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</si>
  <si>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</si>
  <si>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</si>
  <si>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</si>
  <si>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</si>
  <si>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</si>
  <si>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</si>
  <si>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</si>
  <si>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</si>
  <si>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</si>
  <si>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</si>
  <si>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</si>
  <si>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</si>
  <si>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</si>
  <si>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</si>
  <si>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</si>
  <si>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</si>
  <si>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</si>
  <si>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</si>
  <si>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Totali Jo-Jetë</t>
  </si>
  <si>
    <t xml:space="preserve"> Dëme të paguara bruto,në mijëra denarë për periudhën  1.3.2024 - 31.3.2024</t>
  </si>
  <si>
    <t xml:space="preserve"> Dëme të paguara bruto,në mijëra denarë për periudhën  1.3.2023 - 31.3.2023</t>
  </si>
  <si>
    <t>Numri i kontratave të lidhura për periudhën 1.3.2024 - 31.3.2024</t>
  </si>
  <si>
    <t>Numri i kontratave të lidhura për periudhën 1.3.2023 - 31.3.2023</t>
  </si>
  <si>
    <t>Numri i dëmeve të likuidura për periudhën  1.3.2024 - 31.3.2024</t>
  </si>
  <si>
    <t>Numri i dëmeve të likuidura për periudhën 1.3.2023 - 31.3.2023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</si>
</sst>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i/>
      <sz val="1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14">
    <xf numFmtId="0" fontId="0" fillId="0" borderId="0"/>
    <xf numFmtId="0" fontId="3" fillId="0" borderId="0"/>
    <xf numFmtId="0" fontId="3" fillId="0" borderId="0"/>
    <xf numFmtId="0" fontId="9" fillId="0" borderId="0"/>
    <xf numFmtId="0" fontId="10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" fillId="0" borderId="0"/>
    <xf numFmtId="43" fontId="9" fillId="0" borderId="0" applyFont="0" applyFill="0" applyBorder="0" applyAlignment="0" applyProtection="0"/>
  </cellStyleXfs>
  <cellXfs count="39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164" fontId="11" fillId="5" borderId="10" xfId="13" applyNumberFormat="1" applyFont="1" applyFill="1" applyBorder="1"/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0" fontId="4" fillId="6" borderId="5" xfId="1" applyFont="1" applyFill="1" applyBorder="1" applyAlignment="1">
      <alignment horizontal="left" vertical="center" wrapText="1"/>
    </xf>
  </cellXfs>
  <cellStyles count="14">
    <cellStyle name="Comma" xfId="13" builtinId="3"/>
    <cellStyle name="Normal" xfId="0" builtinId="0"/>
    <cellStyle name="Normal 2" xfId="1"/>
    <cellStyle name="Normal 2 2" xfId="6"/>
    <cellStyle name="Normal 2 2 2" xfId="12"/>
    <cellStyle name="Normal 2 3" xfId="4"/>
    <cellStyle name="Normal 2 4" xfId="7"/>
    <cellStyle name="Normal 2 4 2" xfId="10"/>
    <cellStyle name="Normal 3" xfId="2"/>
    <cellStyle name="Normal 4" xfId="3"/>
    <cellStyle name="Normal 4 2" xfId="11"/>
    <cellStyle name="Normal 5" xfId="8"/>
    <cellStyle name="Normal 5 2 2" xfId="5"/>
    <cellStyle name="Normal 5 2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32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24">
        <v>13273</v>
      </c>
      <c r="D3" s="16">
        <v>13051</v>
      </c>
      <c r="E3" s="16">
        <v>4676</v>
      </c>
      <c r="F3" s="30">
        <v>2677.989</v>
      </c>
      <c r="G3" s="17">
        <v>7958.09</v>
      </c>
      <c r="H3" s="16">
        <v>7419.5759999999991</v>
      </c>
      <c r="I3" s="16">
        <v>4589.8360000000002</v>
      </c>
      <c r="J3" s="16">
        <v>2980</v>
      </c>
      <c r="K3" s="16">
        <v>3593.0309999999999</v>
      </c>
      <c r="L3" s="24">
        <v>3615</v>
      </c>
      <c r="M3" s="20">
        <v>3902.1499999999996</v>
      </c>
      <c r="N3" s="13">
        <f>SUM(C3:M3)</f>
        <v>67735.672000000006</v>
      </c>
    </row>
    <row r="4" spans="1:14" x14ac:dyDescent="0.25">
      <c r="A4" s="6" t="s">
        <v>35</v>
      </c>
      <c r="B4" s="1" t="s">
        <v>1</v>
      </c>
      <c r="C4" s="24">
        <v>36210</v>
      </c>
      <c r="D4" s="16">
        <v>25665</v>
      </c>
      <c r="E4" s="16">
        <v>2652</v>
      </c>
      <c r="F4" s="30">
        <v>0</v>
      </c>
      <c r="G4" s="17">
        <v>3802.08</v>
      </c>
      <c r="H4" s="16">
        <v>10185.431</v>
      </c>
      <c r="I4" s="16">
        <v>19795.194</v>
      </c>
      <c r="J4" s="16">
        <v>6672</v>
      </c>
      <c r="K4" s="16">
        <v>1866.35</v>
      </c>
      <c r="L4" s="24">
        <v>0</v>
      </c>
      <c r="M4" s="20">
        <v>3830.17</v>
      </c>
      <c r="N4" s="13">
        <f t="shared" ref="N4:N34" si="0">SUM(C4:M4)</f>
        <v>110678.22500000001</v>
      </c>
    </row>
    <row r="5" spans="1:14" ht="25.5" x14ac:dyDescent="0.25">
      <c r="A5" s="6" t="s">
        <v>36</v>
      </c>
      <c r="B5" s="1" t="s">
        <v>2</v>
      </c>
      <c r="C5" s="24">
        <v>12877</v>
      </c>
      <c r="D5" s="16">
        <v>11812</v>
      </c>
      <c r="E5" s="16">
        <v>6004</v>
      </c>
      <c r="F5" s="30">
        <v>2088.4650000000001</v>
      </c>
      <c r="G5" s="17">
        <v>5947.66</v>
      </c>
      <c r="H5" s="16">
        <v>22166.539000000008</v>
      </c>
      <c r="I5" s="16">
        <v>12939.42</v>
      </c>
      <c r="J5" s="16">
        <v>5853</v>
      </c>
      <c r="K5" s="16">
        <v>8558.6139999999996</v>
      </c>
      <c r="L5" s="24">
        <v>10360</v>
      </c>
      <c r="M5" s="20">
        <v>13248.379999999997</v>
      </c>
      <c r="N5" s="13">
        <f t="shared" si="0"/>
        <v>111855.07800000001</v>
      </c>
    </row>
    <row r="6" spans="1:14" ht="25.5" x14ac:dyDescent="0.25">
      <c r="A6" s="6" t="s">
        <v>37</v>
      </c>
      <c r="B6" s="1" t="s">
        <v>3</v>
      </c>
      <c r="C6" s="24">
        <v>0</v>
      </c>
      <c r="D6" s="16">
        <v>0</v>
      </c>
      <c r="E6" s="16">
        <v>0</v>
      </c>
      <c r="F6" s="30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24">
        <v>0</v>
      </c>
      <c r="D7" s="16">
        <v>0</v>
      </c>
      <c r="E7" s="16">
        <v>0</v>
      </c>
      <c r="F7" s="30">
        <v>0</v>
      </c>
      <c r="G7" s="17">
        <v>0</v>
      </c>
      <c r="H7" s="16">
        <v>0</v>
      </c>
      <c r="I7" s="16">
        <v>0</v>
      </c>
      <c r="J7" s="16"/>
      <c r="K7" s="16">
        <v>0</v>
      </c>
      <c r="L7" s="24">
        <v>0</v>
      </c>
      <c r="M7" s="20">
        <v>0</v>
      </c>
      <c r="N7" s="13">
        <f t="shared" si="0"/>
        <v>0</v>
      </c>
    </row>
    <row r="8" spans="1:14" x14ac:dyDescent="0.25">
      <c r="A8" s="6" t="s">
        <v>39</v>
      </c>
      <c r="B8" s="1" t="s">
        <v>5</v>
      </c>
      <c r="C8" s="24">
        <v>0</v>
      </c>
      <c r="D8" s="16">
        <v>0</v>
      </c>
      <c r="E8" s="16">
        <v>0</v>
      </c>
      <c r="F8" s="30">
        <v>0</v>
      </c>
      <c r="G8" s="17">
        <v>0</v>
      </c>
      <c r="H8" s="16">
        <v>61.140999999999991</v>
      </c>
      <c r="I8" s="16">
        <v>0</v>
      </c>
      <c r="J8" s="16"/>
      <c r="K8" s="16">
        <v>0</v>
      </c>
      <c r="L8" s="24">
        <v>0</v>
      </c>
      <c r="M8" s="20">
        <v>0</v>
      </c>
      <c r="N8" s="13">
        <f t="shared" si="0"/>
        <v>61.140999999999991</v>
      </c>
    </row>
    <row r="9" spans="1:14" ht="25.5" x14ac:dyDescent="0.25">
      <c r="A9" s="6" t="s">
        <v>40</v>
      </c>
      <c r="B9" s="1" t="s">
        <v>6</v>
      </c>
      <c r="C9" s="24">
        <v>0</v>
      </c>
      <c r="D9" s="16">
        <v>613</v>
      </c>
      <c r="E9" s="16">
        <v>1956</v>
      </c>
      <c r="F9" s="30">
        <v>0</v>
      </c>
      <c r="G9" s="17">
        <v>2912.54</v>
      </c>
      <c r="H9" s="16">
        <v>436.34700000000009</v>
      </c>
      <c r="I9" s="16">
        <v>1144.248</v>
      </c>
      <c r="J9" s="16">
        <v>758</v>
      </c>
      <c r="K9" s="16">
        <v>318.79000000000002</v>
      </c>
      <c r="L9" s="24">
        <v>221</v>
      </c>
      <c r="M9" s="20">
        <v>22.689999999999998</v>
      </c>
      <c r="N9" s="13">
        <f t="shared" si="0"/>
        <v>8382.6149999999998</v>
      </c>
    </row>
    <row r="10" spans="1:14" ht="25.5" x14ac:dyDescent="0.25">
      <c r="A10" s="6" t="s">
        <v>41</v>
      </c>
      <c r="B10" s="1" t="s">
        <v>7</v>
      </c>
      <c r="C10" s="24">
        <v>5593</v>
      </c>
      <c r="D10" s="16">
        <f>D11+D12</f>
        <v>30493</v>
      </c>
      <c r="E10" s="16">
        <v>7977</v>
      </c>
      <c r="F10" s="30">
        <v>409.851</v>
      </c>
      <c r="G10" s="17">
        <v>66012.460000000006</v>
      </c>
      <c r="H10" s="16">
        <v>8467.5473799999963</v>
      </c>
      <c r="I10" s="16">
        <f>I11+I12</f>
        <v>9670.509203903619</v>
      </c>
      <c r="J10" s="16">
        <f t="shared" ref="J10" si="1">SUM(J11:J12)</f>
        <v>3169</v>
      </c>
      <c r="K10" s="16">
        <f>K11+K12</f>
        <v>1232.68</v>
      </c>
      <c r="L10" s="24">
        <v>4980</v>
      </c>
      <c r="M10" s="20">
        <f>SUM(M11:M12)</f>
        <v>9806.850000000004</v>
      </c>
      <c r="N10" s="13">
        <f t="shared" si="0"/>
        <v>147811.89758390366</v>
      </c>
    </row>
    <row r="11" spans="1:14" x14ac:dyDescent="0.25">
      <c r="A11" s="6" t="s">
        <v>42</v>
      </c>
      <c r="B11" s="1" t="s">
        <v>8</v>
      </c>
      <c r="C11" s="24">
        <v>3168</v>
      </c>
      <c r="D11" s="16">
        <v>1564</v>
      </c>
      <c r="E11" s="16">
        <v>6130</v>
      </c>
      <c r="F11" s="30">
        <v>88.06</v>
      </c>
      <c r="G11" s="17">
        <v>1304.06</v>
      </c>
      <c r="H11" s="16">
        <v>2564.9199600000006</v>
      </c>
      <c r="I11" s="16">
        <v>739.58297368713966</v>
      </c>
      <c r="J11" s="16">
        <v>597</v>
      </c>
      <c r="K11" s="28">
        <v>362.36799999999999</v>
      </c>
      <c r="L11" s="24">
        <v>1274</v>
      </c>
      <c r="M11" s="20">
        <v>1054.2800000000002</v>
      </c>
      <c r="N11" s="13">
        <f t="shared" si="0"/>
        <v>18846.270933687138</v>
      </c>
    </row>
    <row r="12" spans="1:14" x14ac:dyDescent="0.25">
      <c r="A12" s="6" t="s">
        <v>43</v>
      </c>
      <c r="B12" s="1" t="s">
        <v>9</v>
      </c>
      <c r="C12" s="24">
        <v>2425</v>
      </c>
      <c r="D12" s="16">
        <v>28929</v>
      </c>
      <c r="E12" s="16">
        <v>1847</v>
      </c>
      <c r="F12" s="30">
        <v>321.791</v>
      </c>
      <c r="G12" s="17">
        <v>64708.4</v>
      </c>
      <c r="H12" s="16">
        <v>5902.6274199999971</v>
      </c>
      <c r="I12" s="16">
        <v>8930.9262302164789</v>
      </c>
      <c r="J12" s="16">
        <v>2572</v>
      </c>
      <c r="K12" s="28">
        <v>870.31200000000001</v>
      </c>
      <c r="L12" s="24">
        <v>3706</v>
      </c>
      <c r="M12" s="20">
        <v>8752.5700000000033</v>
      </c>
      <c r="N12" s="13">
        <f t="shared" si="0"/>
        <v>128965.62665021649</v>
      </c>
    </row>
    <row r="13" spans="1:14" x14ac:dyDescent="0.25">
      <c r="A13" s="6" t="s">
        <v>44</v>
      </c>
      <c r="B13" s="1" t="s">
        <v>10</v>
      </c>
      <c r="C13" s="24">
        <v>7706</v>
      </c>
      <c r="D13" s="16">
        <f>D14+D15</f>
        <v>13940</v>
      </c>
      <c r="E13" s="16">
        <v>32193</v>
      </c>
      <c r="F13" s="30">
        <v>274.86399999999998</v>
      </c>
      <c r="G13" s="17">
        <v>169279.74</v>
      </c>
      <c r="H13" s="16">
        <v>15529.711899999995</v>
      </c>
      <c r="I13" s="16">
        <f>I14+I15</f>
        <v>18502.055796096382</v>
      </c>
      <c r="J13" s="16">
        <f t="shared" ref="J13" si="2">SUM(J14:J15)</f>
        <v>8094</v>
      </c>
      <c r="K13" s="16">
        <f>K14+K15</f>
        <v>5190.5039999999999</v>
      </c>
      <c r="L13" s="24">
        <v>1609.2139999999999</v>
      </c>
      <c r="M13" s="20">
        <f>SUM(M14:M15)</f>
        <v>3578.920000000001</v>
      </c>
      <c r="N13" s="13">
        <f t="shared" si="0"/>
        <v>275898.00969609636</v>
      </c>
    </row>
    <row r="14" spans="1:14" x14ac:dyDescent="0.25">
      <c r="A14" s="6" t="s">
        <v>42</v>
      </c>
      <c r="B14" s="1" t="s">
        <v>11</v>
      </c>
      <c r="C14" s="24">
        <v>1427</v>
      </c>
      <c r="D14" s="16">
        <v>1736</v>
      </c>
      <c r="E14" s="16">
        <v>30417</v>
      </c>
      <c r="F14" s="30">
        <v>12.786</v>
      </c>
      <c r="G14" s="17">
        <v>2317.8200000000002</v>
      </c>
      <c r="H14" s="16">
        <v>8902.3582400000014</v>
      </c>
      <c r="I14" s="16">
        <v>5571.0930263128594</v>
      </c>
      <c r="J14" s="16">
        <v>198</v>
      </c>
      <c r="K14" s="28">
        <v>635.59299999999996</v>
      </c>
      <c r="L14" s="24">
        <v>168</v>
      </c>
      <c r="M14" s="20">
        <v>197.3599999999999</v>
      </c>
      <c r="N14" s="13">
        <f t="shared" si="0"/>
        <v>51583.010266312864</v>
      </c>
    </row>
    <row r="15" spans="1:14" x14ac:dyDescent="0.25">
      <c r="A15" s="6" t="s">
        <v>43</v>
      </c>
      <c r="B15" s="1" t="s">
        <v>12</v>
      </c>
      <c r="C15" s="24">
        <v>6279</v>
      </c>
      <c r="D15" s="16">
        <v>12204</v>
      </c>
      <c r="E15" s="16">
        <v>1776</v>
      </c>
      <c r="F15" s="30">
        <v>262.07799999999997</v>
      </c>
      <c r="G15" s="17">
        <v>166961.92000000001</v>
      </c>
      <c r="H15" s="16">
        <v>6627.3536600000007</v>
      </c>
      <c r="I15" s="16">
        <v>12930.962769783522</v>
      </c>
      <c r="J15" s="16">
        <v>7896</v>
      </c>
      <c r="K15" s="28">
        <v>4554.9110000000001</v>
      </c>
      <c r="L15" s="24">
        <v>1441.2139999999999</v>
      </c>
      <c r="M15" s="20">
        <v>3381.5600000000013</v>
      </c>
      <c r="N15" s="13">
        <f t="shared" si="0"/>
        <v>224314.99942978352</v>
      </c>
    </row>
    <row r="16" spans="1:14" x14ac:dyDescent="0.25">
      <c r="A16" s="6" t="s">
        <v>45</v>
      </c>
      <c r="B16" s="1" t="s">
        <v>13</v>
      </c>
      <c r="C16" s="24">
        <v>13299</v>
      </c>
      <c r="D16" s="16">
        <f>D17+D18</f>
        <v>44433</v>
      </c>
      <c r="E16" s="16">
        <v>40170</v>
      </c>
      <c r="F16" s="30">
        <v>684.71499999999992</v>
      </c>
      <c r="G16" s="17">
        <v>235292.2</v>
      </c>
      <c r="H16" s="16">
        <v>23997.259280000006</v>
      </c>
      <c r="I16" s="16">
        <f t="shared" ref="I16" si="3">I17+I18</f>
        <v>28172.565000000002</v>
      </c>
      <c r="J16" s="16">
        <f t="shared" ref="J16" si="4">SUM(J17:J18)</f>
        <v>11263</v>
      </c>
      <c r="K16" s="16">
        <f>K17+K18</f>
        <v>6423.1840000000002</v>
      </c>
      <c r="L16" s="24">
        <v>6589.2139999999999</v>
      </c>
      <c r="M16" s="20">
        <f>SUM(M17:M18)</f>
        <v>13385.770000000004</v>
      </c>
      <c r="N16" s="13">
        <f t="shared" si="0"/>
        <v>423709.90728000004</v>
      </c>
    </row>
    <row r="17" spans="1:14" x14ac:dyDescent="0.25">
      <c r="A17" s="6" t="s">
        <v>42</v>
      </c>
      <c r="B17" s="1" t="s">
        <v>14</v>
      </c>
      <c r="C17" s="24">
        <v>4595</v>
      </c>
      <c r="D17" s="16">
        <f t="shared" ref="D17:D18" si="5">D11+D14</f>
        <v>3300</v>
      </c>
      <c r="E17" s="16">
        <v>36547</v>
      </c>
      <c r="F17" s="30">
        <v>100.846</v>
      </c>
      <c r="G17" s="17">
        <v>3621.88</v>
      </c>
      <c r="H17" s="16">
        <v>11467.278200000001</v>
      </c>
      <c r="I17" s="16">
        <f>I11+I14</f>
        <v>6310.6759999999995</v>
      </c>
      <c r="J17" s="16">
        <f t="shared" ref="J17:J18" si="6">J11+J14</f>
        <v>795</v>
      </c>
      <c r="K17" s="29">
        <f>K11+K14</f>
        <v>997.96100000000001</v>
      </c>
      <c r="L17" s="24">
        <v>1442</v>
      </c>
      <c r="M17" s="20">
        <f t="shared" ref="M17:M18" si="7">M11+M14</f>
        <v>1251.6400000000001</v>
      </c>
      <c r="N17" s="13">
        <f t="shared" si="0"/>
        <v>70429.281199999998</v>
      </c>
    </row>
    <row r="18" spans="1:14" x14ac:dyDescent="0.25">
      <c r="A18" s="6" t="s">
        <v>43</v>
      </c>
      <c r="B18" s="1" t="s">
        <v>15</v>
      </c>
      <c r="C18" s="24">
        <v>8704</v>
      </c>
      <c r="D18" s="16">
        <f t="shared" si="5"/>
        <v>41133</v>
      </c>
      <c r="E18" s="16">
        <v>3623</v>
      </c>
      <c r="F18" s="30">
        <v>583.86899999999991</v>
      </c>
      <c r="G18" s="17">
        <v>231670.32</v>
      </c>
      <c r="H18" s="16">
        <v>12529.981080000005</v>
      </c>
      <c r="I18" s="16">
        <f>I12+I15</f>
        <v>21861.889000000003</v>
      </c>
      <c r="J18" s="16">
        <f t="shared" si="6"/>
        <v>10468</v>
      </c>
      <c r="K18" s="29">
        <f>K12+K15</f>
        <v>5425.223</v>
      </c>
      <c r="L18" s="24">
        <v>5147.2139999999999</v>
      </c>
      <c r="M18" s="20">
        <f t="shared" si="7"/>
        <v>12134.130000000005</v>
      </c>
      <c r="N18" s="13">
        <f t="shared" si="0"/>
        <v>353280.62608000002</v>
      </c>
    </row>
    <row r="19" spans="1:14" x14ac:dyDescent="0.25">
      <c r="A19" s="6" t="s">
        <v>46</v>
      </c>
      <c r="B19" s="1" t="s">
        <v>16</v>
      </c>
      <c r="C19" s="24">
        <v>39822</v>
      </c>
      <c r="D19" s="16">
        <f>D20+D24+D25</f>
        <v>35200</v>
      </c>
      <c r="E19" s="16">
        <v>30763</v>
      </c>
      <c r="F19" s="30">
        <v>49000.564910000103</v>
      </c>
      <c r="G19" s="17">
        <v>20738.47</v>
      </c>
      <c r="H19" s="18">
        <f>H20+H24+H25</f>
        <v>41181.050000000003</v>
      </c>
      <c r="I19" s="16">
        <f t="shared" ref="I19" si="8">I20+I24+I25</f>
        <v>34996.862000000001</v>
      </c>
      <c r="J19" s="16">
        <f t="shared" ref="J19" si="9">SUM(J20,J24:J25)</f>
        <v>48767</v>
      </c>
      <c r="K19" s="16">
        <f>SUM(K21:K25)</f>
        <v>54520.748</v>
      </c>
      <c r="L19" s="24">
        <v>42134</v>
      </c>
      <c r="M19" s="20">
        <f>M20+M24+M25</f>
        <v>29807.489999999998</v>
      </c>
      <c r="N19" s="13">
        <f t="shared" si="0"/>
        <v>426931.18491000007</v>
      </c>
    </row>
    <row r="20" spans="1:14" x14ac:dyDescent="0.25">
      <c r="A20" s="6" t="s">
        <v>47</v>
      </c>
      <c r="B20" s="1" t="s">
        <v>17</v>
      </c>
      <c r="C20" s="24">
        <v>38997</v>
      </c>
      <c r="D20" s="16">
        <f>SUM(D21:D23)</f>
        <v>34262</v>
      </c>
      <c r="E20" s="16">
        <v>30267</v>
      </c>
      <c r="F20" s="30">
        <v>49000.564910000103</v>
      </c>
      <c r="G20" s="17">
        <v>19254.239999999998</v>
      </c>
      <c r="H20" s="18">
        <f t="shared" ref="H20:I20" si="10">H21+H22+H23</f>
        <v>39132.144</v>
      </c>
      <c r="I20" s="16">
        <f t="shared" si="10"/>
        <v>33591.017</v>
      </c>
      <c r="J20" s="16">
        <f t="shared" ref="J20" si="11">SUM(J21:J23)</f>
        <v>48474</v>
      </c>
      <c r="K20" s="16">
        <f>K21+K22+K23</f>
        <v>53642.934000000001</v>
      </c>
      <c r="L20" s="24">
        <v>41450</v>
      </c>
      <c r="M20" s="20">
        <f>SUM(M21:M23)</f>
        <v>27856.35</v>
      </c>
      <c r="N20" s="13">
        <f t="shared" si="0"/>
        <v>415927.24991000007</v>
      </c>
    </row>
    <row r="21" spans="1:14" x14ac:dyDescent="0.25">
      <c r="A21" s="6" t="s">
        <v>48</v>
      </c>
      <c r="B21" s="1" t="s">
        <v>18</v>
      </c>
      <c r="C21" s="24">
        <v>30782</v>
      </c>
      <c r="D21" s="16">
        <v>26435</v>
      </c>
      <c r="E21" s="16">
        <v>20142</v>
      </c>
      <c r="F21" s="30">
        <v>40155.936910000106</v>
      </c>
      <c r="G21" s="17">
        <v>14564.71</v>
      </c>
      <c r="H21" s="16">
        <v>29429.763000000003</v>
      </c>
      <c r="I21" s="16">
        <v>25254.933000000001</v>
      </c>
      <c r="J21" s="16">
        <v>37880</v>
      </c>
      <c r="K21" s="28">
        <v>42739.154000000002</v>
      </c>
      <c r="L21" s="24">
        <v>32768</v>
      </c>
      <c r="M21" s="20">
        <v>20729.510000000002</v>
      </c>
      <c r="N21" s="13">
        <f t="shared" si="0"/>
        <v>320881.00691000011</v>
      </c>
    </row>
    <row r="22" spans="1:14" x14ac:dyDescent="0.25">
      <c r="A22" s="6" t="s">
        <v>49</v>
      </c>
      <c r="B22" s="1" t="s">
        <v>19</v>
      </c>
      <c r="C22" s="24">
        <v>8138</v>
      </c>
      <c r="D22" s="16">
        <v>7731</v>
      </c>
      <c r="E22" s="16">
        <v>4831</v>
      </c>
      <c r="F22" s="30">
        <v>8682.09</v>
      </c>
      <c r="G22" s="17">
        <v>3950.85</v>
      </c>
      <c r="H22" s="16">
        <v>9627.2860000000001</v>
      </c>
      <c r="I22" s="16">
        <v>8252.56</v>
      </c>
      <c r="J22" s="16">
        <v>10434</v>
      </c>
      <c r="K22" s="28">
        <v>10813.375</v>
      </c>
      <c r="L22" s="24">
        <v>8594</v>
      </c>
      <c r="M22" s="20">
        <v>6271.99</v>
      </c>
      <c r="N22" s="13">
        <f t="shared" si="0"/>
        <v>87326.150999999998</v>
      </c>
    </row>
    <row r="23" spans="1:14" x14ac:dyDescent="0.25">
      <c r="A23" s="38" t="s">
        <v>50</v>
      </c>
      <c r="B23" s="1" t="s">
        <v>20</v>
      </c>
      <c r="C23" s="24">
        <v>77</v>
      </c>
      <c r="D23" s="16">
        <v>96</v>
      </c>
      <c r="E23" s="16">
        <v>5294</v>
      </c>
      <c r="F23" s="30">
        <v>88.581999999999994</v>
      </c>
      <c r="G23" s="17">
        <v>738.68</v>
      </c>
      <c r="H23" s="16">
        <v>75.094999999999999</v>
      </c>
      <c r="I23" s="16">
        <v>83.524000000000001</v>
      </c>
      <c r="J23" s="16">
        <v>160</v>
      </c>
      <c r="K23" s="28">
        <v>90.405000000000001</v>
      </c>
      <c r="L23" s="24">
        <v>88</v>
      </c>
      <c r="M23" s="20">
        <v>854.84999999999991</v>
      </c>
      <c r="N23" s="13">
        <f t="shared" si="0"/>
        <v>7646.1360000000004</v>
      </c>
    </row>
    <row r="24" spans="1:14" x14ac:dyDescent="0.25">
      <c r="A24" s="6" t="s">
        <v>51</v>
      </c>
      <c r="B24" s="1" t="s">
        <v>21</v>
      </c>
      <c r="C24" s="24">
        <v>825</v>
      </c>
      <c r="D24" s="16">
        <v>938</v>
      </c>
      <c r="E24" s="16">
        <v>496</v>
      </c>
      <c r="F24" s="30">
        <v>73.956000000000003</v>
      </c>
      <c r="G24" s="17">
        <v>1484.23</v>
      </c>
      <c r="H24" s="16">
        <v>2048.905999999999</v>
      </c>
      <c r="I24" s="16">
        <v>1405.845</v>
      </c>
      <c r="J24" s="16">
        <v>293</v>
      </c>
      <c r="K24" s="28">
        <v>877.81399999999996</v>
      </c>
      <c r="L24" s="24">
        <v>684</v>
      </c>
      <c r="M24" s="20">
        <v>1951.1400000000003</v>
      </c>
      <c r="N24" s="13">
        <f t="shared" si="0"/>
        <v>11077.891</v>
      </c>
    </row>
    <row r="25" spans="1:14" x14ac:dyDescent="0.25">
      <c r="A25" s="6" t="s">
        <v>52</v>
      </c>
      <c r="B25" s="1" t="s">
        <v>22</v>
      </c>
      <c r="C25" s="24">
        <v>0</v>
      </c>
      <c r="D25" s="16">
        <v>0</v>
      </c>
      <c r="E25" s="16">
        <v>0</v>
      </c>
      <c r="F25" s="30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24">
        <v>27</v>
      </c>
      <c r="D26" s="16">
        <v>0</v>
      </c>
      <c r="E26" s="16">
        <v>0</v>
      </c>
      <c r="F26" s="30">
        <v>0</v>
      </c>
      <c r="G26" s="17">
        <v>0</v>
      </c>
      <c r="H26" s="16">
        <v>0</v>
      </c>
      <c r="I26" s="16">
        <v>1.538</v>
      </c>
      <c r="J26" s="16"/>
      <c r="K26" s="16">
        <v>6.274</v>
      </c>
      <c r="L26" s="24">
        <v>0</v>
      </c>
      <c r="M26" s="20">
        <v>0</v>
      </c>
      <c r="N26" s="13">
        <f t="shared" si="0"/>
        <v>34.811999999999998</v>
      </c>
    </row>
    <row r="27" spans="1:14" ht="25.5" x14ac:dyDescent="0.25">
      <c r="A27" s="6" t="s">
        <v>54</v>
      </c>
      <c r="B27" s="1" t="s">
        <v>24</v>
      </c>
      <c r="C27" s="24">
        <v>0</v>
      </c>
      <c r="D27" s="16">
        <v>4</v>
      </c>
      <c r="E27" s="16">
        <v>0</v>
      </c>
      <c r="F27" s="30">
        <v>0</v>
      </c>
      <c r="G27" s="17">
        <v>10.48</v>
      </c>
      <c r="H27" s="16">
        <v>46.989999999999995</v>
      </c>
      <c r="I27" s="16">
        <v>6.9</v>
      </c>
      <c r="J27" s="16">
        <v>27</v>
      </c>
      <c r="K27" s="16">
        <v>7.9580000000000002</v>
      </c>
      <c r="L27" s="24">
        <v>4</v>
      </c>
      <c r="M27" s="20">
        <v>1.3599999999999999</v>
      </c>
      <c r="N27" s="13">
        <f t="shared" si="0"/>
        <v>108.688</v>
      </c>
    </row>
    <row r="28" spans="1:14" ht="25.5" x14ac:dyDescent="0.25">
      <c r="A28" s="6" t="s">
        <v>55</v>
      </c>
      <c r="B28" s="1" t="s">
        <v>25</v>
      </c>
      <c r="C28" s="24">
        <v>2030</v>
      </c>
      <c r="D28" s="16">
        <v>24202</v>
      </c>
      <c r="E28" s="16">
        <v>518</v>
      </c>
      <c r="F28" s="30">
        <v>74.174000000000007</v>
      </c>
      <c r="G28" s="17">
        <v>2074.46</v>
      </c>
      <c r="H28" s="16">
        <v>1886.5597199999993</v>
      </c>
      <c r="I28" s="16">
        <v>5135.7449999999999</v>
      </c>
      <c r="J28" s="16">
        <v>4948</v>
      </c>
      <c r="K28" s="16">
        <v>1846.192</v>
      </c>
      <c r="L28" s="24">
        <v>1393</v>
      </c>
      <c r="M28" s="20">
        <v>9353.5899999999983</v>
      </c>
      <c r="N28" s="13">
        <f t="shared" si="0"/>
        <v>53461.720719999998</v>
      </c>
    </row>
    <row r="29" spans="1:14" x14ac:dyDescent="0.25">
      <c r="A29" s="6" t="s">
        <v>56</v>
      </c>
      <c r="B29" s="1" t="s">
        <v>26</v>
      </c>
      <c r="C29" s="24">
        <v>64</v>
      </c>
      <c r="D29" s="16">
        <v>0</v>
      </c>
      <c r="E29" s="16">
        <v>219</v>
      </c>
      <c r="F29" s="30">
        <v>0</v>
      </c>
      <c r="G29" s="17">
        <v>-42.44</v>
      </c>
      <c r="H29" s="16">
        <v>173.97600000000011</v>
      </c>
      <c r="I29" s="16">
        <v>2461.8739999999998</v>
      </c>
      <c r="J29" s="16"/>
      <c r="K29" s="16">
        <v>1735.07</v>
      </c>
      <c r="L29" s="24">
        <v>0</v>
      </c>
      <c r="M29" s="20">
        <v>6.0600000000000005</v>
      </c>
      <c r="N29" s="13">
        <f t="shared" si="0"/>
        <v>4617.54</v>
      </c>
    </row>
    <row r="30" spans="1:14" x14ac:dyDescent="0.25">
      <c r="A30" s="6" t="s">
        <v>57</v>
      </c>
      <c r="B30" s="1" t="s">
        <v>27</v>
      </c>
      <c r="C30" s="24">
        <v>0</v>
      </c>
      <c r="D30" s="16">
        <v>2</v>
      </c>
      <c r="E30" s="16">
        <v>0</v>
      </c>
      <c r="F30" s="30">
        <v>0</v>
      </c>
      <c r="G30" s="17">
        <v>0</v>
      </c>
      <c r="H30" s="16">
        <v>0</v>
      </c>
      <c r="I30" s="16">
        <v>0</v>
      </c>
      <c r="J30" s="16"/>
      <c r="K30" s="16">
        <v>0</v>
      </c>
      <c r="L30" s="24">
        <v>0</v>
      </c>
      <c r="M30" s="20">
        <v>5.3999999999999986</v>
      </c>
      <c r="N30" s="13">
        <f t="shared" si="0"/>
        <v>7.3999999999999986</v>
      </c>
    </row>
    <row r="31" spans="1:14" x14ac:dyDescent="0.25">
      <c r="A31" s="6" t="s">
        <v>58</v>
      </c>
      <c r="B31" s="1" t="s">
        <v>28</v>
      </c>
      <c r="C31" s="24">
        <v>0</v>
      </c>
      <c r="D31" s="16">
        <v>24</v>
      </c>
      <c r="E31" s="16">
        <v>42</v>
      </c>
      <c r="F31" s="30">
        <v>0</v>
      </c>
      <c r="G31" s="17">
        <v>178.29</v>
      </c>
      <c r="H31" s="16">
        <v>246.30699999999979</v>
      </c>
      <c r="I31" s="16">
        <v>4788.6450000000004</v>
      </c>
      <c r="J31" s="16"/>
      <c r="K31" s="16">
        <v>0</v>
      </c>
      <c r="L31" s="24">
        <v>0</v>
      </c>
      <c r="M31" s="20">
        <v>0</v>
      </c>
      <c r="N31" s="13">
        <f t="shared" si="0"/>
        <v>5279.2420000000002</v>
      </c>
    </row>
    <row r="32" spans="1:14" x14ac:dyDescent="0.25">
      <c r="A32" s="6" t="s">
        <v>59</v>
      </c>
      <c r="B32" s="1" t="s">
        <v>29</v>
      </c>
      <c r="C32" s="24">
        <v>0</v>
      </c>
      <c r="D32" s="16">
        <v>0</v>
      </c>
      <c r="E32" s="16">
        <v>0</v>
      </c>
      <c r="F32" s="30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24">
        <v>1219</v>
      </c>
      <c r="D33" s="16">
        <v>1899</v>
      </c>
      <c r="E33" s="16">
        <v>369</v>
      </c>
      <c r="F33" s="30">
        <v>286.78044999999543</v>
      </c>
      <c r="G33" s="17">
        <v>630.79</v>
      </c>
      <c r="H33" s="16">
        <v>2635.9470000000001</v>
      </c>
      <c r="I33" s="16">
        <v>2589.33</v>
      </c>
      <c r="J33" s="16">
        <v>800</v>
      </c>
      <c r="K33" s="16">
        <v>497.83100000000002</v>
      </c>
      <c r="L33" s="24">
        <v>1312</v>
      </c>
      <c r="M33" s="20">
        <v>648.04999999999973</v>
      </c>
      <c r="N33" s="13">
        <f t="shared" si="0"/>
        <v>12887.728449999995</v>
      </c>
    </row>
    <row r="34" spans="1:14" x14ac:dyDescent="0.25">
      <c r="A34" s="7" t="s">
        <v>61</v>
      </c>
      <c r="B34" s="8" t="s">
        <v>31</v>
      </c>
      <c r="C34" s="24">
        <v>118821</v>
      </c>
      <c r="D34" s="25">
        <f>D3+D4+D5+D6+D7+D8+D9+D16+D19+D26+D27+D28+D29+D30+D31+D32+D33</f>
        <v>156905</v>
      </c>
      <c r="E34" s="16">
        <v>87369</v>
      </c>
      <c r="F34" s="30">
        <v>54812.688360000109</v>
      </c>
      <c r="G34" s="26">
        <v>279502.63</v>
      </c>
      <c r="H34" s="16">
        <v>110437.12300000004</v>
      </c>
      <c r="I34" s="16">
        <f>I3+I5+I4+I6+I7+I8+I9+I16+I19+I26+I27+I28+I29+I30+I32+I31+I33</f>
        <v>116622.15699999999</v>
      </c>
      <c r="J34" s="19">
        <f>SUM(J3:J10,J13,J19,J26:J33)</f>
        <v>82068</v>
      </c>
      <c r="K34" s="25">
        <f>SUM(K3:K10)+K13+K19+SUM(K26:K33)</f>
        <v>79374.042000000001</v>
      </c>
      <c r="L34" s="24">
        <v>65628.214000000007</v>
      </c>
      <c r="M34" s="21">
        <f>SUM(M3:M9)+M16+M19+SUM(M26:M33)</f>
        <v>74211.11</v>
      </c>
      <c r="N34" s="9">
        <f t="shared" si="0"/>
        <v>1225750.9643600001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33</v>
      </c>
    </row>
    <row r="2" spans="1:14" s="15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24">
        <v>12032</v>
      </c>
      <c r="D3" s="16">
        <v>6151</v>
      </c>
      <c r="E3" s="16">
        <v>3326</v>
      </c>
      <c r="F3" s="34">
        <v>2388.3209999999999</v>
      </c>
      <c r="G3" s="17">
        <v>8872.9500000000007</v>
      </c>
      <c r="H3" s="18">
        <v>7698.7749999999987</v>
      </c>
      <c r="I3" s="16">
        <v>5738.7820000000002</v>
      </c>
      <c r="J3" s="16">
        <v>3431</v>
      </c>
      <c r="K3" s="16">
        <v>3998.192</v>
      </c>
      <c r="L3" s="24">
        <v>3400</v>
      </c>
      <c r="M3" s="20">
        <v>3412.6400000000003</v>
      </c>
      <c r="N3" s="13">
        <f>SUM(C3:M3)</f>
        <v>60449.66</v>
      </c>
    </row>
    <row r="4" spans="1:14" x14ac:dyDescent="0.25">
      <c r="A4" s="6" t="s">
        <v>35</v>
      </c>
      <c r="B4" s="1" t="s">
        <v>1</v>
      </c>
      <c r="C4" s="24">
        <v>36915</v>
      </c>
      <c r="D4" s="16">
        <v>18076</v>
      </c>
      <c r="E4" s="16">
        <v>1475</v>
      </c>
      <c r="F4" s="34">
        <v>0</v>
      </c>
      <c r="G4" s="17">
        <v>4252.05</v>
      </c>
      <c r="H4" s="18">
        <v>10174.463</v>
      </c>
      <c r="I4" s="16">
        <v>13553.566999999999</v>
      </c>
      <c r="J4" s="16">
        <v>6524</v>
      </c>
      <c r="K4" s="16">
        <v>892.77800000000002</v>
      </c>
      <c r="L4" s="24">
        <v>0</v>
      </c>
      <c r="M4" s="20">
        <v>3607.4199999999983</v>
      </c>
      <c r="N4" s="13">
        <f t="shared" ref="N4:N34" si="0">SUM(C4:M4)</f>
        <v>95470.278000000006</v>
      </c>
    </row>
    <row r="5" spans="1:14" ht="25.5" x14ac:dyDescent="0.25">
      <c r="A5" s="6" t="s">
        <v>36</v>
      </c>
      <c r="B5" s="1" t="s">
        <v>2</v>
      </c>
      <c r="C5" s="24">
        <v>9959</v>
      </c>
      <c r="D5" s="16">
        <v>11842</v>
      </c>
      <c r="E5" s="16">
        <v>6991</v>
      </c>
      <c r="F5" s="34">
        <v>1516.5309999999999</v>
      </c>
      <c r="G5" s="17">
        <v>4477.09</v>
      </c>
      <c r="H5" s="18">
        <v>18892.282000000007</v>
      </c>
      <c r="I5" s="16">
        <v>15075.179</v>
      </c>
      <c r="J5" s="16">
        <v>6588</v>
      </c>
      <c r="K5" s="16">
        <v>9108.8619999999992</v>
      </c>
      <c r="L5" s="24">
        <v>8558</v>
      </c>
      <c r="M5" s="20">
        <v>14834.12</v>
      </c>
      <c r="N5" s="13">
        <f t="shared" si="0"/>
        <v>107842.064</v>
      </c>
    </row>
    <row r="6" spans="1:14" ht="25.5" x14ac:dyDescent="0.25">
      <c r="A6" s="6" t="s">
        <v>37</v>
      </c>
      <c r="B6" s="1" t="s">
        <v>3</v>
      </c>
      <c r="C6" s="24">
        <v>0</v>
      </c>
      <c r="D6" s="16">
        <v>0</v>
      </c>
      <c r="E6" s="16">
        <v>0</v>
      </c>
      <c r="F6" s="34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24">
        <v>0</v>
      </c>
      <c r="D7" s="16">
        <v>0</v>
      </c>
      <c r="E7" s="16">
        <v>0</v>
      </c>
      <c r="F7" s="34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24">
        <v>1080</v>
      </c>
      <c r="M7" s="20">
        <v>0</v>
      </c>
      <c r="N7" s="13">
        <f t="shared" si="0"/>
        <v>1080</v>
      </c>
    </row>
    <row r="8" spans="1:14" x14ac:dyDescent="0.25">
      <c r="A8" s="6" t="s">
        <v>39</v>
      </c>
      <c r="B8" s="1" t="s">
        <v>5</v>
      </c>
      <c r="C8" s="24">
        <v>0</v>
      </c>
      <c r="D8" s="16">
        <v>0</v>
      </c>
      <c r="E8" s="16">
        <v>0</v>
      </c>
      <c r="F8" s="34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24">
        <v>0</v>
      </c>
      <c r="M8" s="20">
        <v>0</v>
      </c>
      <c r="N8" s="13">
        <f t="shared" si="0"/>
        <v>0</v>
      </c>
    </row>
    <row r="9" spans="1:14" ht="25.5" x14ac:dyDescent="0.25">
      <c r="A9" s="6" t="s">
        <v>40</v>
      </c>
      <c r="B9" s="1" t="s">
        <v>6</v>
      </c>
      <c r="C9" s="24">
        <v>1011</v>
      </c>
      <c r="D9" s="16">
        <v>637</v>
      </c>
      <c r="E9" s="16">
        <v>1593</v>
      </c>
      <c r="F9" s="34">
        <v>0</v>
      </c>
      <c r="G9" s="17">
        <v>3123.83</v>
      </c>
      <c r="H9" s="18">
        <v>541.649</v>
      </c>
      <c r="I9" s="16">
        <v>2713.5659999999998</v>
      </c>
      <c r="J9" s="16">
        <v>776</v>
      </c>
      <c r="K9" s="16">
        <v>229.857</v>
      </c>
      <c r="L9" s="24">
        <v>674</v>
      </c>
      <c r="M9" s="20">
        <v>192.43</v>
      </c>
      <c r="N9" s="13">
        <f t="shared" si="0"/>
        <v>11492.332</v>
      </c>
    </row>
    <row r="10" spans="1:14" ht="25.5" x14ac:dyDescent="0.25">
      <c r="A10" s="6" t="s">
        <v>41</v>
      </c>
      <c r="B10" s="1" t="s">
        <v>7</v>
      </c>
      <c r="C10" s="24">
        <v>7553</v>
      </c>
      <c r="D10" s="16">
        <f>D11+D12</f>
        <v>48858</v>
      </c>
      <c r="E10" s="16">
        <v>9531</v>
      </c>
      <c r="F10" s="34">
        <v>469.46699999999998</v>
      </c>
      <c r="G10" s="17">
        <v>24303.24</v>
      </c>
      <c r="H10" s="18">
        <v>8815.7035000000033</v>
      </c>
      <c r="I10" s="16">
        <f>I11+I12</f>
        <v>10332.362879627335</v>
      </c>
      <c r="J10" s="16">
        <f t="shared" ref="J10" si="1">SUM(J11:J12)</f>
        <v>5466</v>
      </c>
      <c r="K10" s="16">
        <f>K11+K12</f>
        <v>973</v>
      </c>
      <c r="L10" s="24">
        <v>4545</v>
      </c>
      <c r="M10" s="20">
        <f>SUM(M11:M12)</f>
        <v>3696.8500000000004</v>
      </c>
      <c r="N10" s="13">
        <f t="shared" si="0"/>
        <v>124543.62337962736</v>
      </c>
    </row>
    <row r="11" spans="1:14" x14ac:dyDescent="0.25">
      <c r="A11" s="6" t="s">
        <v>42</v>
      </c>
      <c r="B11" s="1" t="s">
        <v>8</v>
      </c>
      <c r="C11" s="24">
        <v>3234</v>
      </c>
      <c r="D11" s="16">
        <v>1466</v>
      </c>
      <c r="E11" s="16">
        <v>8050</v>
      </c>
      <c r="F11" s="34">
        <v>82.466999999999999</v>
      </c>
      <c r="G11" s="17">
        <v>1361.63</v>
      </c>
      <c r="H11" s="16">
        <v>2949.6855299999997</v>
      </c>
      <c r="I11" s="16">
        <v>815.97732277738407</v>
      </c>
      <c r="J11" s="16">
        <v>678</v>
      </c>
      <c r="K11" s="28">
        <v>274</v>
      </c>
      <c r="L11" s="24">
        <v>1268</v>
      </c>
      <c r="M11" s="20">
        <v>512.7600000000001</v>
      </c>
      <c r="N11" s="13">
        <f t="shared" si="0"/>
        <v>20692.519852777383</v>
      </c>
    </row>
    <row r="12" spans="1:14" x14ac:dyDescent="0.25">
      <c r="A12" s="6" t="s">
        <v>43</v>
      </c>
      <c r="B12" s="1" t="s">
        <v>9</v>
      </c>
      <c r="C12" s="24">
        <v>4319</v>
      </c>
      <c r="D12" s="16">
        <v>47392</v>
      </c>
      <c r="E12" s="16">
        <v>1481</v>
      </c>
      <c r="F12" s="34">
        <v>387</v>
      </c>
      <c r="G12" s="17">
        <v>22941.599999999999</v>
      </c>
      <c r="H12" s="16">
        <v>5866.0179700000026</v>
      </c>
      <c r="I12" s="16">
        <v>9516.3855568499512</v>
      </c>
      <c r="J12" s="16">
        <v>4788</v>
      </c>
      <c r="K12" s="28">
        <v>699</v>
      </c>
      <c r="L12" s="24">
        <v>3277</v>
      </c>
      <c r="M12" s="20">
        <v>3184.09</v>
      </c>
      <c r="N12" s="13">
        <f t="shared" si="0"/>
        <v>103851.09352684996</v>
      </c>
    </row>
    <row r="13" spans="1:14" x14ac:dyDescent="0.25">
      <c r="A13" s="6" t="s">
        <v>44</v>
      </c>
      <c r="B13" s="1" t="s">
        <v>10</v>
      </c>
      <c r="C13" s="24">
        <v>4992</v>
      </c>
      <c r="D13" s="16">
        <f>D14+D15</f>
        <v>25707</v>
      </c>
      <c r="E13" s="16">
        <v>55119</v>
      </c>
      <c r="F13" s="34">
        <v>151.29500000000002</v>
      </c>
      <c r="G13" s="17">
        <v>44301.760000000002</v>
      </c>
      <c r="H13" s="18">
        <v>18945.198609999999</v>
      </c>
      <c r="I13" s="16">
        <f>I14+I15</f>
        <v>16325.425120372664</v>
      </c>
      <c r="J13" s="16">
        <f t="shared" ref="J13" si="2">SUM(J14:J15)</f>
        <v>4302</v>
      </c>
      <c r="K13" s="16">
        <f>K14+K15</f>
        <v>4494</v>
      </c>
      <c r="L13" s="24">
        <v>2002.691</v>
      </c>
      <c r="M13" s="20">
        <f>SUM(M14:M15)</f>
        <v>6506.3700000000008</v>
      </c>
      <c r="N13" s="13">
        <f t="shared" si="0"/>
        <v>182846.73973037265</v>
      </c>
    </row>
    <row r="14" spans="1:14" x14ac:dyDescent="0.25">
      <c r="A14" s="6" t="s">
        <v>42</v>
      </c>
      <c r="B14" s="1" t="s">
        <v>11</v>
      </c>
      <c r="C14" s="24">
        <v>1162</v>
      </c>
      <c r="D14" s="16">
        <v>2011</v>
      </c>
      <c r="E14" s="16">
        <v>52322</v>
      </c>
      <c r="F14" s="34">
        <v>14.644</v>
      </c>
      <c r="G14" s="17">
        <v>2224.25</v>
      </c>
      <c r="H14" s="16">
        <v>10926.66365</v>
      </c>
      <c r="I14" s="16">
        <v>8209.8736772226148</v>
      </c>
      <c r="J14" s="16">
        <v>233</v>
      </c>
      <c r="K14" s="28">
        <v>498</v>
      </c>
      <c r="L14" s="24">
        <v>153</v>
      </c>
      <c r="M14" s="20">
        <v>285.34999999999997</v>
      </c>
      <c r="N14" s="13">
        <f t="shared" si="0"/>
        <v>78039.781327222619</v>
      </c>
    </row>
    <row r="15" spans="1:14" x14ac:dyDescent="0.25">
      <c r="A15" s="6" t="s">
        <v>43</v>
      </c>
      <c r="B15" s="1" t="s">
        <v>12</v>
      </c>
      <c r="C15" s="24">
        <v>3830</v>
      </c>
      <c r="D15" s="16">
        <v>23696</v>
      </c>
      <c r="E15" s="16">
        <v>2797</v>
      </c>
      <c r="F15" s="34">
        <v>136.65100000000001</v>
      </c>
      <c r="G15" s="17">
        <v>42077.51</v>
      </c>
      <c r="H15" s="16">
        <v>8018.5349600000009</v>
      </c>
      <c r="I15" s="16">
        <v>8115.5514431500496</v>
      </c>
      <c r="J15" s="16">
        <v>4069</v>
      </c>
      <c r="K15" s="28">
        <v>3996</v>
      </c>
      <c r="L15" s="24">
        <v>1849.691</v>
      </c>
      <c r="M15" s="20">
        <v>6221.02</v>
      </c>
      <c r="N15" s="13">
        <f t="shared" si="0"/>
        <v>104806.95840315007</v>
      </c>
    </row>
    <row r="16" spans="1:14" x14ac:dyDescent="0.25">
      <c r="A16" s="6" t="s">
        <v>45</v>
      </c>
      <c r="B16" s="1" t="s">
        <v>13</v>
      </c>
      <c r="C16" s="24">
        <v>12545</v>
      </c>
      <c r="D16" s="16">
        <f>D17+D18</f>
        <v>74565</v>
      </c>
      <c r="E16" s="16">
        <v>64650</v>
      </c>
      <c r="F16" s="34">
        <v>620.76199999999994</v>
      </c>
      <c r="G16" s="17">
        <v>68604.990000000005</v>
      </c>
      <c r="H16" s="18">
        <v>27760.902109999995</v>
      </c>
      <c r="I16" s="16">
        <f t="shared" ref="I16" si="3">I17+I18</f>
        <v>26657.788</v>
      </c>
      <c r="J16" s="16">
        <f t="shared" ref="J16" si="4">SUM(J17:J18)</f>
        <v>9768</v>
      </c>
      <c r="K16" s="16">
        <f>K17+K18</f>
        <v>5467</v>
      </c>
      <c r="L16" s="24">
        <v>6547.6909999999998</v>
      </c>
      <c r="M16" s="20">
        <f>SUM(M17:M18)</f>
        <v>10203.220000000001</v>
      </c>
      <c r="N16" s="13">
        <f t="shared" si="0"/>
        <v>307390.35310999991</v>
      </c>
    </row>
    <row r="17" spans="1:14" x14ac:dyDescent="0.25">
      <c r="A17" s="6" t="s">
        <v>42</v>
      </c>
      <c r="B17" s="1" t="s">
        <v>14</v>
      </c>
      <c r="C17" s="24">
        <v>4396</v>
      </c>
      <c r="D17" s="16">
        <f t="shared" ref="D17:D18" si="5">D11+D14</f>
        <v>3477</v>
      </c>
      <c r="E17" s="16">
        <v>60372</v>
      </c>
      <c r="F17" s="34">
        <v>97.111000000000004</v>
      </c>
      <c r="G17" s="17">
        <v>3585.88</v>
      </c>
      <c r="H17" s="16">
        <v>13876.349180000001</v>
      </c>
      <c r="I17" s="16">
        <f>I11+I14</f>
        <v>9025.8509999999987</v>
      </c>
      <c r="J17" s="16">
        <f t="shared" ref="J17:J18" si="6">J11+J14</f>
        <v>911</v>
      </c>
      <c r="K17" s="29">
        <f>K11+K14</f>
        <v>772</v>
      </c>
      <c r="L17" s="24">
        <v>1421</v>
      </c>
      <c r="M17" s="20">
        <f t="shared" ref="M17:M18" si="7">M11+M14</f>
        <v>798.11000000000013</v>
      </c>
      <c r="N17" s="13">
        <f t="shared" si="0"/>
        <v>98732.301180000009</v>
      </c>
    </row>
    <row r="18" spans="1:14" x14ac:dyDescent="0.25">
      <c r="A18" s="6" t="s">
        <v>43</v>
      </c>
      <c r="B18" s="1" t="s">
        <v>15</v>
      </c>
      <c r="C18" s="24">
        <v>8149</v>
      </c>
      <c r="D18" s="16">
        <f t="shared" si="5"/>
        <v>71088</v>
      </c>
      <c r="E18" s="16">
        <v>4278</v>
      </c>
      <c r="F18" s="34">
        <v>523.65100000000007</v>
      </c>
      <c r="G18" s="17">
        <v>65019.11</v>
      </c>
      <c r="H18" s="16">
        <v>13884.552929999998</v>
      </c>
      <c r="I18" s="16">
        <f>I12+I15</f>
        <v>17631.937000000002</v>
      </c>
      <c r="J18" s="16">
        <f t="shared" si="6"/>
        <v>8857</v>
      </c>
      <c r="K18" s="29">
        <f>K12+K15</f>
        <v>4695</v>
      </c>
      <c r="L18" s="24">
        <v>5126.6909999999998</v>
      </c>
      <c r="M18" s="20">
        <f t="shared" si="7"/>
        <v>9405.11</v>
      </c>
      <c r="N18" s="13">
        <f t="shared" si="0"/>
        <v>208658.05193000002</v>
      </c>
    </row>
    <row r="19" spans="1:14" x14ac:dyDescent="0.25">
      <c r="A19" s="6" t="s">
        <v>46</v>
      </c>
      <c r="B19" s="1" t="s">
        <v>16</v>
      </c>
      <c r="C19" s="24">
        <v>39679</v>
      </c>
      <c r="D19" s="16">
        <f>D20+D24+D25</f>
        <v>35290</v>
      </c>
      <c r="E19" s="16">
        <v>38316</v>
      </c>
      <c r="F19" s="34">
        <v>32558.463049999984</v>
      </c>
      <c r="G19" s="17">
        <v>23157.3</v>
      </c>
      <c r="H19" s="18">
        <f t="shared" ref="H19:I19" si="8">H20+H24+H25</f>
        <v>40592.864000000009</v>
      </c>
      <c r="I19" s="16">
        <f t="shared" si="8"/>
        <v>37541.679000000004</v>
      </c>
      <c r="J19" s="16">
        <f t="shared" ref="J19" si="9">SUM(J20,J24:J25)</f>
        <v>61221</v>
      </c>
      <c r="K19" s="16">
        <f>SUM(K21:K25)</f>
        <v>60266</v>
      </c>
      <c r="L19" s="24">
        <v>38997</v>
      </c>
      <c r="M19" s="20">
        <f>M20+M24+M25</f>
        <v>28997.31</v>
      </c>
      <c r="N19" s="13">
        <f t="shared" si="0"/>
        <v>436616.61605000001</v>
      </c>
    </row>
    <row r="20" spans="1:14" x14ac:dyDescent="0.25">
      <c r="A20" s="6" t="s">
        <v>47</v>
      </c>
      <c r="B20" s="1" t="s">
        <v>17</v>
      </c>
      <c r="C20" s="24">
        <v>38881</v>
      </c>
      <c r="D20" s="16">
        <f>SUM(D21:D23)</f>
        <v>34361</v>
      </c>
      <c r="E20" s="16">
        <v>37796</v>
      </c>
      <c r="F20" s="34">
        <v>32558.463049999984</v>
      </c>
      <c r="G20" s="17">
        <v>22021.949999999997</v>
      </c>
      <c r="H20" s="18">
        <f>H21+H22+H23</f>
        <v>38660.286000000007</v>
      </c>
      <c r="I20" s="16">
        <f t="shared" ref="I20" si="10">I21+I22+I23</f>
        <v>36370.764000000003</v>
      </c>
      <c r="J20" s="16">
        <f t="shared" ref="J20" si="11">SUM(J21:J23)</f>
        <v>60909</v>
      </c>
      <c r="K20" s="16">
        <f>K21+K22+K23</f>
        <v>59431</v>
      </c>
      <c r="L20" s="24">
        <v>38423</v>
      </c>
      <c r="M20" s="20">
        <f>SUM(M21:M23)</f>
        <v>26947.84</v>
      </c>
      <c r="N20" s="13">
        <f t="shared" si="0"/>
        <v>426360.30305000005</v>
      </c>
    </row>
    <row r="21" spans="1:14" x14ac:dyDescent="0.25">
      <c r="A21" s="6" t="s">
        <v>48</v>
      </c>
      <c r="B21" s="1" t="s">
        <v>18</v>
      </c>
      <c r="C21" s="24">
        <v>30941</v>
      </c>
      <c r="D21" s="16">
        <v>26109</v>
      </c>
      <c r="E21" s="16">
        <v>26296</v>
      </c>
      <c r="F21" s="34">
        <v>26093.383049999982</v>
      </c>
      <c r="G21" s="17">
        <v>17051.29</v>
      </c>
      <c r="H21" s="16">
        <v>29088.325000000004</v>
      </c>
      <c r="I21" s="16">
        <v>27148.642</v>
      </c>
      <c r="J21" s="16">
        <v>48078</v>
      </c>
      <c r="K21" s="28">
        <v>47407</v>
      </c>
      <c r="L21" s="24">
        <v>29947</v>
      </c>
      <c r="M21" s="20">
        <v>20919.370000000003</v>
      </c>
      <c r="N21" s="13">
        <f t="shared" si="0"/>
        <v>329079.01004999998</v>
      </c>
    </row>
    <row r="22" spans="1:14" x14ac:dyDescent="0.25">
      <c r="A22" s="6" t="s">
        <v>49</v>
      </c>
      <c r="B22" s="1" t="s">
        <v>19</v>
      </c>
      <c r="C22" s="24">
        <v>7869</v>
      </c>
      <c r="D22" s="16">
        <v>8177</v>
      </c>
      <c r="E22" s="16">
        <v>5900</v>
      </c>
      <c r="F22" s="34">
        <v>6368.2190000000001</v>
      </c>
      <c r="G22" s="17">
        <v>4505.49</v>
      </c>
      <c r="H22" s="16">
        <v>9315.9269999999997</v>
      </c>
      <c r="I22" s="16">
        <v>9170.4619999999995</v>
      </c>
      <c r="J22" s="16">
        <v>12630</v>
      </c>
      <c r="K22" s="28">
        <v>11915</v>
      </c>
      <c r="L22" s="24">
        <v>8441</v>
      </c>
      <c r="M22" s="20">
        <v>5924.5300000000007</v>
      </c>
      <c r="N22" s="13">
        <f t="shared" si="0"/>
        <v>90216.627999999997</v>
      </c>
    </row>
    <row r="23" spans="1:14" x14ac:dyDescent="0.25">
      <c r="A23" s="38" t="s">
        <v>50</v>
      </c>
      <c r="B23" s="1" t="s">
        <v>20</v>
      </c>
      <c r="C23" s="24">
        <v>71</v>
      </c>
      <c r="D23" s="16">
        <v>75</v>
      </c>
      <c r="E23" s="16">
        <v>5600</v>
      </c>
      <c r="F23" s="34">
        <v>96.861000000000004</v>
      </c>
      <c r="G23" s="17">
        <v>465.17</v>
      </c>
      <c r="H23" s="16">
        <v>256.03399999999993</v>
      </c>
      <c r="I23" s="16">
        <v>51.66</v>
      </c>
      <c r="J23" s="16">
        <v>201</v>
      </c>
      <c r="K23" s="28">
        <v>109</v>
      </c>
      <c r="L23" s="24">
        <v>35</v>
      </c>
      <c r="M23" s="20">
        <v>103.94</v>
      </c>
      <c r="N23" s="13">
        <f t="shared" si="0"/>
        <v>7064.6649999999991</v>
      </c>
    </row>
    <row r="24" spans="1:14" x14ac:dyDescent="0.25">
      <c r="A24" s="6" t="s">
        <v>51</v>
      </c>
      <c r="B24" s="1" t="s">
        <v>21</v>
      </c>
      <c r="C24" s="24">
        <v>798</v>
      </c>
      <c r="D24" s="16">
        <v>929</v>
      </c>
      <c r="E24" s="16">
        <v>520</v>
      </c>
      <c r="F24" s="34">
        <v>0</v>
      </c>
      <c r="G24" s="17">
        <v>1135.3399999999999</v>
      </c>
      <c r="H24" s="16">
        <v>1932.5779999999995</v>
      </c>
      <c r="I24" s="16">
        <v>1170.915</v>
      </c>
      <c r="J24" s="16">
        <v>312</v>
      </c>
      <c r="K24" s="28">
        <v>835</v>
      </c>
      <c r="L24" s="24">
        <v>574</v>
      </c>
      <c r="M24" s="20">
        <v>2049.4699999999998</v>
      </c>
      <c r="N24" s="13">
        <f t="shared" si="0"/>
        <v>10256.302999999998</v>
      </c>
    </row>
    <row r="25" spans="1:14" x14ac:dyDescent="0.25">
      <c r="A25" s="6" t="s">
        <v>52</v>
      </c>
      <c r="B25" s="1" t="s">
        <v>22</v>
      </c>
      <c r="C25" s="24">
        <v>0</v>
      </c>
      <c r="D25" s="16">
        <v>0</v>
      </c>
      <c r="E25" s="16">
        <v>0</v>
      </c>
      <c r="F25" s="34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24">
        <v>0</v>
      </c>
      <c r="D26" s="16">
        <v>0</v>
      </c>
      <c r="E26" s="16">
        <v>0</v>
      </c>
      <c r="F26" s="34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24">
        <v>343</v>
      </c>
      <c r="M26" s="20">
        <v>0</v>
      </c>
      <c r="N26" s="13">
        <f t="shared" si="0"/>
        <v>343</v>
      </c>
    </row>
    <row r="27" spans="1:14" ht="25.5" x14ac:dyDescent="0.25">
      <c r="A27" s="6" t="s">
        <v>54</v>
      </c>
      <c r="B27" s="1" t="s">
        <v>24</v>
      </c>
      <c r="C27" s="24">
        <v>1</v>
      </c>
      <c r="D27" s="16">
        <v>9</v>
      </c>
      <c r="E27" s="16">
        <v>0</v>
      </c>
      <c r="F27" s="34">
        <v>0</v>
      </c>
      <c r="G27" s="17">
        <v>4.96</v>
      </c>
      <c r="H27" s="18">
        <v>44.884999999999998</v>
      </c>
      <c r="I27" s="16">
        <v>0</v>
      </c>
      <c r="J27" s="16">
        <v>2</v>
      </c>
      <c r="K27" s="16">
        <v>7</v>
      </c>
      <c r="L27" s="24">
        <v>6</v>
      </c>
      <c r="M27" s="20">
        <v>23.36</v>
      </c>
      <c r="N27" s="13">
        <f t="shared" si="0"/>
        <v>98.204999999999998</v>
      </c>
    </row>
    <row r="28" spans="1:14" ht="25.5" x14ac:dyDescent="0.25">
      <c r="A28" s="6" t="s">
        <v>55</v>
      </c>
      <c r="B28" s="1" t="s">
        <v>25</v>
      </c>
      <c r="C28" s="24">
        <v>1896</v>
      </c>
      <c r="D28" s="16">
        <v>26040</v>
      </c>
      <c r="E28" s="16">
        <v>161</v>
      </c>
      <c r="F28" s="34">
        <v>21.91</v>
      </c>
      <c r="G28" s="17">
        <v>3646.47</v>
      </c>
      <c r="H28" s="18">
        <v>1119.52988</v>
      </c>
      <c r="I28" s="16">
        <v>3653.3829999999998</v>
      </c>
      <c r="J28" s="16">
        <v>3672</v>
      </c>
      <c r="K28" s="16">
        <v>1391</v>
      </c>
      <c r="L28" s="24">
        <v>1250</v>
      </c>
      <c r="M28" s="20">
        <v>3961.1399999999994</v>
      </c>
      <c r="N28" s="13">
        <f t="shared" si="0"/>
        <v>46812.43288</v>
      </c>
    </row>
    <row r="29" spans="1:14" x14ac:dyDescent="0.25">
      <c r="A29" s="6" t="s">
        <v>56</v>
      </c>
      <c r="B29" s="1" t="s">
        <v>26</v>
      </c>
      <c r="C29" s="24">
        <v>297</v>
      </c>
      <c r="D29" s="16">
        <v>0</v>
      </c>
      <c r="E29" s="16">
        <v>74</v>
      </c>
      <c r="F29" s="34">
        <v>0</v>
      </c>
      <c r="G29" s="17">
        <v>175.42</v>
      </c>
      <c r="H29" s="18">
        <v>784.30600000000004</v>
      </c>
      <c r="I29" s="16">
        <v>1818.4159999999999</v>
      </c>
      <c r="J29" s="16"/>
      <c r="K29" s="16">
        <v>1153</v>
      </c>
      <c r="L29" s="24">
        <v>0</v>
      </c>
      <c r="M29" s="20">
        <v>0</v>
      </c>
      <c r="N29" s="13">
        <f t="shared" si="0"/>
        <v>4302.1419999999998</v>
      </c>
    </row>
    <row r="30" spans="1:14" x14ac:dyDescent="0.25">
      <c r="A30" s="6" t="s">
        <v>57</v>
      </c>
      <c r="B30" s="1" t="s">
        <v>27</v>
      </c>
      <c r="C30" s="24">
        <v>0</v>
      </c>
      <c r="D30" s="16">
        <v>2</v>
      </c>
      <c r="E30" s="16">
        <v>0</v>
      </c>
      <c r="F30" s="34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24">
        <v>2</v>
      </c>
      <c r="M30" s="20">
        <v>64.350000000000009</v>
      </c>
      <c r="N30" s="13">
        <f t="shared" si="0"/>
        <v>68.350000000000009</v>
      </c>
    </row>
    <row r="31" spans="1:14" x14ac:dyDescent="0.25">
      <c r="A31" s="6" t="s">
        <v>58</v>
      </c>
      <c r="B31" s="1" t="s">
        <v>28</v>
      </c>
      <c r="C31" s="24">
        <v>0</v>
      </c>
      <c r="D31" s="16">
        <v>31</v>
      </c>
      <c r="E31" s="16">
        <v>0</v>
      </c>
      <c r="F31" s="34">
        <v>0</v>
      </c>
      <c r="G31" s="17">
        <v>672.27</v>
      </c>
      <c r="H31" s="18">
        <v>361.40999999999985</v>
      </c>
      <c r="I31" s="16">
        <v>2169.3000000000002</v>
      </c>
      <c r="J31" s="16">
        <v>1009</v>
      </c>
      <c r="K31" s="16">
        <v>0</v>
      </c>
      <c r="L31" s="24">
        <v>0</v>
      </c>
      <c r="M31" s="20">
        <v>846.85</v>
      </c>
      <c r="N31" s="13">
        <f t="shared" si="0"/>
        <v>5089.83</v>
      </c>
    </row>
    <row r="32" spans="1:14" x14ac:dyDescent="0.25">
      <c r="A32" s="6" t="s">
        <v>59</v>
      </c>
      <c r="B32" s="1" t="s">
        <v>29</v>
      </c>
      <c r="C32" s="24">
        <v>0</v>
      </c>
      <c r="D32" s="16">
        <v>0</v>
      </c>
      <c r="E32" s="16">
        <v>0</v>
      </c>
      <c r="F32" s="34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24">
        <v>1335</v>
      </c>
      <c r="D33" s="16">
        <v>2545</v>
      </c>
      <c r="E33" s="16">
        <v>592</v>
      </c>
      <c r="F33" s="34">
        <v>266.22636000000074</v>
      </c>
      <c r="G33" s="17">
        <v>652.83000000000004</v>
      </c>
      <c r="H33" s="18">
        <v>2577.4399999999996</v>
      </c>
      <c r="I33" s="16">
        <v>3165.1149999999998</v>
      </c>
      <c r="J33" s="16">
        <v>1602</v>
      </c>
      <c r="K33" s="16">
        <v>673</v>
      </c>
      <c r="L33" s="24">
        <v>1394</v>
      </c>
      <c r="M33" s="20">
        <v>674.83999999999992</v>
      </c>
      <c r="N33" s="13">
        <f t="shared" si="0"/>
        <v>15477.451359999999</v>
      </c>
    </row>
    <row r="34" spans="1:14" x14ac:dyDescent="0.25">
      <c r="A34" s="7" t="s">
        <v>61</v>
      </c>
      <c r="B34" s="8" t="s">
        <v>31</v>
      </c>
      <c r="C34" s="24">
        <v>115670</v>
      </c>
      <c r="D34" s="25">
        <f>D3+D4+D5+D6+D7+D8+D9+D16+D19+D26+D27+D28+D29+D30+D31+D32+D33</f>
        <v>175188</v>
      </c>
      <c r="E34" s="16">
        <v>117178</v>
      </c>
      <c r="F34" s="34">
        <v>37372.213409999982</v>
      </c>
      <c r="G34" s="26">
        <v>117640.16</v>
      </c>
      <c r="H34" s="18">
        <v>110548.50599000001</v>
      </c>
      <c r="I34" s="16">
        <f>I3+I5+I4+I6+I7+I8+I9+I16+I19+I26+I27+I28+I29+I30+I32+I31+I33</f>
        <v>112086.77500000001</v>
      </c>
      <c r="J34" s="19">
        <f>SUM(J3:J10,J13,J19,J26:J33)</f>
        <v>94593</v>
      </c>
      <c r="K34" s="25">
        <f>SUM(K3:K10)+K13+K19+SUM(K26:K33)</f>
        <v>83186.688999999998</v>
      </c>
      <c r="L34" s="24">
        <v>62251.690999999999</v>
      </c>
      <c r="M34" s="21">
        <f>SUM(M3:M9)+M16+M19+SUM(M26:M33)</f>
        <v>66817.679999999993</v>
      </c>
      <c r="N34" s="9">
        <f t="shared" si="0"/>
        <v>1092532.7143999999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24">
        <v>13383</v>
      </c>
      <c r="D3" s="16">
        <v>8221</v>
      </c>
      <c r="E3" s="16">
        <v>264</v>
      </c>
      <c r="F3" s="31">
        <v>667.53400000000011</v>
      </c>
      <c r="G3" s="17">
        <v>2843.18</v>
      </c>
      <c r="H3" s="16">
        <v>3091.4990000000007</v>
      </c>
      <c r="I3" s="16">
        <v>4829.2160000000003</v>
      </c>
      <c r="J3" s="16">
        <v>2309</v>
      </c>
      <c r="K3" s="16">
        <v>2956</v>
      </c>
      <c r="L3" s="24">
        <v>3676</v>
      </c>
      <c r="M3" s="20">
        <v>1720.58</v>
      </c>
      <c r="N3" s="13">
        <f>SUM(C3:M3)</f>
        <v>43961.009000000005</v>
      </c>
    </row>
    <row r="4" spans="1:14" x14ac:dyDescent="0.25">
      <c r="A4" s="6" t="s">
        <v>35</v>
      </c>
      <c r="B4" s="1" t="s">
        <v>1</v>
      </c>
      <c r="C4" s="24">
        <v>8435</v>
      </c>
      <c r="D4" s="16">
        <v>12911</v>
      </c>
      <c r="E4" s="16">
        <v>1193</v>
      </c>
      <c r="F4" s="31">
        <v>0</v>
      </c>
      <c r="G4" s="17">
        <v>12318.48</v>
      </c>
      <c r="H4" s="16">
        <v>6887.5389999999989</v>
      </c>
      <c r="I4" s="16">
        <v>11733.414000000001</v>
      </c>
      <c r="J4" s="16">
        <v>4753</v>
      </c>
      <c r="K4" s="16">
        <v>1269</v>
      </c>
      <c r="L4" s="24">
        <v>0</v>
      </c>
      <c r="M4" s="20">
        <v>4382.8600000000006</v>
      </c>
      <c r="N4" s="13">
        <f t="shared" ref="N4:N34" si="0">SUM(C4:M4)</f>
        <v>63883.292999999991</v>
      </c>
    </row>
    <row r="5" spans="1:14" ht="25.5" x14ac:dyDescent="0.25">
      <c r="A5" s="6" t="s">
        <v>36</v>
      </c>
      <c r="B5" s="1" t="s">
        <v>2</v>
      </c>
      <c r="C5" s="24">
        <v>3443</v>
      </c>
      <c r="D5" s="16">
        <v>2751</v>
      </c>
      <c r="E5" s="16">
        <v>3885</v>
      </c>
      <c r="F5" s="31">
        <v>541.81700000000001</v>
      </c>
      <c r="G5" s="17">
        <v>6739.89</v>
      </c>
      <c r="H5" s="16">
        <v>6838.3079999999991</v>
      </c>
      <c r="I5" s="16">
        <v>7818.3379999999997</v>
      </c>
      <c r="J5" s="16">
        <v>6853</v>
      </c>
      <c r="K5" s="16">
        <v>7582</v>
      </c>
      <c r="L5" s="24">
        <v>3404</v>
      </c>
      <c r="M5" s="20">
        <v>8293.5499999999993</v>
      </c>
      <c r="N5" s="13">
        <f t="shared" si="0"/>
        <v>58149.903000000006</v>
      </c>
    </row>
    <row r="6" spans="1:14" ht="25.5" x14ac:dyDescent="0.25">
      <c r="A6" s="6" t="s">
        <v>37</v>
      </c>
      <c r="B6" s="1" t="s">
        <v>3</v>
      </c>
      <c r="C6" s="24">
        <v>0</v>
      </c>
      <c r="D6" s="16">
        <v>0</v>
      </c>
      <c r="E6" s="16">
        <v>0</v>
      </c>
      <c r="F6" s="31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24">
        <v>0</v>
      </c>
      <c r="D7" s="16">
        <v>0</v>
      </c>
      <c r="E7" s="16">
        <v>0</v>
      </c>
      <c r="F7" s="31">
        <v>0</v>
      </c>
      <c r="G7" s="17">
        <v>0</v>
      </c>
      <c r="H7" s="16">
        <v>0</v>
      </c>
      <c r="I7" s="16">
        <v>0</v>
      </c>
      <c r="J7" s="16"/>
      <c r="K7" s="16">
        <v>0</v>
      </c>
      <c r="L7" s="24">
        <v>0</v>
      </c>
      <c r="M7" s="20">
        <v>0</v>
      </c>
      <c r="N7" s="13">
        <f t="shared" si="0"/>
        <v>0</v>
      </c>
    </row>
    <row r="8" spans="1:14" x14ac:dyDescent="0.25">
      <c r="A8" s="6" t="s">
        <v>39</v>
      </c>
      <c r="B8" s="1" t="s">
        <v>5</v>
      </c>
      <c r="C8" s="24">
        <v>0</v>
      </c>
      <c r="D8" s="16">
        <v>0</v>
      </c>
      <c r="E8" s="16">
        <v>0</v>
      </c>
      <c r="F8" s="31">
        <v>0</v>
      </c>
      <c r="G8" s="17">
        <v>0</v>
      </c>
      <c r="H8" s="16">
        <v>0</v>
      </c>
      <c r="I8" s="16">
        <v>0</v>
      </c>
      <c r="J8" s="16"/>
      <c r="K8" s="16">
        <v>0</v>
      </c>
      <c r="L8" s="24">
        <v>0</v>
      </c>
      <c r="M8" s="20">
        <v>0</v>
      </c>
      <c r="N8" s="13">
        <f t="shared" si="0"/>
        <v>0</v>
      </c>
    </row>
    <row r="9" spans="1:14" ht="25.5" x14ac:dyDescent="0.25">
      <c r="A9" s="6" t="s">
        <v>40</v>
      </c>
      <c r="B9" s="1" t="s">
        <v>6</v>
      </c>
      <c r="C9" s="24">
        <v>0</v>
      </c>
      <c r="D9" s="16">
        <v>0</v>
      </c>
      <c r="E9" s="16">
        <v>0</v>
      </c>
      <c r="F9" s="31">
        <v>0</v>
      </c>
      <c r="G9" s="17">
        <v>-0.01</v>
      </c>
      <c r="H9" s="16">
        <v>0.34460000000001401</v>
      </c>
      <c r="I9" s="16">
        <v>0</v>
      </c>
      <c r="J9" s="16"/>
      <c r="K9" s="16">
        <v>0</v>
      </c>
      <c r="L9" s="24">
        <v>0</v>
      </c>
      <c r="M9" s="20">
        <v>0</v>
      </c>
      <c r="N9" s="13">
        <f t="shared" si="0"/>
        <v>0.334600000000014</v>
      </c>
    </row>
    <row r="10" spans="1:14" ht="25.5" x14ac:dyDescent="0.25">
      <c r="A10" s="6" t="s">
        <v>41</v>
      </c>
      <c r="B10" s="1" t="s">
        <v>7</v>
      </c>
      <c r="C10" s="24">
        <v>77</v>
      </c>
      <c r="D10" s="16">
        <f>D11+D12</f>
        <v>2930</v>
      </c>
      <c r="E10" s="16">
        <v>7</v>
      </c>
      <c r="F10" s="31">
        <v>0</v>
      </c>
      <c r="G10" s="17">
        <v>162.37</v>
      </c>
      <c r="H10" s="16">
        <v>2331.2799999999997</v>
      </c>
      <c r="I10" s="16">
        <f t="shared" ref="I10" si="1">I11+I12</f>
        <v>287.08</v>
      </c>
      <c r="J10" s="16">
        <f t="shared" ref="J10" si="2">SUM(J11:J12)</f>
        <v>0</v>
      </c>
      <c r="K10" s="16">
        <f t="shared" ref="K10" si="3">K11+K12</f>
        <v>0</v>
      </c>
      <c r="L10" s="24">
        <v>228</v>
      </c>
      <c r="M10" s="20">
        <f>SUM(M11:M12)</f>
        <v>33.11</v>
      </c>
      <c r="N10" s="13">
        <f t="shared" si="0"/>
        <v>6055.8399999999992</v>
      </c>
    </row>
    <row r="11" spans="1:14" x14ac:dyDescent="0.25">
      <c r="A11" s="6" t="s">
        <v>42</v>
      </c>
      <c r="B11" s="1" t="s">
        <v>8</v>
      </c>
      <c r="C11" s="24">
        <v>4</v>
      </c>
      <c r="D11" s="16">
        <v>2620</v>
      </c>
      <c r="E11" s="16">
        <v>7</v>
      </c>
      <c r="F11" s="31">
        <v>0</v>
      </c>
      <c r="G11" s="17">
        <v>167.97</v>
      </c>
      <c r="H11" s="16">
        <v>95.210000000000036</v>
      </c>
      <c r="I11" s="16">
        <v>287.08</v>
      </c>
      <c r="J11" s="16"/>
      <c r="K11" s="28">
        <v>0</v>
      </c>
      <c r="L11" s="24">
        <v>228</v>
      </c>
      <c r="M11" s="20">
        <v>25.989999999999995</v>
      </c>
      <c r="N11" s="13">
        <f t="shared" si="0"/>
        <v>3435.2499999999995</v>
      </c>
    </row>
    <row r="12" spans="1:14" x14ac:dyDescent="0.25">
      <c r="A12" s="6" t="s">
        <v>43</v>
      </c>
      <c r="B12" s="1" t="s">
        <v>9</v>
      </c>
      <c r="C12" s="24">
        <v>73</v>
      </c>
      <c r="D12" s="16">
        <v>310</v>
      </c>
      <c r="E12" s="16">
        <v>0</v>
      </c>
      <c r="F12" s="31">
        <v>0</v>
      </c>
      <c r="G12" s="17">
        <v>-5.6</v>
      </c>
      <c r="H12" s="16">
        <v>2236.0699999999997</v>
      </c>
      <c r="I12" s="16">
        <v>0</v>
      </c>
      <c r="J12" s="16"/>
      <c r="K12" s="28">
        <v>0</v>
      </c>
      <c r="L12" s="24">
        <v>0</v>
      </c>
      <c r="M12" s="20">
        <v>7.120000000000001</v>
      </c>
      <c r="N12" s="13">
        <f t="shared" si="0"/>
        <v>2620.5899999999997</v>
      </c>
    </row>
    <row r="13" spans="1:14" x14ac:dyDescent="0.25">
      <c r="A13" s="6" t="s">
        <v>44</v>
      </c>
      <c r="B13" s="1" t="s">
        <v>10</v>
      </c>
      <c r="C13" s="24">
        <v>538</v>
      </c>
      <c r="D13" s="16">
        <f>D14+D15</f>
        <v>303</v>
      </c>
      <c r="E13" s="16">
        <v>4011</v>
      </c>
      <c r="F13" s="31">
        <v>0</v>
      </c>
      <c r="G13" s="17">
        <v>1688.95</v>
      </c>
      <c r="H13" s="16">
        <v>6445.8790000000008</v>
      </c>
      <c r="I13" s="16">
        <f>I14+I15</f>
        <v>1627.5819999999999</v>
      </c>
      <c r="J13" s="16">
        <f t="shared" ref="J13" si="4">SUM(J14:J15)</f>
        <v>1449</v>
      </c>
      <c r="K13" s="16">
        <f t="shared" ref="K13" si="5">K14+K15</f>
        <v>2451</v>
      </c>
      <c r="L13" s="24">
        <v>302</v>
      </c>
      <c r="M13" s="20">
        <f>SUM(M14:M15)</f>
        <v>334.15</v>
      </c>
      <c r="N13" s="13">
        <f t="shared" si="0"/>
        <v>19150.561000000002</v>
      </c>
    </row>
    <row r="14" spans="1:14" x14ac:dyDescent="0.25">
      <c r="A14" s="6" t="s">
        <v>42</v>
      </c>
      <c r="B14" s="1" t="s">
        <v>11</v>
      </c>
      <c r="C14" s="24">
        <v>199</v>
      </c>
      <c r="D14" s="16">
        <v>9</v>
      </c>
      <c r="E14" s="16">
        <v>1878</v>
      </c>
      <c r="F14" s="31">
        <v>0</v>
      </c>
      <c r="G14" s="17">
        <v>115.57</v>
      </c>
      <c r="H14" s="16">
        <v>4897.5040000000008</v>
      </c>
      <c r="I14" s="16">
        <v>615.28</v>
      </c>
      <c r="J14" s="16">
        <v>7</v>
      </c>
      <c r="K14" s="28">
        <v>127</v>
      </c>
      <c r="L14" s="24">
        <v>81</v>
      </c>
      <c r="M14" s="20">
        <v>83.740000000000009</v>
      </c>
      <c r="N14" s="13">
        <f t="shared" si="0"/>
        <v>8013.0940000000001</v>
      </c>
    </row>
    <row r="15" spans="1:14" x14ac:dyDescent="0.25">
      <c r="A15" s="6" t="s">
        <v>43</v>
      </c>
      <c r="B15" s="1" t="s">
        <v>12</v>
      </c>
      <c r="C15" s="24">
        <v>339</v>
      </c>
      <c r="D15" s="16">
        <v>294</v>
      </c>
      <c r="E15" s="16">
        <v>2133</v>
      </c>
      <c r="F15" s="31">
        <v>0</v>
      </c>
      <c r="G15" s="17">
        <v>1573.38</v>
      </c>
      <c r="H15" s="16">
        <v>1548.375</v>
      </c>
      <c r="I15" s="16">
        <v>1012.302</v>
      </c>
      <c r="J15" s="16">
        <v>1442</v>
      </c>
      <c r="K15" s="28">
        <v>2324</v>
      </c>
      <c r="L15" s="24">
        <v>221</v>
      </c>
      <c r="M15" s="20">
        <v>250.40999999999997</v>
      </c>
      <c r="N15" s="13">
        <f t="shared" si="0"/>
        <v>11137.467000000001</v>
      </c>
    </row>
    <row r="16" spans="1:14" x14ac:dyDescent="0.25">
      <c r="A16" s="6" t="s">
        <v>45</v>
      </c>
      <c r="B16" s="1" t="s">
        <v>13</v>
      </c>
      <c r="C16" s="24">
        <v>615</v>
      </c>
      <c r="D16" s="16">
        <f t="shared" ref="D16:D18" si="6">D10+D13</f>
        <v>3233</v>
      </c>
      <c r="E16" s="16">
        <v>4018</v>
      </c>
      <c r="F16" s="31">
        <v>0</v>
      </c>
      <c r="G16" s="17">
        <v>1851.32</v>
      </c>
      <c r="H16" s="16">
        <v>8777.1589999999978</v>
      </c>
      <c r="I16" s="16">
        <f t="shared" ref="I16" si="7">I17+I18</f>
        <v>1914.6619999999998</v>
      </c>
      <c r="J16" s="16">
        <f t="shared" ref="J16" si="8">SUM(J17:J18)</f>
        <v>1449</v>
      </c>
      <c r="K16" s="16">
        <f t="shared" ref="K16" si="9">K17+K18</f>
        <v>2451</v>
      </c>
      <c r="L16" s="24">
        <v>530</v>
      </c>
      <c r="M16" s="20">
        <f>SUM(M17:M18)</f>
        <v>367.26</v>
      </c>
      <c r="N16" s="13">
        <f t="shared" si="0"/>
        <v>25206.400999999998</v>
      </c>
    </row>
    <row r="17" spans="1:14" x14ac:dyDescent="0.25">
      <c r="A17" s="6" t="s">
        <v>42</v>
      </c>
      <c r="B17" s="1" t="s">
        <v>14</v>
      </c>
      <c r="C17" s="24">
        <v>203</v>
      </c>
      <c r="D17" s="16">
        <f t="shared" si="6"/>
        <v>2629</v>
      </c>
      <c r="E17" s="16">
        <v>1885</v>
      </c>
      <c r="F17" s="31">
        <v>0</v>
      </c>
      <c r="G17" s="17">
        <v>283.54000000000002</v>
      </c>
      <c r="H17" s="16">
        <v>4992.7139999999981</v>
      </c>
      <c r="I17" s="16">
        <f t="shared" ref="I17:I18" si="10">I11+I14</f>
        <v>902.3599999999999</v>
      </c>
      <c r="J17" s="16">
        <f t="shared" ref="J17:K18" si="11">J11+J14</f>
        <v>7</v>
      </c>
      <c r="K17" s="29">
        <f t="shared" si="11"/>
        <v>127</v>
      </c>
      <c r="L17" s="24">
        <v>309</v>
      </c>
      <c r="M17" s="20">
        <f t="shared" ref="M17:M18" si="12">M11+M14</f>
        <v>109.73</v>
      </c>
      <c r="N17" s="13">
        <f t="shared" si="0"/>
        <v>11448.343999999997</v>
      </c>
    </row>
    <row r="18" spans="1:14" x14ac:dyDescent="0.25">
      <c r="A18" s="6" t="s">
        <v>43</v>
      </c>
      <c r="B18" s="1" t="s">
        <v>15</v>
      </c>
      <c r="C18" s="24">
        <v>412</v>
      </c>
      <c r="D18" s="16">
        <f t="shared" si="6"/>
        <v>604</v>
      </c>
      <c r="E18" s="16">
        <v>2133</v>
      </c>
      <c r="F18" s="31">
        <v>0</v>
      </c>
      <c r="G18" s="17">
        <v>1567.78</v>
      </c>
      <c r="H18" s="16">
        <v>3784.4450000000002</v>
      </c>
      <c r="I18" s="16">
        <f t="shared" si="10"/>
        <v>1012.302</v>
      </c>
      <c r="J18" s="16">
        <f t="shared" si="11"/>
        <v>1442</v>
      </c>
      <c r="K18" s="29">
        <f t="shared" si="11"/>
        <v>2324</v>
      </c>
      <c r="L18" s="24">
        <v>221</v>
      </c>
      <c r="M18" s="20">
        <f t="shared" si="12"/>
        <v>257.52999999999997</v>
      </c>
      <c r="N18" s="13">
        <f t="shared" si="0"/>
        <v>13758.057000000001</v>
      </c>
    </row>
    <row r="19" spans="1:14" x14ac:dyDescent="0.25">
      <c r="A19" s="6" t="s">
        <v>46</v>
      </c>
      <c r="B19" s="1" t="s">
        <v>16</v>
      </c>
      <c r="C19" s="24">
        <v>23940</v>
      </c>
      <c r="D19" s="16">
        <f>D20+D24+D25</f>
        <v>16343</v>
      </c>
      <c r="E19" s="16">
        <v>15998</v>
      </c>
      <c r="F19" s="31">
        <v>16491.59618</v>
      </c>
      <c r="G19" s="17">
        <v>9404.7800000000007</v>
      </c>
      <c r="H19" s="18">
        <f>H20+H24+H25</f>
        <v>15143.980300000003</v>
      </c>
      <c r="I19" s="16">
        <f t="shared" ref="I19" si="13">I20+I24+I25</f>
        <v>26572.709670000004</v>
      </c>
      <c r="J19" s="16">
        <f t="shared" ref="J19" si="14">SUM(J20,J24:J25)</f>
        <v>31146</v>
      </c>
      <c r="K19" s="16">
        <f t="shared" ref="K19" si="15">SUM(K21:K25)</f>
        <v>45936</v>
      </c>
      <c r="L19" s="24">
        <v>14195</v>
      </c>
      <c r="M19" s="20">
        <f>M20+M24+M25</f>
        <v>20500.09</v>
      </c>
      <c r="N19" s="13">
        <f t="shared" si="0"/>
        <v>235671.15615</v>
      </c>
    </row>
    <row r="20" spans="1:14" x14ac:dyDescent="0.25">
      <c r="A20" s="6" t="s">
        <v>47</v>
      </c>
      <c r="B20" s="1" t="s">
        <v>17</v>
      </c>
      <c r="C20" s="24">
        <v>22879</v>
      </c>
      <c r="D20" s="16">
        <f>SUM(D21:D23)</f>
        <v>16343</v>
      </c>
      <c r="E20" s="16">
        <v>15998</v>
      </c>
      <c r="F20" s="31">
        <v>16491.59618</v>
      </c>
      <c r="G20" s="17">
        <v>9274.25</v>
      </c>
      <c r="H20" s="18">
        <f>H21+H22+H23</f>
        <v>14288.953300000003</v>
      </c>
      <c r="I20" s="16">
        <f>I21+I22+I23</f>
        <v>26572.709670000004</v>
      </c>
      <c r="J20" s="16">
        <f t="shared" ref="J20" si="16">SUM(J21:J23)</f>
        <v>30031</v>
      </c>
      <c r="K20" s="16">
        <f t="shared" ref="K20" si="17">K21+K22+K23</f>
        <v>45815</v>
      </c>
      <c r="L20" s="24">
        <v>13763</v>
      </c>
      <c r="M20" s="20">
        <f>SUM(M21:M23)</f>
        <v>19813.04</v>
      </c>
      <c r="N20" s="13">
        <f t="shared" si="0"/>
        <v>231269.54915000001</v>
      </c>
    </row>
    <row r="21" spans="1:14" x14ac:dyDescent="0.25">
      <c r="A21" s="6" t="s">
        <v>48</v>
      </c>
      <c r="B21" s="1" t="s">
        <v>18</v>
      </c>
      <c r="C21" s="24">
        <v>13729</v>
      </c>
      <c r="D21" s="16">
        <v>15495</v>
      </c>
      <c r="E21" s="16">
        <v>11855</v>
      </c>
      <c r="F21" s="31">
        <v>14343.312</v>
      </c>
      <c r="G21" s="17">
        <v>9248.2199999999993</v>
      </c>
      <c r="H21" s="16">
        <v>11221.546840000001</v>
      </c>
      <c r="I21" s="16">
        <v>17897.470499999999</v>
      </c>
      <c r="J21" s="16">
        <f>26670+1592</f>
        <v>28262</v>
      </c>
      <c r="K21" s="28">
        <v>42579</v>
      </c>
      <c r="L21" s="24">
        <v>12867</v>
      </c>
      <c r="M21" s="20">
        <v>17076.03</v>
      </c>
      <c r="N21" s="13">
        <f t="shared" si="0"/>
        <v>194573.57934</v>
      </c>
    </row>
    <row r="22" spans="1:14" x14ac:dyDescent="0.25">
      <c r="A22" s="6" t="s">
        <v>49</v>
      </c>
      <c r="B22" s="1" t="s">
        <v>19</v>
      </c>
      <c r="C22" s="24">
        <v>9150</v>
      </c>
      <c r="D22" s="16">
        <v>848</v>
      </c>
      <c r="E22" s="16">
        <v>4143</v>
      </c>
      <c r="F22" s="31">
        <v>2148.2841799999997</v>
      </c>
      <c r="G22" s="17">
        <v>26.03</v>
      </c>
      <c r="H22" s="16">
        <v>2961.468460000001</v>
      </c>
      <c r="I22" s="16">
        <v>8675.2391700000026</v>
      </c>
      <c r="J22" s="16">
        <f>1757+12</f>
        <v>1769</v>
      </c>
      <c r="K22" s="28">
        <v>2934</v>
      </c>
      <c r="L22" s="24">
        <v>896</v>
      </c>
      <c r="M22" s="20">
        <v>2737.01</v>
      </c>
      <c r="N22" s="13">
        <f t="shared" si="0"/>
        <v>36288.031810000008</v>
      </c>
    </row>
    <row r="23" spans="1:14" x14ac:dyDescent="0.25">
      <c r="A23" s="38" t="s">
        <v>50</v>
      </c>
      <c r="B23" s="1" t="s">
        <v>20</v>
      </c>
      <c r="C23" s="24">
        <v>0</v>
      </c>
      <c r="D23" s="16">
        <v>0</v>
      </c>
      <c r="E23" s="16">
        <v>0</v>
      </c>
      <c r="F23" s="31">
        <v>0</v>
      </c>
      <c r="G23" s="17">
        <v>0</v>
      </c>
      <c r="H23" s="16">
        <v>105.93799999999999</v>
      </c>
      <c r="I23" s="16">
        <v>0</v>
      </c>
      <c r="J23" s="16"/>
      <c r="K23" s="28">
        <v>302</v>
      </c>
      <c r="L23" s="24">
        <v>0</v>
      </c>
      <c r="M23" s="20">
        <v>0</v>
      </c>
      <c r="N23" s="13">
        <f t="shared" si="0"/>
        <v>407.93799999999999</v>
      </c>
    </row>
    <row r="24" spans="1:14" x14ac:dyDescent="0.25">
      <c r="A24" s="6" t="s">
        <v>51</v>
      </c>
      <c r="B24" s="1" t="s">
        <v>21</v>
      </c>
      <c r="C24" s="24">
        <v>1061</v>
      </c>
      <c r="D24" s="16">
        <v>0</v>
      </c>
      <c r="E24" s="16">
        <v>0</v>
      </c>
      <c r="F24" s="31">
        <v>0</v>
      </c>
      <c r="G24" s="17">
        <v>130.53</v>
      </c>
      <c r="H24" s="16">
        <v>855.02700000000027</v>
      </c>
      <c r="I24" s="16">
        <v>0</v>
      </c>
      <c r="J24" s="16">
        <v>1115</v>
      </c>
      <c r="K24" s="28">
        <v>121</v>
      </c>
      <c r="L24" s="24">
        <v>432</v>
      </c>
      <c r="M24" s="20">
        <v>687.05</v>
      </c>
      <c r="N24" s="13">
        <f t="shared" si="0"/>
        <v>4401.607</v>
      </c>
    </row>
    <row r="25" spans="1:14" x14ac:dyDescent="0.25">
      <c r="A25" s="6" t="s">
        <v>52</v>
      </c>
      <c r="B25" s="1" t="s">
        <v>22</v>
      </c>
      <c r="C25" s="24">
        <v>0</v>
      </c>
      <c r="D25" s="16">
        <v>0</v>
      </c>
      <c r="E25" s="16">
        <v>0</v>
      </c>
      <c r="F25" s="31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24">
        <v>0</v>
      </c>
      <c r="D26" s="16">
        <v>0</v>
      </c>
      <c r="E26" s="16">
        <v>0</v>
      </c>
      <c r="F26" s="31">
        <v>0</v>
      </c>
      <c r="G26" s="17">
        <v>0</v>
      </c>
      <c r="H26" s="16">
        <v>0</v>
      </c>
      <c r="I26" s="16">
        <v>0</v>
      </c>
      <c r="J26" s="16"/>
      <c r="K26" s="16">
        <v>0</v>
      </c>
      <c r="L26" s="24">
        <v>0</v>
      </c>
      <c r="M26" s="20">
        <v>0</v>
      </c>
      <c r="N26" s="13">
        <f t="shared" si="0"/>
        <v>0</v>
      </c>
    </row>
    <row r="27" spans="1:14" ht="25.5" x14ac:dyDescent="0.25">
      <c r="A27" s="6" t="s">
        <v>54</v>
      </c>
      <c r="B27" s="1" t="s">
        <v>24</v>
      </c>
      <c r="C27" s="24">
        <v>0</v>
      </c>
      <c r="D27" s="16">
        <v>0</v>
      </c>
      <c r="E27" s="16">
        <v>0</v>
      </c>
      <c r="F27" s="31">
        <v>0</v>
      </c>
      <c r="G27" s="17">
        <v>0</v>
      </c>
      <c r="H27" s="16">
        <v>0</v>
      </c>
      <c r="I27" s="16">
        <v>0</v>
      </c>
      <c r="J27" s="16"/>
      <c r="K27" s="16">
        <v>0</v>
      </c>
      <c r="L27" s="24">
        <v>0</v>
      </c>
      <c r="M27" s="20">
        <v>0</v>
      </c>
      <c r="N27" s="13">
        <f t="shared" si="0"/>
        <v>0</v>
      </c>
    </row>
    <row r="28" spans="1:14" ht="25.5" x14ac:dyDescent="0.25">
      <c r="A28" s="6" t="s">
        <v>55</v>
      </c>
      <c r="B28" s="1" t="s">
        <v>25</v>
      </c>
      <c r="C28" s="24">
        <v>0</v>
      </c>
      <c r="D28" s="16">
        <v>52</v>
      </c>
      <c r="E28" s="16">
        <v>153</v>
      </c>
      <c r="F28" s="31">
        <v>0</v>
      </c>
      <c r="G28" s="17">
        <v>216.9</v>
      </c>
      <c r="H28" s="16">
        <v>82.880000000000052</v>
      </c>
      <c r="I28" s="16">
        <v>132.03700000000001</v>
      </c>
      <c r="J28" s="16"/>
      <c r="K28" s="16">
        <v>114</v>
      </c>
      <c r="L28" s="24">
        <v>283</v>
      </c>
      <c r="M28" s="20">
        <v>0</v>
      </c>
      <c r="N28" s="13">
        <f t="shared" si="0"/>
        <v>1033.817</v>
      </c>
    </row>
    <row r="29" spans="1:14" x14ac:dyDescent="0.25">
      <c r="A29" s="6" t="s">
        <v>56</v>
      </c>
      <c r="B29" s="1" t="s">
        <v>26</v>
      </c>
      <c r="C29" s="24">
        <v>0</v>
      </c>
      <c r="D29" s="16">
        <v>0</v>
      </c>
      <c r="E29" s="16">
        <v>0</v>
      </c>
      <c r="F29" s="31">
        <v>0</v>
      </c>
      <c r="G29" s="17">
        <v>0</v>
      </c>
      <c r="H29" s="16">
        <v>0</v>
      </c>
      <c r="I29" s="16">
        <v>9.8529999999999998</v>
      </c>
      <c r="J29" s="16"/>
      <c r="K29" s="16">
        <v>0</v>
      </c>
      <c r="L29" s="24">
        <v>0</v>
      </c>
      <c r="M29" s="20">
        <v>0</v>
      </c>
      <c r="N29" s="13">
        <f t="shared" si="0"/>
        <v>9.8529999999999998</v>
      </c>
    </row>
    <row r="30" spans="1:14" x14ac:dyDescent="0.25">
      <c r="A30" s="6" t="s">
        <v>57</v>
      </c>
      <c r="B30" s="1" t="s">
        <v>27</v>
      </c>
      <c r="C30" s="24">
        <v>0</v>
      </c>
      <c r="D30" s="16">
        <v>0</v>
      </c>
      <c r="E30" s="16">
        <v>0</v>
      </c>
      <c r="F30" s="31">
        <v>0</v>
      </c>
      <c r="G30" s="17">
        <v>0</v>
      </c>
      <c r="H30" s="16">
        <v>0</v>
      </c>
      <c r="I30" s="16">
        <v>0</v>
      </c>
      <c r="J30" s="16"/>
      <c r="K30" s="16"/>
      <c r="L30" s="24">
        <v>0</v>
      </c>
      <c r="M30" s="20">
        <v>0</v>
      </c>
      <c r="N30" s="13">
        <f t="shared" si="0"/>
        <v>0</v>
      </c>
    </row>
    <row r="31" spans="1:14" x14ac:dyDescent="0.25">
      <c r="A31" s="6" t="s">
        <v>58</v>
      </c>
      <c r="B31" s="1" t="s">
        <v>28</v>
      </c>
      <c r="C31" s="24">
        <v>0</v>
      </c>
      <c r="D31" s="16">
        <v>0</v>
      </c>
      <c r="E31" s="16">
        <v>0</v>
      </c>
      <c r="F31" s="31">
        <v>0</v>
      </c>
      <c r="G31" s="17">
        <v>14.8</v>
      </c>
      <c r="H31" s="16">
        <v>0</v>
      </c>
      <c r="I31" s="16">
        <v>0</v>
      </c>
      <c r="J31" s="16"/>
      <c r="K31" s="16">
        <v>0</v>
      </c>
      <c r="L31" s="24">
        <v>0</v>
      </c>
      <c r="M31" s="20">
        <v>0</v>
      </c>
      <c r="N31" s="13">
        <f t="shared" si="0"/>
        <v>14.8</v>
      </c>
    </row>
    <row r="32" spans="1:14" x14ac:dyDescent="0.25">
      <c r="A32" s="6" t="s">
        <v>59</v>
      </c>
      <c r="B32" s="1" t="s">
        <v>29</v>
      </c>
      <c r="C32" s="24">
        <v>0</v>
      </c>
      <c r="D32" s="16">
        <v>0</v>
      </c>
      <c r="E32" s="16">
        <v>0</v>
      </c>
      <c r="F32" s="31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24">
        <v>1969</v>
      </c>
      <c r="D33" s="16">
        <v>3133</v>
      </c>
      <c r="E33" s="16">
        <v>218</v>
      </c>
      <c r="F33" s="31">
        <v>13.217999999999986</v>
      </c>
      <c r="G33" s="17">
        <v>65.47</v>
      </c>
      <c r="H33" s="16">
        <v>5480.6795499999998</v>
      </c>
      <c r="I33" s="16">
        <v>1525.3197500000001</v>
      </c>
      <c r="J33" s="16">
        <v>133</v>
      </c>
      <c r="K33" s="16">
        <v>3</v>
      </c>
      <c r="L33" s="24">
        <v>188</v>
      </c>
      <c r="M33" s="20">
        <v>212.64999999999998</v>
      </c>
      <c r="N33" s="13">
        <f t="shared" si="0"/>
        <v>12941.337299999999</v>
      </c>
    </row>
    <row r="34" spans="1:14" x14ac:dyDescent="0.25">
      <c r="A34" s="7" t="s">
        <v>61</v>
      </c>
      <c r="B34" s="8" t="s">
        <v>31</v>
      </c>
      <c r="C34" s="24">
        <v>51785</v>
      </c>
      <c r="D34" s="25">
        <f>D3+D4+D5+D6+D7+D8+D9+D16+D19+D26+D27+D28+D29+D30+D31+D32+D33</f>
        <v>46644</v>
      </c>
      <c r="E34" s="16">
        <v>25729</v>
      </c>
      <c r="F34" s="31">
        <v>17714.16518</v>
      </c>
      <c r="G34" s="26">
        <v>33454.81</v>
      </c>
      <c r="H34" s="16">
        <v>46302.389450000002</v>
      </c>
      <c r="I34" s="16">
        <f>I3+I5+I4+I6+I7+I8+I9+I16+I19+I26+I27+I28+I29+I30+I32+I31+I33</f>
        <v>54535.549420000003</v>
      </c>
      <c r="J34" s="19">
        <f t="shared" ref="J34" si="18">SUM(J3:J10,J13,J19,J26:J33)</f>
        <v>46643</v>
      </c>
      <c r="K34" s="25">
        <f>SUM(K3:K10)+K13+K19+SUM(K26:K33)</f>
        <v>60311</v>
      </c>
      <c r="L34" s="24">
        <v>22276</v>
      </c>
      <c r="M34" s="21">
        <f>SUM(M3:M9)+M16+M19+SUM(M26:M33)</f>
        <v>35476.99</v>
      </c>
      <c r="N34" s="9">
        <f t="shared" si="0"/>
        <v>440871.90405000001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24">
        <v>6821</v>
      </c>
      <c r="D3" s="16">
        <v>2032</v>
      </c>
      <c r="E3" s="16">
        <v>779</v>
      </c>
      <c r="F3" s="35">
        <v>499.04300000000001</v>
      </c>
      <c r="G3" s="17">
        <v>4031.82</v>
      </c>
      <c r="H3" s="18">
        <v>1391.4029999999998</v>
      </c>
      <c r="I3" s="16">
        <v>5346.2849999999999</v>
      </c>
      <c r="J3" s="16">
        <v>2067</v>
      </c>
      <c r="K3" s="16">
        <v>2503</v>
      </c>
      <c r="L3" s="24">
        <v>747</v>
      </c>
      <c r="M3" s="20">
        <v>3669.4700000000012</v>
      </c>
      <c r="N3" s="13">
        <f>SUM(C3:M3)</f>
        <v>29887.021000000001</v>
      </c>
    </row>
    <row r="4" spans="1:14" x14ac:dyDescent="0.25">
      <c r="A4" s="6" t="s">
        <v>35</v>
      </c>
      <c r="B4" s="1" t="s">
        <v>1</v>
      </c>
      <c r="C4" s="24">
        <v>13769</v>
      </c>
      <c r="D4" s="16">
        <v>11287</v>
      </c>
      <c r="E4" s="16">
        <v>1542</v>
      </c>
      <c r="F4" s="35">
        <v>0</v>
      </c>
      <c r="G4" s="17">
        <v>7708.07</v>
      </c>
      <c r="H4" s="18">
        <v>6941.2339999999995</v>
      </c>
      <c r="I4" s="16">
        <v>11890.8914</v>
      </c>
      <c r="J4" s="16">
        <v>1890</v>
      </c>
      <c r="K4" s="16">
        <v>555</v>
      </c>
      <c r="L4" s="24">
        <v>0</v>
      </c>
      <c r="M4" s="20">
        <v>4629.5099999999984</v>
      </c>
      <c r="N4" s="13">
        <f t="shared" ref="N4:N34" si="0">SUM(C4:M4)</f>
        <v>60212.705399999992</v>
      </c>
    </row>
    <row r="5" spans="1:14" ht="25.5" x14ac:dyDescent="0.25">
      <c r="A5" s="6" t="s">
        <v>36</v>
      </c>
      <c r="B5" s="1" t="s">
        <v>2</v>
      </c>
      <c r="C5" s="24">
        <v>3575</v>
      </c>
      <c r="D5" s="16">
        <v>4094</v>
      </c>
      <c r="E5" s="16">
        <v>2987</v>
      </c>
      <c r="F5" s="35">
        <v>1661.61</v>
      </c>
      <c r="G5" s="17">
        <v>3942.91</v>
      </c>
      <c r="H5" s="18">
        <v>8507.8050000000003</v>
      </c>
      <c r="I5" s="16">
        <v>13819.718000000001</v>
      </c>
      <c r="J5" s="16">
        <v>4716</v>
      </c>
      <c r="K5" s="16">
        <v>7576</v>
      </c>
      <c r="L5" s="24">
        <v>4309</v>
      </c>
      <c r="M5" s="20">
        <v>7328.21</v>
      </c>
      <c r="N5" s="13">
        <f t="shared" si="0"/>
        <v>62517.253000000004</v>
      </c>
    </row>
    <row r="6" spans="1:14" ht="25.5" x14ac:dyDescent="0.25">
      <c r="A6" s="6" t="s">
        <v>37</v>
      </c>
      <c r="B6" s="1" t="s">
        <v>3</v>
      </c>
      <c r="C6" s="24">
        <v>0</v>
      </c>
      <c r="D6" s="16">
        <v>0</v>
      </c>
      <c r="E6" s="16">
        <v>0</v>
      </c>
      <c r="F6" s="35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24">
        <v>0</v>
      </c>
      <c r="M6" s="20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24">
        <v>0</v>
      </c>
      <c r="D7" s="16">
        <v>0</v>
      </c>
      <c r="E7" s="16">
        <v>0</v>
      </c>
      <c r="F7" s="35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24">
        <v>0</v>
      </c>
      <c r="M7" s="20">
        <v>0</v>
      </c>
      <c r="N7" s="13">
        <f t="shared" si="0"/>
        <v>0</v>
      </c>
    </row>
    <row r="8" spans="1:14" x14ac:dyDescent="0.25">
      <c r="A8" s="6" t="s">
        <v>39</v>
      </c>
      <c r="B8" s="1" t="s">
        <v>5</v>
      </c>
      <c r="C8" s="24">
        <v>0</v>
      </c>
      <c r="D8" s="16">
        <v>0</v>
      </c>
      <c r="E8" s="16">
        <v>0</v>
      </c>
      <c r="F8" s="35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24">
        <v>0</v>
      </c>
      <c r="M8" s="20">
        <v>0</v>
      </c>
      <c r="N8" s="13">
        <f t="shared" si="0"/>
        <v>0</v>
      </c>
    </row>
    <row r="9" spans="1:14" ht="25.5" x14ac:dyDescent="0.25">
      <c r="A9" s="6" t="s">
        <v>40</v>
      </c>
      <c r="B9" s="1" t="s">
        <v>6</v>
      </c>
      <c r="C9" s="24">
        <v>0</v>
      </c>
      <c r="D9" s="16">
        <v>0</v>
      </c>
      <c r="E9" s="16">
        <v>0</v>
      </c>
      <c r="F9" s="35">
        <v>0</v>
      </c>
      <c r="G9" s="17">
        <v>-0.05</v>
      </c>
      <c r="H9" s="18">
        <v>0</v>
      </c>
      <c r="I9" s="16">
        <v>0</v>
      </c>
      <c r="J9" s="16">
        <v>1</v>
      </c>
      <c r="K9" s="16">
        <v>0</v>
      </c>
      <c r="L9" s="24">
        <v>0</v>
      </c>
      <c r="M9" s="20">
        <v>0</v>
      </c>
      <c r="N9" s="13">
        <f t="shared" si="0"/>
        <v>0.95</v>
      </c>
    </row>
    <row r="10" spans="1:14" ht="25.5" x14ac:dyDescent="0.25">
      <c r="A10" s="6" t="s">
        <v>41</v>
      </c>
      <c r="B10" s="1" t="s">
        <v>7</v>
      </c>
      <c r="C10" s="24">
        <v>212</v>
      </c>
      <c r="D10" s="16">
        <f>D11+D12</f>
        <v>1138</v>
      </c>
      <c r="E10" s="16">
        <v>0</v>
      </c>
      <c r="F10" s="35">
        <v>0</v>
      </c>
      <c r="G10" s="17">
        <v>1188.3599999999999</v>
      </c>
      <c r="H10" s="18">
        <v>865.56999999999994</v>
      </c>
      <c r="I10" s="16">
        <f t="shared" ref="I10" si="1">I11+I12</f>
        <v>10.577999999999999</v>
      </c>
      <c r="J10" s="16">
        <f t="shared" ref="J10" si="2">SUM(J11:J12)</f>
        <v>1220</v>
      </c>
      <c r="K10" s="16">
        <f t="shared" ref="K10" si="3">K11+K12</f>
        <v>17</v>
      </c>
      <c r="L10" s="24">
        <v>201</v>
      </c>
      <c r="M10" s="20">
        <f>SUM(M11:M12)</f>
        <v>9</v>
      </c>
      <c r="N10" s="13">
        <f t="shared" si="0"/>
        <v>4861.5079999999998</v>
      </c>
    </row>
    <row r="11" spans="1:14" x14ac:dyDescent="0.25">
      <c r="A11" s="6" t="s">
        <v>42</v>
      </c>
      <c r="B11" s="1" t="s">
        <v>8</v>
      </c>
      <c r="C11" s="24">
        <v>3</v>
      </c>
      <c r="D11" s="16">
        <v>1090</v>
      </c>
      <c r="E11" s="16">
        <v>0</v>
      </c>
      <c r="F11" s="35">
        <v>0</v>
      </c>
      <c r="G11" s="17">
        <v>1.5</v>
      </c>
      <c r="H11" s="16">
        <v>653.93599999999992</v>
      </c>
      <c r="I11" s="16">
        <v>10.577999999999999</v>
      </c>
      <c r="J11" s="16">
        <v>498</v>
      </c>
      <c r="K11" s="28">
        <v>17</v>
      </c>
      <c r="L11" s="24">
        <v>86</v>
      </c>
      <c r="M11" s="20">
        <v>9</v>
      </c>
      <c r="N11" s="13">
        <f t="shared" si="0"/>
        <v>2369.0140000000001</v>
      </c>
    </row>
    <row r="12" spans="1:14" x14ac:dyDescent="0.25">
      <c r="A12" s="6" t="s">
        <v>43</v>
      </c>
      <c r="B12" s="1" t="s">
        <v>9</v>
      </c>
      <c r="C12" s="24">
        <v>209</v>
      </c>
      <c r="D12" s="16">
        <v>48</v>
      </c>
      <c r="E12" s="16">
        <v>0</v>
      </c>
      <c r="F12" s="35">
        <v>0</v>
      </c>
      <c r="G12" s="17">
        <v>1186.8599999999999</v>
      </c>
      <c r="H12" s="16">
        <v>211.63399999999999</v>
      </c>
      <c r="I12" s="16">
        <v>0</v>
      </c>
      <c r="J12" s="16">
        <v>722</v>
      </c>
      <c r="K12" s="28">
        <v>0</v>
      </c>
      <c r="L12" s="24">
        <v>115</v>
      </c>
      <c r="M12" s="20">
        <v>0</v>
      </c>
      <c r="N12" s="13">
        <f t="shared" si="0"/>
        <v>2492.4939999999997</v>
      </c>
    </row>
    <row r="13" spans="1:14" x14ac:dyDescent="0.25">
      <c r="A13" s="6" t="s">
        <v>44</v>
      </c>
      <c r="B13" s="1" t="s">
        <v>10</v>
      </c>
      <c r="C13" s="24">
        <v>3098</v>
      </c>
      <c r="D13" s="16">
        <f>D14+D15</f>
        <v>1201</v>
      </c>
      <c r="E13" s="16">
        <v>5128</v>
      </c>
      <c r="F13" s="35">
        <v>8.6999999999999993</v>
      </c>
      <c r="G13" s="17">
        <v>31753.31</v>
      </c>
      <c r="H13" s="18">
        <v>6789.5510000000013</v>
      </c>
      <c r="I13" s="16">
        <f>I14+I15</f>
        <v>2566.71</v>
      </c>
      <c r="J13" s="16">
        <f t="shared" ref="J13" si="4">SUM(J14:J15)</f>
        <v>26633</v>
      </c>
      <c r="K13" s="16">
        <f t="shared" ref="K13" si="5">K14+K15</f>
        <v>1298</v>
      </c>
      <c r="L13" s="24">
        <v>1610</v>
      </c>
      <c r="M13" s="20">
        <f>SUM(M14:M15)</f>
        <v>1368.1999999999998</v>
      </c>
      <c r="N13" s="13">
        <f t="shared" si="0"/>
        <v>81454.471000000005</v>
      </c>
    </row>
    <row r="14" spans="1:14" x14ac:dyDescent="0.25">
      <c r="A14" s="6" t="s">
        <v>42</v>
      </c>
      <c r="B14" s="1" t="s">
        <v>11</v>
      </c>
      <c r="C14" s="24">
        <v>233</v>
      </c>
      <c r="D14" s="16">
        <v>138</v>
      </c>
      <c r="E14" s="16">
        <v>2408</v>
      </c>
      <c r="F14" s="35">
        <v>0</v>
      </c>
      <c r="G14" s="17">
        <v>299.94</v>
      </c>
      <c r="H14" s="16">
        <v>4257.5750000000007</v>
      </c>
      <c r="I14" s="16">
        <v>1171.347</v>
      </c>
      <c r="J14" s="16">
        <v>40</v>
      </c>
      <c r="K14" s="28">
        <v>111</v>
      </c>
      <c r="L14" s="24">
        <v>1582</v>
      </c>
      <c r="M14" s="20">
        <v>591.85</v>
      </c>
      <c r="N14" s="13">
        <f t="shared" si="0"/>
        <v>10832.712000000001</v>
      </c>
    </row>
    <row r="15" spans="1:14" x14ac:dyDescent="0.25">
      <c r="A15" s="6" t="s">
        <v>43</v>
      </c>
      <c r="B15" s="1" t="s">
        <v>12</v>
      </c>
      <c r="C15" s="24">
        <v>2865</v>
      </c>
      <c r="D15" s="16">
        <v>1063</v>
      </c>
      <c r="E15" s="16">
        <v>2720</v>
      </c>
      <c r="F15" s="35">
        <v>8.6999999999999993</v>
      </c>
      <c r="G15" s="17">
        <v>31453.37</v>
      </c>
      <c r="H15" s="16">
        <v>2531.9760000000006</v>
      </c>
      <c r="I15" s="16">
        <v>1395.3630000000001</v>
      </c>
      <c r="J15" s="16">
        <v>26593</v>
      </c>
      <c r="K15" s="28">
        <v>1187</v>
      </c>
      <c r="L15" s="24">
        <v>28</v>
      </c>
      <c r="M15" s="20">
        <v>776.34999999999991</v>
      </c>
      <c r="N15" s="13">
        <f t="shared" si="0"/>
        <v>70621.759000000005</v>
      </c>
    </row>
    <row r="16" spans="1:14" x14ac:dyDescent="0.25">
      <c r="A16" s="6" t="s">
        <v>45</v>
      </c>
      <c r="B16" s="1" t="s">
        <v>13</v>
      </c>
      <c r="C16" s="24">
        <v>3310</v>
      </c>
      <c r="D16" s="16">
        <f t="shared" ref="D16:D18" si="6">D10+D13</f>
        <v>2339</v>
      </c>
      <c r="E16" s="16">
        <v>5128</v>
      </c>
      <c r="F16" s="35">
        <v>8.6999999999999993</v>
      </c>
      <c r="G16" s="17">
        <v>32941.67</v>
      </c>
      <c r="H16" s="18">
        <v>7655.1209999999992</v>
      </c>
      <c r="I16" s="16">
        <f>I17+I18</f>
        <v>2577.288</v>
      </c>
      <c r="J16" s="16">
        <f t="shared" ref="J16" si="7">SUM(J17:J18)</f>
        <v>27853</v>
      </c>
      <c r="K16" s="16">
        <f t="shared" ref="K16" si="8">K17+K18</f>
        <v>1315</v>
      </c>
      <c r="L16" s="24">
        <v>1811</v>
      </c>
      <c r="M16" s="20">
        <f>SUM(M17:M18)</f>
        <v>1377.1999999999998</v>
      </c>
      <c r="N16" s="13">
        <f t="shared" si="0"/>
        <v>86315.978999999992</v>
      </c>
    </row>
    <row r="17" spans="1:14" x14ac:dyDescent="0.25">
      <c r="A17" s="6" t="s">
        <v>42</v>
      </c>
      <c r="B17" s="1" t="s">
        <v>14</v>
      </c>
      <c r="C17" s="24">
        <v>236</v>
      </c>
      <c r="D17" s="16">
        <f t="shared" si="6"/>
        <v>1228</v>
      </c>
      <c r="E17" s="16">
        <v>2408</v>
      </c>
      <c r="F17" s="35">
        <v>0</v>
      </c>
      <c r="G17" s="17">
        <v>301.44</v>
      </c>
      <c r="H17" s="16">
        <v>4911.5109999999986</v>
      </c>
      <c r="I17" s="16">
        <f t="shared" ref="I17:I18" si="9">I11+I14</f>
        <v>1181.925</v>
      </c>
      <c r="J17" s="16">
        <f t="shared" ref="J17:K18" si="10">J11+J14</f>
        <v>538</v>
      </c>
      <c r="K17" s="29">
        <f t="shared" si="10"/>
        <v>128</v>
      </c>
      <c r="L17" s="24">
        <v>1668</v>
      </c>
      <c r="M17" s="20">
        <f t="shared" ref="M17:M18" si="11">M11+M14</f>
        <v>600.85</v>
      </c>
      <c r="N17" s="13">
        <f t="shared" si="0"/>
        <v>13201.725999999997</v>
      </c>
    </row>
    <row r="18" spans="1:14" x14ac:dyDescent="0.25">
      <c r="A18" s="6" t="s">
        <v>43</v>
      </c>
      <c r="B18" s="1" t="s">
        <v>15</v>
      </c>
      <c r="C18" s="24">
        <v>3074</v>
      </c>
      <c r="D18" s="16">
        <f t="shared" si="6"/>
        <v>1111</v>
      </c>
      <c r="E18" s="16">
        <v>2720</v>
      </c>
      <c r="F18" s="35">
        <v>8.6999999999999993</v>
      </c>
      <c r="G18" s="17">
        <v>32640.23</v>
      </c>
      <c r="H18" s="16">
        <v>2743.6100000000006</v>
      </c>
      <c r="I18" s="16">
        <f t="shared" si="9"/>
        <v>1395.3630000000001</v>
      </c>
      <c r="J18" s="16">
        <f t="shared" si="10"/>
        <v>27315</v>
      </c>
      <c r="K18" s="29">
        <f t="shared" si="10"/>
        <v>1187</v>
      </c>
      <c r="L18" s="24">
        <v>143</v>
      </c>
      <c r="M18" s="20">
        <f t="shared" si="11"/>
        <v>776.34999999999991</v>
      </c>
      <c r="N18" s="13">
        <f t="shared" si="0"/>
        <v>73114.252999999997</v>
      </c>
    </row>
    <row r="19" spans="1:14" x14ac:dyDescent="0.25">
      <c r="A19" s="6" t="s">
        <v>46</v>
      </c>
      <c r="B19" s="1" t="s">
        <v>16</v>
      </c>
      <c r="C19" s="24">
        <v>15924</v>
      </c>
      <c r="D19" s="16">
        <f>D20+D24+D25</f>
        <v>15006</v>
      </c>
      <c r="E19" s="16">
        <v>15361</v>
      </c>
      <c r="F19" s="35">
        <v>11693.583390000002</v>
      </c>
      <c r="G19" s="17">
        <v>9885.23</v>
      </c>
      <c r="H19" s="18">
        <f>H20+H24+H25</f>
        <v>15988.547700000003</v>
      </c>
      <c r="I19" s="16">
        <f>I20+I24+I25</f>
        <v>26815.16779</v>
      </c>
      <c r="J19" s="16">
        <f t="shared" ref="J19" si="12">SUM(J20,J24:J25)</f>
        <v>19826</v>
      </c>
      <c r="K19" s="16">
        <f t="shared" ref="K19" si="13">SUM(K21:K25)</f>
        <v>45057</v>
      </c>
      <c r="L19" s="24">
        <v>14469</v>
      </c>
      <c r="M19" s="20">
        <f>M20+M24+M25</f>
        <v>26318.489999999998</v>
      </c>
      <c r="N19" s="13">
        <f t="shared" si="0"/>
        <v>216344.01887999999</v>
      </c>
    </row>
    <row r="20" spans="1:14" x14ac:dyDescent="0.25">
      <c r="A20" s="6" t="s">
        <v>47</v>
      </c>
      <c r="B20" s="1" t="s">
        <v>17</v>
      </c>
      <c r="C20" s="24">
        <v>15924</v>
      </c>
      <c r="D20" s="16">
        <f>SUM(D21:D23)</f>
        <v>14830</v>
      </c>
      <c r="E20" s="16">
        <v>15250</v>
      </c>
      <c r="F20" s="35">
        <v>11693.583390000002</v>
      </c>
      <c r="G20" s="17">
        <v>9554.84</v>
      </c>
      <c r="H20" s="18">
        <f>H21+H22+H23</f>
        <v>15754.628700000003</v>
      </c>
      <c r="I20" s="16">
        <f>I21+I22+I23</f>
        <v>26815.16779</v>
      </c>
      <c r="J20" s="16">
        <f t="shared" ref="J20" si="14">SUM(J21:J23)</f>
        <v>19826</v>
      </c>
      <c r="K20" s="16">
        <f t="shared" ref="K20" si="15">K21+K22+K23</f>
        <v>45011</v>
      </c>
      <c r="L20" s="24">
        <v>14469</v>
      </c>
      <c r="M20" s="20">
        <f>SUM(M21:M23)</f>
        <v>25656.799999999999</v>
      </c>
      <c r="N20" s="13">
        <f t="shared" si="0"/>
        <v>214785.01987999998</v>
      </c>
    </row>
    <row r="21" spans="1:14" x14ac:dyDescent="0.25">
      <c r="A21" s="6" t="s">
        <v>48</v>
      </c>
      <c r="B21" s="1" t="s">
        <v>18</v>
      </c>
      <c r="C21" s="24">
        <v>14990</v>
      </c>
      <c r="D21" s="16">
        <v>13930</v>
      </c>
      <c r="E21" s="16">
        <v>14341</v>
      </c>
      <c r="F21" s="35">
        <v>11465.350000000002</v>
      </c>
      <c r="G21" s="17">
        <v>9201.94</v>
      </c>
      <c r="H21" s="16">
        <v>13258.245000000003</v>
      </c>
      <c r="I21" s="16">
        <v>22342.179469999999</v>
      </c>
      <c r="J21" s="16">
        <v>18826</v>
      </c>
      <c r="K21" s="28">
        <v>44178</v>
      </c>
      <c r="L21" s="24">
        <v>11362</v>
      </c>
      <c r="M21" s="20">
        <v>17250.05</v>
      </c>
      <c r="N21" s="13">
        <f t="shared" si="0"/>
        <v>191144.76446999999</v>
      </c>
    </row>
    <row r="22" spans="1:14" x14ac:dyDescent="0.25">
      <c r="A22" s="6" t="s">
        <v>49</v>
      </c>
      <c r="B22" s="1" t="s">
        <v>19</v>
      </c>
      <c r="C22" s="24">
        <v>934</v>
      </c>
      <c r="D22" s="16">
        <v>844</v>
      </c>
      <c r="E22" s="16">
        <v>909</v>
      </c>
      <c r="F22" s="35">
        <v>228.23338999999945</v>
      </c>
      <c r="G22" s="17">
        <v>346.77</v>
      </c>
      <c r="H22" s="16">
        <v>2496.3837000000008</v>
      </c>
      <c r="I22" s="16">
        <v>4472.9883199999995</v>
      </c>
      <c r="J22" s="16">
        <v>1000</v>
      </c>
      <c r="K22" s="28">
        <v>833</v>
      </c>
      <c r="L22" s="24">
        <v>3107</v>
      </c>
      <c r="M22" s="20">
        <v>8406.75</v>
      </c>
      <c r="N22" s="13">
        <f t="shared" si="0"/>
        <v>23578.125410000001</v>
      </c>
    </row>
    <row r="23" spans="1:14" x14ac:dyDescent="0.25">
      <c r="A23" s="38" t="s">
        <v>50</v>
      </c>
      <c r="B23" s="1" t="s">
        <v>20</v>
      </c>
      <c r="C23" s="24">
        <v>0</v>
      </c>
      <c r="D23" s="16">
        <v>56</v>
      </c>
      <c r="E23" s="16">
        <v>0</v>
      </c>
      <c r="F23" s="35">
        <v>0</v>
      </c>
      <c r="G23" s="17">
        <v>6.13</v>
      </c>
      <c r="H23" s="16">
        <v>0</v>
      </c>
      <c r="I23" s="16">
        <v>0</v>
      </c>
      <c r="J23" s="16"/>
      <c r="K23" s="28"/>
      <c r="L23" s="24">
        <v>0</v>
      </c>
      <c r="M23" s="20">
        <v>0</v>
      </c>
      <c r="N23" s="13">
        <f t="shared" si="0"/>
        <v>62.13</v>
      </c>
    </row>
    <row r="24" spans="1:14" x14ac:dyDescent="0.25">
      <c r="A24" s="6" t="s">
        <v>51</v>
      </c>
      <c r="B24" s="1" t="s">
        <v>21</v>
      </c>
      <c r="C24" s="24">
        <v>0</v>
      </c>
      <c r="D24" s="16">
        <v>176</v>
      </c>
      <c r="E24" s="16">
        <v>111</v>
      </c>
      <c r="F24" s="35">
        <v>0</v>
      </c>
      <c r="G24" s="17">
        <v>330.39</v>
      </c>
      <c r="H24" s="16">
        <v>233.91899999999993</v>
      </c>
      <c r="I24" s="16">
        <v>0</v>
      </c>
      <c r="J24" s="16"/>
      <c r="K24" s="28">
        <v>46</v>
      </c>
      <c r="L24" s="24">
        <v>0</v>
      </c>
      <c r="M24" s="20">
        <v>661.69</v>
      </c>
      <c r="N24" s="13">
        <f t="shared" si="0"/>
        <v>1558.999</v>
      </c>
    </row>
    <row r="25" spans="1:14" x14ac:dyDescent="0.25">
      <c r="A25" s="6" t="s">
        <v>52</v>
      </c>
      <c r="B25" s="1" t="s">
        <v>22</v>
      </c>
      <c r="C25" s="24">
        <v>0</v>
      </c>
      <c r="D25" s="16">
        <v>0</v>
      </c>
      <c r="E25" s="16">
        <v>0</v>
      </c>
      <c r="F25" s="35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24">
        <v>0</v>
      </c>
      <c r="M25" s="20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24">
        <v>0</v>
      </c>
      <c r="D26" s="16">
        <v>0</v>
      </c>
      <c r="E26" s="16">
        <v>0</v>
      </c>
      <c r="F26" s="35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24">
        <v>0</v>
      </c>
      <c r="M26" s="20">
        <v>0</v>
      </c>
      <c r="N26" s="13">
        <f t="shared" si="0"/>
        <v>0</v>
      </c>
    </row>
    <row r="27" spans="1:14" ht="25.5" x14ac:dyDescent="0.25">
      <c r="A27" s="6" t="s">
        <v>54</v>
      </c>
      <c r="B27" s="1" t="s">
        <v>24</v>
      </c>
      <c r="C27" s="24">
        <v>0</v>
      </c>
      <c r="D27" s="16">
        <v>0</v>
      </c>
      <c r="E27" s="16">
        <v>0</v>
      </c>
      <c r="F27" s="35">
        <v>0</v>
      </c>
      <c r="G27" s="17">
        <v>0</v>
      </c>
      <c r="H27" s="18">
        <v>0</v>
      </c>
      <c r="I27" s="16">
        <v>0</v>
      </c>
      <c r="J27" s="16"/>
      <c r="K27" s="16">
        <v>0</v>
      </c>
      <c r="L27" s="24">
        <v>0</v>
      </c>
      <c r="M27" s="20">
        <v>0</v>
      </c>
      <c r="N27" s="13">
        <f t="shared" si="0"/>
        <v>0</v>
      </c>
    </row>
    <row r="28" spans="1:14" ht="25.5" x14ac:dyDescent="0.25">
      <c r="A28" s="6" t="s">
        <v>55</v>
      </c>
      <c r="B28" s="1" t="s">
        <v>25</v>
      </c>
      <c r="C28" s="24">
        <v>56</v>
      </c>
      <c r="D28" s="16">
        <v>6</v>
      </c>
      <c r="E28" s="16">
        <v>49</v>
      </c>
      <c r="F28" s="35">
        <v>0</v>
      </c>
      <c r="G28" s="17">
        <v>823.95</v>
      </c>
      <c r="H28" s="18">
        <v>6.87399999999991</v>
      </c>
      <c r="I28" s="16">
        <v>0</v>
      </c>
      <c r="J28" s="16">
        <v>3</v>
      </c>
      <c r="K28" s="16">
        <v>183</v>
      </c>
      <c r="L28" s="24">
        <v>114</v>
      </c>
      <c r="M28" s="20">
        <v>0</v>
      </c>
      <c r="N28" s="13">
        <f t="shared" si="0"/>
        <v>1241.8240000000001</v>
      </c>
    </row>
    <row r="29" spans="1:14" x14ac:dyDescent="0.25">
      <c r="A29" s="6" t="s">
        <v>56</v>
      </c>
      <c r="B29" s="1" t="s">
        <v>26</v>
      </c>
      <c r="C29" s="24">
        <v>0</v>
      </c>
      <c r="D29" s="16">
        <v>0</v>
      </c>
      <c r="E29" s="16">
        <v>0</v>
      </c>
      <c r="F29" s="35">
        <v>0</v>
      </c>
      <c r="G29" s="17">
        <v>0</v>
      </c>
      <c r="H29" s="18">
        <v>0</v>
      </c>
      <c r="I29" s="16">
        <v>0</v>
      </c>
      <c r="J29" s="16"/>
      <c r="K29" s="16">
        <v>0</v>
      </c>
      <c r="L29" s="24">
        <v>0</v>
      </c>
      <c r="M29" s="20">
        <v>0</v>
      </c>
      <c r="N29" s="13">
        <f t="shared" si="0"/>
        <v>0</v>
      </c>
    </row>
    <row r="30" spans="1:14" x14ac:dyDescent="0.25">
      <c r="A30" s="6" t="s">
        <v>57</v>
      </c>
      <c r="B30" s="1" t="s">
        <v>27</v>
      </c>
      <c r="C30" s="24">
        <v>0</v>
      </c>
      <c r="D30" s="16">
        <v>0</v>
      </c>
      <c r="E30" s="16">
        <v>0</v>
      </c>
      <c r="F30" s="35">
        <v>0</v>
      </c>
      <c r="G30" s="17">
        <v>0</v>
      </c>
      <c r="H30" s="18">
        <v>0</v>
      </c>
      <c r="I30" s="16">
        <v>0</v>
      </c>
      <c r="J30" s="16"/>
      <c r="K30" s="16"/>
      <c r="L30" s="24">
        <v>0</v>
      </c>
      <c r="M30" s="20">
        <v>0</v>
      </c>
      <c r="N30" s="13">
        <f t="shared" si="0"/>
        <v>0</v>
      </c>
    </row>
    <row r="31" spans="1:14" x14ac:dyDescent="0.25">
      <c r="A31" s="6" t="s">
        <v>58</v>
      </c>
      <c r="B31" s="1" t="s">
        <v>28</v>
      </c>
      <c r="C31" s="24">
        <v>0</v>
      </c>
      <c r="D31" s="16">
        <v>0</v>
      </c>
      <c r="E31" s="16">
        <v>0</v>
      </c>
      <c r="F31" s="35">
        <v>0</v>
      </c>
      <c r="G31" s="17">
        <v>3.32</v>
      </c>
      <c r="H31" s="18">
        <v>0</v>
      </c>
      <c r="I31" s="16">
        <v>0</v>
      </c>
      <c r="J31" s="16"/>
      <c r="K31" s="16">
        <v>0</v>
      </c>
      <c r="L31" s="24">
        <v>0</v>
      </c>
      <c r="M31" s="20">
        <v>0</v>
      </c>
      <c r="N31" s="13">
        <f t="shared" si="0"/>
        <v>3.32</v>
      </c>
    </row>
    <row r="32" spans="1:14" x14ac:dyDescent="0.25">
      <c r="A32" s="6" t="s">
        <v>59</v>
      </c>
      <c r="B32" s="1" t="s">
        <v>29</v>
      </c>
      <c r="C32" s="24">
        <v>0</v>
      </c>
      <c r="D32" s="16">
        <v>0</v>
      </c>
      <c r="E32" s="16">
        <v>0</v>
      </c>
      <c r="F32" s="35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24">
        <v>0</v>
      </c>
      <c r="M32" s="20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24">
        <v>96</v>
      </c>
      <c r="D33" s="16">
        <v>1853</v>
      </c>
      <c r="E33" s="16">
        <v>25</v>
      </c>
      <c r="F33" s="35">
        <v>110.878</v>
      </c>
      <c r="G33" s="17">
        <v>67.75</v>
      </c>
      <c r="H33" s="18">
        <v>873.57335999999987</v>
      </c>
      <c r="I33" s="16">
        <v>3547.9827699999996</v>
      </c>
      <c r="J33" s="16">
        <v>273</v>
      </c>
      <c r="K33" s="16">
        <v>419</v>
      </c>
      <c r="L33" s="24">
        <v>257</v>
      </c>
      <c r="M33" s="20">
        <v>96.35</v>
      </c>
      <c r="N33" s="13">
        <f t="shared" si="0"/>
        <v>7619.53413</v>
      </c>
    </row>
    <row r="34" spans="1:14" x14ac:dyDescent="0.25">
      <c r="A34" s="7" t="s">
        <v>61</v>
      </c>
      <c r="B34" s="8" t="s">
        <v>31</v>
      </c>
      <c r="C34" s="24">
        <v>43551</v>
      </c>
      <c r="D34" s="25">
        <f>D3+D4+D5+D6+D7+D8+D9+D16+D19+D26+D27+D28+D29+D30+D31+D32+D33</f>
        <v>36617</v>
      </c>
      <c r="E34" s="16">
        <v>25871</v>
      </c>
      <c r="F34" s="35">
        <v>13973.814390000003</v>
      </c>
      <c r="G34" s="26">
        <v>59404.67</v>
      </c>
      <c r="H34" s="18">
        <v>41364.558059999996</v>
      </c>
      <c r="I34" s="16">
        <f>I3+I5+I4+I6+I7+I8+I9+I16+I19+I26+I27+I28+I29+I30+I32+I31+I33</f>
        <v>63997.33296</v>
      </c>
      <c r="J34" s="19">
        <f t="shared" ref="J34" si="16">SUM(J3:J10,J13,J19,J26:J33)</f>
        <v>56629</v>
      </c>
      <c r="K34" s="25">
        <f>SUM(K3:K10)+K13+K19+SUM(K26:K33)</f>
        <v>57608</v>
      </c>
      <c r="L34" s="24">
        <v>21707</v>
      </c>
      <c r="M34" s="21">
        <f>SUM(M3:M9)+M16+M19+SUM(M26:M33)</f>
        <v>43419.229999999996</v>
      </c>
      <c r="N34" s="9">
        <f t="shared" si="0"/>
        <v>464142.60540999996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D40" sqref="D40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24">
        <v>9154</v>
      </c>
      <c r="D3" s="16">
        <v>4519</v>
      </c>
      <c r="E3" s="16">
        <v>2722</v>
      </c>
      <c r="F3" s="32">
        <v>5633</v>
      </c>
      <c r="G3" s="17">
        <v>2765</v>
      </c>
      <c r="H3" s="16">
        <v>10124</v>
      </c>
      <c r="I3" s="16">
        <v>3953</v>
      </c>
      <c r="J3" s="16">
        <v>4700</v>
      </c>
      <c r="K3" s="16">
        <v>6394</v>
      </c>
      <c r="L3" s="24">
        <v>5414</v>
      </c>
      <c r="M3" s="22">
        <v>5977</v>
      </c>
      <c r="N3" s="13">
        <f>SUM(C3:M3)</f>
        <v>61355</v>
      </c>
    </row>
    <row r="4" spans="1:14" x14ac:dyDescent="0.25">
      <c r="A4" s="6" t="s">
        <v>35</v>
      </c>
      <c r="B4" s="1" t="s">
        <v>1</v>
      </c>
      <c r="C4" s="24">
        <v>192</v>
      </c>
      <c r="D4" s="16">
        <v>124</v>
      </c>
      <c r="E4" s="16">
        <v>159</v>
      </c>
      <c r="F4" s="32">
        <v>0</v>
      </c>
      <c r="G4" s="17">
        <v>33</v>
      </c>
      <c r="H4" s="16">
        <v>1044</v>
      </c>
      <c r="I4" s="16">
        <v>1799</v>
      </c>
      <c r="J4" s="16">
        <v>42</v>
      </c>
      <c r="K4" s="16">
        <v>32</v>
      </c>
      <c r="L4" s="24">
        <v>0</v>
      </c>
      <c r="M4" s="22">
        <v>218</v>
      </c>
      <c r="N4" s="13">
        <f t="shared" ref="N4:N34" si="0">SUM(C4:M4)</f>
        <v>3643</v>
      </c>
    </row>
    <row r="5" spans="1:14" ht="25.5" x14ac:dyDescent="0.25">
      <c r="A5" s="6" t="s">
        <v>36</v>
      </c>
      <c r="B5" s="1" t="s">
        <v>2</v>
      </c>
      <c r="C5" s="24">
        <v>501</v>
      </c>
      <c r="D5" s="16">
        <v>489</v>
      </c>
      <c r="E5" s="16">
        <v>865</v>
      </c>
      <c r="F5" s="32">
        <v>104</v>
      </c>
      <c r="G5" s="17">
        <v>300</v>
      </c>
      <c r="H5" s="16">
        <v>842</v>
      </c>
      <c r="I5" s="16">
        <v>547</v>
      </c>
      <c r="J5" s="16">
        <v>226</v>
      </c>
      <c r="K5" s="16">
        <v>381</v>
      </c>
      <c r="L5" s="24">
        <v>518</v>
      </c>
      <c r="M5" s="22">
        <v>478</v>
      </c>
      <c r="N5" s="13">
        <f t="shared" si="0"/>
        <v>5251</v>
      </c>
    </row>
    <row r="6" spans="1:14" ht="25.5" x14ac:dyDescent="0.25">
      <c r="A6" s="6" t="s">
        <v>37</v>
      </c>
      <c r="B6" s="1" t="s">
        <v>3</v>
      </c>
      <c r="C6" s="24">
        <v>0</v>
      </c>
      <c r="D6" s="16">
        <v>0</v>
      </c>
      <c r="E6" s="16">
        <v>0</v>
      </c>
      <c r="F6" s="32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24">
        <v>0</v>
      </c>
      <c r="M6" s="22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24">
        <v>0</v>
      </c>
      <c r="D7" s="16">
        <v>0</v>
      </c>
      <c r="E7" s="16">
        <v>0</v>
      </c>
      <c r="F7" s="32">
        <v>0</v>
      </c>
      <c r="G7" s="17">
        <v>0</v>
      </c>
      <c r="H7" s="16">
        <v>0</v>
      </c>
      <c r="I7" s="16">
        <v>0</v>
      </c>
      <c r="J7" s="16"/>
      <c r="K7" s="16">
        <v>0</v>
      </c>
      <c r="L7" s="24">
        <v>0</v>
      </c>
      <c r="M7" s="22">
        <v>0</v>
      </c>
      <c r="N7" s="13">
        <f t="shared" si="0"/>
        <v>0</v>
      </c>
    </row>
    <row r="8" spans="1:14" x14ac:dyDescent="0.25">
      <c r="A8" s="6" t="s">
        <v>39</v>
      </c>
      <c r="B8" s="1" t="s">
        <v>5</v>
      </c>
      <c r="C8" s="24">
        <v>0</v>
      </c>
      <c r="D8" s="16">
        <v>0</v>
      </c>
      <c r="E8" s="16">
        <v>0</v>
      </c>
      <c r="F8" s="32">
        <v>0</v>
      </c>
      <c r="G8" s="17">
        <v>0</v>
      </c>
      <c r="H8" s="16">
        <v>1</v>
      </c>
      <c r="I8" s="16">
        <v>0</v>
      </c>
      <c r="J8" s="16"/>
      <c r="K8" s="16">
        <v>0</v>
      </c>
      <c r="L8" s="24">
        <v>0</v>
      </c>
      <c r="M8" s="22">
        <v>0</v>
      </c>
      <c r="N8" s="13">
        <f t="shared" si="0"/>
        <v>1</v>
      </c>
    </row>
    <row r="9" spans="1:14" ht="25.5" x14ac:dyDescent="0.25">
      <c r="A9" s="6" t="s">
        <v>40</v>
      </c>
      <c r="B9" s="1" t="s">
        <v>6</v>
      </c>
      <c r="C9" s="24">
        <v>0</v>
      </c>
      <c r="D9" s="16">
        <v>64</v>
      </c>
      <c r="E9" s="16">
        <v>33</v>
      </c>
      <c r="F9" s="32">
        <v>0</v>
      </c>
      <c r="G9" s="17">
        <v>16</v>
      </c>
      <c r="H9" s="16">
        <v>12</v>
      </c>
      <c r="I9" s="16">
        <v>96</v>
      </c>
      <c r="J9" s="16">
        <v>15</v>
      </c>
      <c r="K9" s="16">
        <v>9</v>
      </c>
      <c r="L9" s="24">
        <v>16</v>
      </c>
      <c r="M9" s="22">
        <v>4</v>
      </c>
      <c r="N9" s="13">
        <f t="shared" si="0"/>
        <v>265</v>
      </c>
    </row>
    <row r="10" spans="1:14" ht="25.5" x14ac:dyDescent="0.25">
      <c r="A10" s="6" t="s">
        <v>41</v>
      </c>
      <c r="B10" s="1" t="s">
        <v>7</v>
      </c>
      <c r="C10" s="24">
        <v>2006</v>
      </c>
      <c r="D10" s="16">
        <f>D11+D12</f>
        <v>1243</v>
      </c>
      <c r="E10" s="16">
        <v>683</v>
      </c>
      <c r="F10" s="32">
        <v>104</v>
      </c>
      <c r="G10" s="17">
        <v>1493</v>
      </c>
      <c r="H10" s="16">
        <v>2009</v>
      </c>
      <c r="I10" s="16">
        <f>I11+I12</f>
        <v>1681</v>
      </c>
      <c r="J10" s="16">
        <f t="shared" ref="J10" si="1">SUM(J11:J12)</f>
        <v>331</v>
      </c>
      <c r="K10" s="16">
        <f>K11+K12</f>
        <v>446</v>
      </c>
      <c r="L10" s="24">
        <v>606</v>
      </c>
      <c r="M10" s="22">
        <f>SUM(M11:M12)</f>
        <v>1091</v>
      </c>
      <c r="N10" s="13">
        <f t="shared" si="0"/>
        <v>11693</v>
      </c>
    </row>
    <row r="11" spans="1:14" x14ac:dyDescent="0.25">
      <c r="A11" s="6" t="s">
        <v>42</v>
      </c>
      <c r="B11" s="1" t="s">
        <v>8</v>
      </c>
      <c r="C11" s="24">
        <v>1866</v>
      </c>
      <c r="D11" s="16">
        <v>995</v>
      </c>
      <c r="E11" s="16">
        <v>561</v>
      </c>
      <c r="F11" s="32">
        <v>83</v>
      </c>
      <c r="G11" s="17">
        <v>881</v>
      </c>
      <c r="H11" s="16">
        <v>1529</v>
      </c>
      <c r="I11" s="16">
        <v>1494</v>
      </c>
      <c r="J11" s="16">
        <v>222</v>
      </c>
      <c r="K11" s="28">
        <v>364</v>
      </c>
      <c r="L11" s="24">
        <v>449</v>
      </c>
      <c r="M11" s="22">
        <v>187</v>
      </c>
      <c r="N11" s="13">
        <f t="shared" si="0"/>
        <v>8631</v>
      </c>
    </row>
    <row r="12" spans="1:14" x14ac:dyDescent="0.25">
      <c r="A12" s="6" t="s">
        <v>43</v>
      </c>
      <c r="B12" s="1" t="s">
        <v>9</v>
      </c>
      <c r="C12" s="24">
        <v>140</v>
      </c>
      <c r="D12" s="16">
        <v>248</v>
      </c>
      <c r="E12" s="16">
        <v>122</v>
      </c>
      <c r="F12" s="32">
        <v>21</v>
      </c>
      <c r="G12" s="17">
        <v>612</v>
      </c>
      <c r="H12" s="16">
        <v>480</v>
      </c>
      <c r="I12" s="16">
        <v>187</v>
      </c>
      <c r="J12" s="16">
        <v>109</v>
      </c>
      <c r="K12" s="28">
        <v>82</v>
      </c>
      <c r="L12" s="24">
        <v>157</v>
      </c>
      <c r="M12" s="22">
        <v>904</v>
      </c>
      <c r="N12" s="13">
        <f t="shared" si="0"/>
        <v>3062</v>
      </c>
    </row>
    <row r="13" spans="1:14" x14ac:dyDescent="0.25">
      <c r="A13" s="6" t="s">
        <v>44</v>
      </c>
      <c r="B13" s="1" t="s">
        <v>10</v>
      </c>
      <c r="C13" s="24">
        <v>1353</v>
      </c>
      <c r="D13" s="16">
        <f>D14+D15</f>
        <v>1077</v>
      </c>
      <c r="E13" s="16">
        <v>364</v>
      </c>
      <c r="F13" s="32">
        <v>27</v>
      </c>
      <c r="G13" s="17">
        <v>1720</v>
      </c>
      <c r="H13" s="16">
        <v>3409</v>
      </c>
      <c r="I13" s="16">
        <f>I14+I15</f>
        <v>1964</v>
      </c>
      <c r="J13" s="16">
        <f t="shared" ref="J13" si="2">SUM(J14:J15)</f>
        <v>179</v>
      </c>
      <c r="K13" s="16">
        <f>K14+K15</f>
        <v>504</v>
      </c>
      <c r="L13" s="24">
        <v>292</v>
      </c>
      <c r="M13" s="22">
        <f>SUM(M14:M15)</f>
        <v>324</v>
      </c>
      <c r="N13" s="13">
        <f t="shared" si="0"/>
        <v>11213</v>
      </c>
    </row>
    <row r="14" spans="1:14" x14ac:dyDescent="0.25">
      <c r="A14" s="6" t="s">
        <v>42</v>
      </c>
      <c r="B14" s="1" t="s">
        <v>11</v>
      </c>
      <c r="C14" s="24">
        <v>1238</v>
      </c>
      <c r="D14" s="16">
        <v>917</v>
      </c>
      <c r="E14" s="16">
        <v>289</v>
      </c>
      <c r="F14" s="32">
        <v>8</v>
      </c>
      <c r="G14" s="17">
        <v>892</v>
      </c>
      <c r="H14" s="16">
        <v>2881</v>
      </c>
      <c r="I14" s="16">
        <v>1550</v>
      </c>
      <c r="J14" s="16">
        <v>133</v>
      </c>
      <c r="K14" s="28">
        <v>370</v>
      </c>
      <c r="L14" s="24">
        <v>219</v>
      </c>
      <c r="M14" s="22">
        <v>214</v>
      </c>
      <c r="N14" s="13">
        <f t="shared" si="0"/>
        <v>8711</v>
      </c>
    </row>
    <row r="15" spans="1:14" x14ac:dyDescent="0.25">
      <c r="A15" s="6" t="s">
        <v>43</v>
      </c>
      <c r="B15" s="1" t="s">
        <v>12</v>
      </c>
      <c r="C15" s="24">
        <v>115</v>
      </c>
      <c r="D15" s="16">
        <v>160</v>
      </c>
      <c r="E15" s="16">
        <v>75</v>
      </c>
      <c r="F15" s="32">
        <v>19</v>
      </c>
      <c r="G15" s="17">
        <v>828</v>
      </c>
      <c r="H15" s="16">
        <v>528</v>
      </c>
      <c r="I15" s="16">
        <v>414</v>
      </c>
      <c r="J15" s="16">
        <v>46</v>
      </c>
      <c r="K15" s="28">
        <v>134</v>
      </c>
      <c r="L15" s="24">
        <v>73</v>
      </c>
      <c r="M15" s="22">
        <v>110</v>
      </c>
      <c r="N15" s="13">
        <f t="shared" si="0"/>
        <v>2502</v>
      </c>
    </row>
    <row r="16" spans="1:14" x14ac:dyDescent="0.25">
      <c r="A16" s="6" t="s">
        <v>45</v>
      </c>
      <c r="B16" s="1" t="s">
        <v>13</v>
      </c>
      <c r="C16" s="24">
        <v>2107</v>
      </c>
      <c r="D16" s="16">
        <f>D17+D18</f>
        <v>1284</v>
      </c>
      <c r="E16" s="16">
        <v>756</v>
      </c>
      <c r="F16" s="32">
        <v>131</v>
      </c>
      <c r="G16" s="17">
        <v>1720</v>
      </c>
      <c r="H16" s="16">
        <v>3446</v>
      </c>
      <c r="I16" s="16">
        <f>I17+I18</f>
        <v>1964</v>
      </c>
      <c r="J16" s="16">
        <f t="shared" ref="J16" si="3">SUM(J17:J18)</f>
        <v>363</v>
      </c>
      <c r="K16" s="16">
        <f>K17+K18</f>
        <v>950</v>
      </c>
      <c r="L16" s="24">
        <v>660</v>
      </c>
      <c r="M16" s="22">
        <f>SUM(M17:M18)</f>
        <v>1260</v>
      </c>
      <c r="N16" s="13">
        <f t="shared" si="0"/>
        <v>14641</v>
      </c>
    </row>
    <row r="17" spans="1:14" x14ac:dyDescent="0.25">
      <c r="A17" s="6" t="s">
        <v>42</v>
      </c>
      <c r="B17" s="1" t="s">
        <v>14</v>
      </c>
      <c r="C17" s="24">
        <v>1876</v>
      </c>
      <c r="D17" s="16">
        <v>1002</v>
      </c>
      <c r="E17" s="16">
        <v>564</v>
      </c>
      <c r="F17" s="32">
        <v>91</v>
      </c>
      <c r="G17" s="17">
        <v>892</v>
      </c>
      <c r="H17" s="16">
        <v>2906</v>
      </c>
      <c r="I17" s="16">
        <f>I14</f>
        <v>1550</v>
      </c>
      <c r="J17" s="16">
        <v>238</v>
      </c>
      <c r="K17" s="29">
        <f>K11+K14</f>
        <v>734</v>
      </c>
      <c r="L17" s="24">
        <v>452</v>
      </c>
      <c r="M17" s="22">
        <v>257</v>
      </c>
      <c r="N17" s="13">
        <f t="shared" si="0"/>
        <v>10562</v>
      </c>
    </row>
    <row r="18" spans="1:14" x14ac:dyDescent="0.25">
      <c r="A18" s="6" t="s">
        <v>43</v>
      </c>
      <c r="B18" s="1" t="s">
        <v>15</v>
      </c>
      <c r="C18" s="24">
        <v>231</v>
      </c>
      <c r="D18" s="16">
        <v>282</v>
      </c>
      <c r="E18" s="16">
        <v>192</v>
      </c>
      <c r="F18" s="32">
        <v>40</v>
      </c>
      <c r="G18" s="17">
        <v>828</v>
      </c>
      <c r="H18" s="16">
        <v>540</v>
      </c>
      <c r="I18" s="16">
        <f>I15</f>
        <v>414</v>
      </c>
      <c r="J18" s="16">
        <v>125</v>
      </c>
      <c r="K18" s="29">
        <f>K12+K15</f>
        <v>216</v>
      </c>
      <c r="L18" s="24">
        <v>208</v>
      </c>
      <c r="M18" s="22">
        <v>1003</v>
      </c>
      <c r="N18" s="13">
        <f t="shared" si="0"/>
        <v>4079</v>
      </c>
    </row>
    <row r="19" spans="1:14" x14ac:dyDescent="0.25">
      <c r="A19" s="6" t="s">
        <v>46</v>
      </c>
      <c r="B19" s="1" t="s">
        <v>16</v>
      </c>
      <c r="C19" s="24">
        <v>7189</v>
      </c>
      <c r="D19" s="16">
        <f>D20+D24+D25</f>
        <v>6393</v>
      </c>
      <c r="E19" s="16">
        <v>5891</v>
      </c>
      <c r="F19" s="32">
        <v>8703</v>
      </c>
      <c r="G19" s="17">
        <v>3701</v>
      </c>
      <c r="H19" s="18">
        <f>H20+H24+H25</f>
        <v>6594</v>
      </c>
      <c r="I19" s="16">
        <f>I20+I24+I25</f>
        <v>5969</v>
      </c>
      <c r="J19" s="16">
        <f t="shared" ref="J19" si="4">SUM(J20,J24:J25)</f>
        <v>8594</v>
      </c>
      <c r="K19" s="16">
        <f>SUM(K21:K25)</f>
        <v>9519</v>
      </c>
      <c r="L19" s="24">
        <v>7684</v>
      </c>
      <c r="M19" s="22">
        <f>M20+M24+M25</f>
        <v>4761</v>
      </c>
      <c r="N19" s="13">
        <f t="shared" si="0"/>
        <v>74998</v>
      </c>
    </row>
    <row r="20" spans="1:14" x14ac:dyDescent="0.25">
      <c r="A20" s="6" t="s">
        <v>47</v>
      </c>
      <c r="B20" s="1" t="s">
        <v>17</v>
      </c>
      <c r="C20" s="24">
        <v>7161</v>
      </c>
      <c r="D20" s="16">
        <f>SUM(D21:D23)</f>
        <v>6356</v>
      </c>
      <c r="E20" s="16">
        <v>5868</v>
      </c>
      <c r="F20" s="32">
        <v>8703</v>
      </c>
      <c r="G20" s="17">
        <v>3658</v>
      </c>
      <c r="H20" s="18">
        <f>H21+H22+H23</f>
        <v>6504</v>
      </c>
      <c r="I20" s="16">
        <f>I21+I22+I23</f>
        <v>5906</v>
      </c>
      <c r="J20" s="16">
        <f t="shared" ref="J20" si="5">SUM(J21:J23)</f>
        <v>8580</v>
      </c>
      <c r="K20" s="16">
        <f>K21+K22+K23</f>
        <v>9483</v>
      </c>
      <c r="L20" s="24">
        <v>7655</v>
      </c>
      <c r="M20" s="22">
        <f>SUM(M21:M23)</f>
        <v>4659</v>
      </c>
      <c r="N20" s="13">
        <f t="shared" si="0"/>
        <v>74533</v>
      </c>
    </row>
    <row r="21" spans="1:14" x14ac:dyDescent="0.25">
      <c r="A21" s="6" t="s">
        <v>48</v>
      </c>
      <c r="B21" s="1" t="s">
        <v>18</v>
      </c>
      <c r="C21" s="24">
        <v>5556</v>
      </c>
      <c r="D21" s="16">
        <v>4877</v>
      </c>
      <c r="E21" s="16">
        <v>3406</v>
      </c>
      <c r="F21" s="32">
        <v>6944</v>
      </c>
      <c r="G21" s="17">
        <v>2785</v>
      </c>
      <c r="H21" s="16">
        <v>4750</v>
      </c>
      <c r="I21" s="16">
        <v>4387</v>
      </c>
      <c r="J21" s="16">
        <v>6412</v>
      </c>
      <c r="K21" s="28">
        <v>7469</v>
      </c>
      <c r="L21" s="24">
        <v>6037</v>
      </c>
      <c r="M21" s="22">
        <v>3328</v>
      </c>
      <c r="N21" s="13">
        <f t="shared" si="0"/>
        <v>55951</v>
      </c>
    </row>
    <row r="22" spans="1:14" x14ac:dyDescent="0.25">
      <c r="A22" s="6" t="s">
        <v>49</v>
      </c>
      <c r="B22" s="1" t="s">
        <v>19</v>
      </c>
      <c r="C22" s="24">
        <v>1599</v>
      </c>
      <c r="D22" s="16">
        <v>1461</v>
      </c>
      <c r="E22" s="16">
        <v>868</v>
      </c>
      <c r="F22" s="32">
        <v>1741</v>
      </c>
      <c r="G22" s="17">
        <v>692</v>
      </c>
      <c r="H22" s="16">
        <v>1738</v>
      </c>
      <c r="I22" s="16">
        <v>1509</v>
      </c>
      <c r="J22" s="16">
        <v>2140</v>
      </c>
      <c r="K22" s="28">
        <v>1999</v>
      </c>
      <c r="L22" s="24">
        <v>1610</v>
      </c>
      <c r="M22" s="22">
        <v>1092</v>
      </c>
      <c r="N22" s="13">
        <f t="shared" si="0"/>
        <v>16449</v>
      </c>
    </row>
    <row r="23" spans="1:14" x14ac:dyDescent="0.25">
      <c r="A23" s="38" t="s">
        <v>50</v>
      </c>
      <c r="B23" s="1" t="s">
        <v>20</v>
      </c>
      <c r="C23" s="24">
        <v>6</v>
      </c>
      <c r="D23" s="16">
        <v>18</v>
      </c>
      <c r="E23" s="16">
        <v>1594</v>
      </c>
      <c r="F23" s="32">
        <v>15</v>
      </c>
      <c r="G23" s="17">
        <v>181</v>
      </c>
      <c r="H23" s="16">
        <v>16</v>
      </c>
      <c r="I23" s="16">
        <v>10</v>
      </c>
      <c r="J23" s="16">
        <v>28</v>
      </c>
      <c r="K23" s="28">
        <v>15</v>
      </c>
      <c r="L23" s="24">
        <v>8</v>
      </c>
      <c r="M23" s="22">
        <v>239</v>
      </c>
      <c r="N23" s="13">
        <f t="shared" si="0"/>
        <v>2130</v>
      </c>
    </row>
    <row r="24" spans="1:14" x14ac:dyDescent="0.25">
      <c r="A24" s="6" t="s">
        <v>51</v>
      </c>
      <c r="B24" s="1" t="s">
        <v>21</v>
      </c>
      <c r="C24" s="24">
        <v>28</v>
      </c>
      <c r="D24" s="16">
        <v>37</v>
      </c>
      <c r="E24" s="16">
        <v>23</v>
      </c>
      <c r="F24" s="32">
        <v>3</v>
      </c>
      <c r="G24" s="17">
        <v>43</v>
      </c>
      <c r="H24" s="16">
        <v>90</v>
      </c>
      <c r="I24" s="16">
        <v>63</v>
      </c>
      <c r="J24" s="16">
        <v>14</v>
      </c>
      <c r="K24" s="28">
        <v>36</v>
      </c>
      <c r="L24" s="24">
        <v>29</v>
      </c>
      <c r="M24" s="22">
        <v>102</v>
      </c>
      <c r="N24" s="13">
        <f t="shared" si="0"/>
        <v>468</v>
      </c>
    </row>
    <row r="25" spans="1:14" x14ac:dyDescent="0.25">
      <c r="A25" s="6" t="s">
        <v>52</v>
      </c>
      <c r="B25" s="1" t="s">
        <v>22</v>
      </c>
      <c r="C25" s="24">
        <v>0</v>
      </c>
      <c r="D25" s="16">
        <v>0</v>
      </c>
      <c r="E25" s="16">
        <v>0</v>
      </c>
      <c r="F25" s="32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24">
        <v>0</v>
      </c>
      <c r="M25" s="22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24">
        <v>1</v>
      </c>
      <c r="D26" s="16">
        <v>0</v>
      </c>
      <c r="E26" s="16">
        <v>0</v>
      </c>
      <c r="F26" s="32">
        <v>0</v>
      </c>
      <c r="G26" s="17">
        <v>0</v>
      </c>
      <c r="H26" s="16">
        <v>0</v>
      </c>
      <c r="I26" s="16">
        <v>1</v>
      </c>
      <c r="J26" s="16"/>
      <c r="K26" s="16">
        <v>1</v>
      </c>
      <c r="L26" s="24">
        <v>0</v>
      </c>
      <c r="M26" s="22">
        <v>0</v>
      </c>
      <c r="N26" s="13">
        <f t="shared" si="0"/>
        <v>3</v>
      </c>
    </row>
    <row r="27" spans="1:14" ht="25.5" x14ac:dyDescent="0.25">
      <c r="A27" s="6" t="s">
        <v>54</v>
      </c>
      <c r="B27" s="1" t="s">
        <v>24</v>
      </c>
      <c r="C27" s="24">
        <v>0</v>
      </c>
      <c r="D27" s="16">
        <v>2</v>
      </c>
      <c r="E27" s="16">
        <v>0</v>
      </c>
      <c r="F27" s="32">
        <v>0</v>
      </c>
      <c r="G27" s="17">
        <v>2</v>
      </c>
      <c r="H27" s="16">
        <v>14</v>
      </c>
      <c r="I27" s="16">
        <v>1</v>
      </c>
      <c r="J27" s="16">
        <v>5</v>
      </c>
      <c r="K27" s="16">
        <v>3</v>
      </c>
      <c r="L27" s="24">
        <v>1</v>
      </c>
      <c r="M27" s="22">
        <v>1</v>
      </c>
      <c r="N27" s="13">
        <f t="shared" si="0"/>
        <v>29</v>
      </c>
    </row>
    <row r="28" spans="1:14" ht="25.5" x14ac:dyDescent="0.25">
      <c r="A28" s="6" t="s">
        <v>55</v>
      </c>
      <c r="B28" s="1" t="s">
        <v>25</v>
      </c>
      <c r="C28" s="24">
        <v>1320</v>
      </c>
      <c r="D28" s="16">
        <v>1247</v>
      </c>
      <c r="E28" s="16">
        <v>132</v>
      </c>
      <c r="F28" s="32">
        <v>28</v>
      </c>
      <c r="G28" s="17">
        <v>415</v>
      </c>
      <c r="H28" s="16">
        <v>1262</v>
      </c>
      <c r="I28" s="16">
        <v>759</v>
      </c>
      <c r="J28" s="16">
        <v>177</v>
      </c>
      <c r="K28" s="16">
        <v>224</v>
      </c>
      <c r="L28" s="24">
        <v>318</v>
      </c>
      <c r="M28" s="22">
        <v>40</v>
      </c>
      <c r="N28" s="13">
        <f t="shared" si="0"/>
        <v>5922</v>
      </c>
    </row>
    <row r="29" spans="1:14" x14ac:dyDescent="0.25">
      <c r="A29" s="6" t="s">
        <v>56</v>
      </c>
      <c r="B29" s="1" t="s">
        <v>26</v>
      </c>
      <c r="C29" s="24">
        <v>4</v>
      </c>
      <c r="D29" s="16">
        <v>0</v>
      </c>
      <c r="E29" s="16">
        <v>6</v>
      </c>
      <c r="F29" s="32">
        <v>0</v>
      </c>
      <c r="G29" s="17">
        <v>0</v>
      </c>
      <c r="H29" s="16">
        <v>3</v>
      </c>
      <c r="I29" s="16">
        <v>1009</v>
      </c>
      <c r="J29" s="16"/>
      <c r="K29" s="16">
        <v>196</v>
      </c>
      <c r="L29" s="24">
        <v>0</v>
      </c>
      <c r="M29" s="22">
        <v>2</v>
      </c>
      <c r="N29" s="13">
        <f t="shared" si="0"/>
        <v>1220</v>
      </c>
    </row>
    <row r="30" spans="1:14" x14ac:dyDescent="0.25">
      <c r="A30" s="6" t="s">
        <v>57</v>
      </c>
      <c r="B30" s="1" t="s">
        <v>27</v>
      </c>
      <c r="C30" s="24">
        <v>0</v>
      </c>
      <c r="D30" s="16">
        <v>1</v>
      </c>
      <c r="E30" s="16">
        <v>0</v>
      </c>
      <c r="F30" s="32">
        <v>0</v>
      </c>
      <c r="G30" s="17">
        <v>0</v>
      </c>
      <c r="H30" s="16">
        <v>0</v>
      </c>
      <c r="I30" s="16">
        <v>0</v>
      </c>
      <c r="J30" s="16"/>
      <c r="K30" s="16">
        <v>0</v>
      </c>
      <c r="L30" s="24">
        <v>0</v>
      </c>
      <c r="M30" s="22">
        <v>3</v>
      </c>
      <c r="N30" s="13">
        <f t="shared" si="0"/>
        <v>4</v>
      </c>
    </row>
    <row r="31" spans="1:14" x14ac:dyDescent="0.25">
      <c r="A31" s="6" t="s">
        <v>58</v>
      </c>
      <c r="B31" s="1" t="s">
        <v>28</v>
      </c>
      <c r="C31" s="24">
        <v>0</v>
      </c>
      <c r="D31" s="16">
        <v>97</v>
      </c>
      <c r="E31" s="16">
        <v>1</v>
      </c>
      <c r="F31" s="32">
        <v>0</v>
      </c>
      <c r="G31" s="17">
        <v>14</v>
      </c>
      <c r="H31" s="16">
        <v>8</v>
      </c>
      <c r="I31" s="16">
        <v>5</v>
      </c>
      <c r="J31" s="16"/>
      <c r="K31" s="16">
        <v>0</v>
      </c>
      <c r="L31" s="24">
        <v>0</v>
      </c>
      <c r="M31" s="22">
        <v>0</v>
      </c>
      <c r="N31" s="13">
        <f t="shared" si="0"/>
        <v>125</v>
      </c>
    </row>
    <row r="32" spans="1:14" x14ac:dyDescent="0.25">
      <c r="A32" s="6" t="s">
        <v>59</v>
      </c>
      <c r="B32" s="1" t="s">
        <v>29</v>
      </c>
      <c r="C32" s="24">
        <v>0</v>
      </c>
      <c r="D32" s="16">
        <v>0</v>
      </c>
      <c r="E32" s="16">
        <v>0</v>
      </c>
      <c r="F32" s="32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24">
        <v>0</v>
      </c>
      <c r="M32" s="22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24">
        <v>1574</v>
      </c>
      <c r="D33" s="16">
        <v>3525</v>
      </c>
      <c r="E33" s="16">
        <v>522</v>
      </c>
      <c r="F33" s="32">
        <v>404</v>
      </c>
      <c r="G33" s="17">
        <v>826</v>
      </c>
      <c r="H33" s="16">
        <v>3772</v>
      </c>
      <c r="I33" s="16">
        <v>3732</v>
      </c>
      <c r="J33" s="16">
        <v>1160</v>
      </c>
      <c r="K33" s="16">
        <v>878</v>
      </c>
      <c r="L33" s="24">
        <v>1861</v>
      </c>
      <c r="M33" s="22">
        <v>788</v>
      </c>
      <c r="N33" s="13">
        <f t="shared" si="0"/>
        <v>19042</v>
      </c>
    </row>
    <row r="34" spans="1:14" x14ac:dyDescent="0.25">
      <c r="A34" s="7" t="s">
        <v>61</v>
      </c>
      <c r="B34" s="8" t="s">
        <v>31</v>
      </c>
      <c r="C34" s="24">
        <v>16150</v>
      </c>
      <c r="D34" s="27">
        <v>12147</v>
      </c>
      <c r="E34" s="16">
        <v>8315</v>
      </c>
      <c r="F34" s="32">
        <v>9324</v>
      </c>
      <c r="G34" s="26">
        <v>6817</v>
      </c>
      <c r="H34" s="16">
        <v>17600</v>
      </c>
      <c r="I34" s="16">
        <v>15280</v>
      </c>
      <c r="J34" s="19">
        <v>10417</v>
      </c>
      <c r="K34" s="25">
        <v>11835</v>
      </c>
      <c r="L34" s="24">
        <v>10883</v>
      </c>
      <c r="M34" s="23">
        <v>10609</v>
      </c>
      <c r="N34" s="9">
        <f t="shared" si="0"/>
        <v>129377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24">
        <v>10136</v>
      </c>
      <c r="D3" s="16">
        <v>4610</v>
      </c>
      <c r="E3" s="16">
        <v>3353</v>
      </c>
      <c r="F3" s="36">
        <v>3555</v>
      </c>
      <c r="G3" s="17">
        <v>3146</v>
      </c>
      <c r="H3" s="18">
        <v>10584</v>
      </c>
      <c r="I3" s="16">
        <v>4090</v>
      </c>
      <c r="J3" s="16">
        <v>5853</v>
      </c>
      <c r="K3" s="16">
        <v>6885</v>
      </c>
      <c r="L3" s="24">
        <v>4829</v>
      </c>
      <c r="M3" s="22">
        <v>5321</v>
      </c>
      <c r="N3" s="13">
        <f>SUM(C3:M3)</f>
        <v>62362</v>
      </c>
    </row>
    <row r="4" spans="1:14" x14ac:dyDescent="0.25">
      <c r="A4" s="6" t="s">
        <v>35</v>
      </c>
      <c r="B4" s="1" t="s">
        <v>1</v>
      </c>
      <c r="C4" s="24">
        <v>814</v>
      </c>
      <c r="D4" s="16">
        <v>158</v>
      </c>
      <c r="E4" s="16">
        <v>136</v>
      </c>
      <c r="F4" s="36">
        <v>0</v>
      </c>
      <c r="G4" s="17">
        <v>94</v>
      </c>
      <c r="H4" s="18">
        <v>1406</v>
      </c>
      <c r="I4" s="16">
        <v>1438</v>
      </c>
      <c r="J4" s="16">
        <v>36</v>
      </c>
      <c r="K4" s="16">
        <v>19</v>
      </c>
      <c r="L4" s="24">
        <v>0</v>
      </c>
      <c r="M4" s="22">
        <v>154</v>
      </c>
      <c r="N4" s="13">
        <f t="shared" ref="N4:N34" si="0">SUM(C4:M4)</f>
        <v>4255</v>
      </c>
    </row>
    <row r="5" spans="1:14" ht="25.5" x14ac:dyDescent="0.25">
      <c r="A5" s="6" t="s">
        <v>36</v>
      </c>
      <c r="B5" s="1" t="s">
        <v>2</v>
      </c>
      <c r="C5" s="24">
        <v>442</v>
      </c>
      <c r="D5" s="16">
        <v>529</v>
      </c>
      <c r="E5" s="16">
        <v>956</v>
      </c>
      <c r="F5" s="36">
        <v>87</v>
      </c>
      <c r="G5" s="17">
        <v>218</v>
      </c>
      <c r="H5" s="18">
        <v>788</v>
      </c>
      <c r="I5" s="16">
        <v>698</v>
      </c>
      <c r="J5" s="16">
        <v>300</v>
      </c>
      <c r="K5" s="16">
        <v>352</v>
      </c>
      <c r="L5" s="24">
        <v>493</v>
      </c>
      <c r="M5" s="22">
        <v>447</v>
      </c>
      <c r="N5" s="13">
        <f t="shared" si="0"/>
        <v>5310</v>
      </c>
    </row>
    <row r="6" spans="1:14" ht="25.5" x14ac:dyDescent="0.25">
      <c r="A6" s="6" t="s">
        <v>37</v>
      </c>
      <c r="B6" s="1" t="s">
        <v>3</v>
      </c>
      <c r="C6" s="24">
        <v>0</v>
      </c>
      <c r="D6" s="16">
        <v>0</v>
      </c>
      <c r="E6" s="16">
        <v>0</v>
      </c>
      <c r="F6" s="3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24">
        <v>0</v>
      </c>
      <c r="M6" s="22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24">
        <v>0</v>
      </c>
      <c r="D7" s="16">
        <v>0</v>
      </c>
      <c r="E7" s="16">
        <v>0</v>
      </c>
      <c r="F7" s="3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24">
        <v>9</v>
      </c>
      <c r="M7" s="22">
        <v>0</v>
      </c>
      <c r="N7" s="13">
        <f t="shared" si="0"/>
        <v>9</v>
      </c>
    </row>
    <row r="8" spans="1:14" x14ac:dyDescent="0.25">
      <c r="A8" s="6" t="s">
        <v>39</v>
      </c>
      <c r="B8" s="1" t="s">
        <v>5</v>
      </c>
      <c r="C8" s="24">
        <v>0</v>
      </c>
      <c r="D8" s="16">
        <v>0</v>
      </c>
      <c r="E8" s="16">
        <v>0</v>
      </c>
      <c r="F8" s="36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24">
        <v>0</v>
      </c>
      <c r="M8" s="22">
        <v>0</v>
      </c>
      <c r="N8" s="13">
        <f t="shared" si="0"/>
        <v>0</v>
      </c>
    </row>
    <row r="9" spans="1:14" ht="25.5" x14ac:dyDescent="0.25">
      <c r="A9" s="6" t="s">
        <v>40</v>
      </c>
      <c r="B9" s="1" t="s">
        <v>6</v>
      </c>
      <c r="C9" s="24">
        <v>8</v>
      </c>
      <c r="D9" s="16">
        <v>48</v>
      </c>
      <c r="E9" s="16">
        <v>30</v>
      </c>
      <c r="F9" s="36">
        <v>0</v>
      </c>
      <c r="G9" s="17">
        <v>27</v>
      </c>
      <c r="H9" s="18">
        <v>18</v>
      </c>
      <c r="I9" s="16">
        <v>105</v>
      </c>
      <c r="J9" s="16">
        <v>15</v>
      </c>
      <c r="K9" s="16">
        <v>19</v>
      </c>
      <c r="L9" s="24">
        <v>47</v>
      </c>
      <c r="M9" s="22">
        <v>11</v>
      </c>
      <c r="N9" s="13">
        <f t="shared" si="0"/>
        <v>328</v>
      </c>
    </row>
    <row r="10" spans="1:14" ht="25.5" x14ac:dyDescent="0.25">
      <c r="A10" s="6" t="s">
        <v>41</v>
      </c>
      <c r="B10" s="1" t="s">
        <v>7</v>
      </c>
      <c r="C10" s="24">
        <v>1992</v>
      </c>
      <c r="D10" s="16">
        <f>D11+D12</f>
        <v>1396</v>
      </c>
      <c r="E10" s="16">
        <v>888</v>
      </c>
      <c r="F10" s="36">
        <v>103</v>
      </c>
      <c r="G10" s="17">
        <v>1256</v>
      </c>
      <c r="H10" s="18">
        <v>2051</v>
      </c>
      <c r="I10" s="16">
        <f>I11+I12</f>
        <v>1631</v>
      </c>
      <c r="J10" s="16">
        <f t="shared" ref="J10" si="1">SUM(J11:J12)</f>
        <v>372</v>
      </c>
      <c r="K10" s="16">
        <f>K11+K12</f>
        <v>474</v>
      </c>
      <c r="L10" s="24">
        <v>657</v>
      </c>
      <c r="M10" s="22">
        <f>SUM(M11:M12)</f>
        <v>812</v>
      </c>
      <c r="N10" s="13">
        <f t="shared" si="0"/>
        <v>11632</v>
      </c>
    </row>
    <row r="11" spans="1:14" x14ac:dyDescent="0.25">
      <c r="A11" s="6" t="s">
        <v>42</v>
      </c>
      <c r="B11" s="1" t="s">
        <v>8</v>
      </c>
      <c r="C11" s="24">
        <v>1839</v>
      </c>
      <c r="D11" s="16">
        <v>1132</v>
      </c>
      <c r="E11" s="16">
        <v>753</v>
      </c>
      <c r="F11" s="36">
        <v>70</v>
      </c>
      <c r="G11" s="17">
        <v>938</v>
      </c>
      <c r="H11" s="16">
        <v>1565</v>
      </c>
      <c r="I11" s="16">
        <v>1424</v>
      </c>
      <c r="J11" s="16">
        <v>253</v>
      </c>
      <c r="K11" s="28">
        <v>335</v>
      </c>
      <c r="L11" s="24">
        <v>462</v>
      </c>
      <c r="M11" s="22">
        <v>257</v>
      </c>
      <c r="N11" s="13">
        <f t="shared" si="0"/>
        <v>9028</v>
      </c>
    </row>
    <row r="12" spans="1:14" x14ac:dyDescent="0.25">
      <c r="A12" s="6" t="s">
        <v>43</v>
      </c>
      <c r="B12" s="1" t="s">
        <v>9</v>
      </c>
      <c r="C12" s="24">
        <v>153</v>
      </c>
      <c r="D12" s="16">
        <v>264</v>
      </c>
      <c r="E12" s="16">
        <v>135</v>
      </c>
      <c r="F12" s="36">
        <v>33</v>
      </c>
      <c r="G12" s="17">
        <v>318</v>
      </c>
      <c r="H12" s="16">
        <v>486</v>
      </c>
      <c r="I12" s="16">
        <v>207</v>
      </c>
      <c r="J12" s="16">
        <v>119</v>
      </c>
      <c r="K12" s="28">
        <v>139</v>
      </c>
      <c r="L12" s="24">
        <v>195</v>
      </c>
      <c r="M12" s="22">
        <v>555</v>
      </c>
      <c r="N12" s="13">
        <f t="shared" si="0"/>
        <v>2604</v>
      </c>
    </row>
    <row r="13" spans="1:14" x14ac:dyDescent="0.25">
      <c r="A13" s="6" t="s">
        <v>44</v>
      </c>
      <c r="B13" s="1" t="s">
        <v>10</v>
      </c>
      <c r="C13" s="24">
        <v>1155</v>
      </c>
      <c r="D13" s="16">
        <f>D14+D15</f>
        <v>1225</v>
      </c>
      <c r="E13" s="16">
        <v>544</v>
      </c>
      <c r="F13" s="36">
        <v>32</v>
      </c>
      <c r="G13" s="17">
        <v>1380</v>
      </c>
      <c r="H13" s="18">
        <v>3361</v>
      </c>
      <c r="I13" s="16">
        <f>I14+I15</f>
        <v>1894</v>
      </c>
      <c r="J13" s="16">
        <f t="shared" ref="J13" si="2">SUM(J14:J15)</f>
        <v>317</v>
      </c>
      <c r="K13" s="16">
        <f>K14+K15</f>
        <v>517</v>
      </c>
      <c r="L13" s="24">
        <v>303</v>
      </c>
      <c r="M13" s="22">
        <f>SUM(M14:M15)</f>
        <v>288</v>
      </c>
      <c r="N13" s="13">
        <f t="shared" si="0"/>
        <v>11016</v>
      </c>
    </row>
    <row r="14" spans="1:14" x14ac:dyDescent="0.25">
      <c r="A14" s="6" t="s">
        <v>42</v>
      </c>
      <c r="B14" s="1" t="s">
        <v>11</v>
      </c>
      <c r="C14" s="24">
        <v>1037</v>
      </c>
      <c r="D14" s="16">
        <v>1040</v>
      </c>
      <c r="E14" s="16">
        <v>461</v>
      </c>
      <c r="F14" s="36">
        <v>8</v>
      </c>
      <c r="G14" s="17">
        <v>945</v>
      </c>
      <c r="H14" s="16">
        <v>2850</v>
      </c>
      <c r="I14" s="16">
        <v>1445</v>
      </c>
      <c r="J14" s="16">
        <v>146</v>
      </c>
      <c r="K14" s="28">
        <v>340</v>
      </c>
      <c r="L14" s="24">
        <v>206</v>
      </c>
      <c r="M14" s="22">
        <v>154</v>
      </c>
      <c r="N14" s="13">
        <f t="shared" si="0"/>
        <v>8632</v>
      </c>
    </row>
    <row r="15" spans="1:14" x14ac:dyDescent="0.25">
      <c r="A15" s="6" t="s">
        <v>43</v>
      </c>
      <c r="B15" s="1" t="s">
        <v>12</v>
      </c>
      <c r="C15" s="24">
        <v>118</v>
      </c>
      <c r="D15" s="16">
        <v>185</v>
      </c>
      <c r="E15" s="16">
        <v>83</v>
      </c>
      <c r="F15" s="36">
        <v>24</v>
      </c>
      <c r="G15" s="17">
        <v>435</v>
      </c>
      <c r="H15" s="16">
        <v>511</v>
      </c>
      <c r="I15" s="16">
        <v>449</v>
      </c>
      <c r="J15" s="16">
        <v>171</v>
      </c>
      <c r="K15" s="28">
        <v>177</v>
      </c>
      <c r="L15" s="24">
        <v>97</v>
      </c>
      <c r="M15" s="22">
        <v>134</v>
      </c>
      <c r="N15" s="13">
        <f t="shared" si="0"/>
        <v>2384</v>
      </c>
    </row>
    <row r="16" spans="1:14" x14ac:dyDescent="0.25">
      <c r="A16" s="6" t="s">
        <v>45</v>
      </c>
      <c r="B16" s="1" t="s">
        <v>13</v>
      </c>
      <c r="C16" s="24">
        <v>2106</v>
      </c>
      <c r="D16" s="16">
        <f>D17+D18</f>
        <v>1435</v>
      </c>
      <c r="E16" s="16">
        <v>960</v>
      </c>
      <c r="F16" s="36">
        <v>135</v>
      </c>
      <c r="G16" s="17">
        <v>1380</v>
      </c>
      <c r="H16" s="18">
        <v>3401</v>
      </c>
      <c r="I16" s="16">
        <f>I17+I18</f>
        <v>1894</v>
      </c>
      <c r="J16" s="16">
        <f t="shared" ref="J16" si="3">SUM(J17:J18)</f>
        <v>503</v>
      </c>
      <c r="K16" s="16">
        <f>K17+K18</f>
        <v>991</v>
      </c>
      <c r="L16" s="24">
        <v>742</v>
      </c>
      <c r="M16" s="22">
        <f>SUM(M17:M18)</f>
        <v>833</v>
      </c>
      <c r="N16" s="13">
        <f t="shared" si="0"/>
        <v>14380</v>
      </c>
    </row>
    <row r="17" spans="1:14" x14ac:dyDescent="0.25">
      <c r="A17" s="6" t="s">
        <v>42</v>
      </c>
      <c r="B17" s="1" t="s">
        <v>14</v>
      </c>
      <c r="C17" s="24">
        <v>1840</v>
      </c>
      <c r="D17" s="16">
        <v>1137</v>
      </c>
      <c r="E17" s="16">
        <v>755</v>
      </c>
      <c r="F17" s="36">
        <v>78</v>
      </c>
      <c r="G17" s="17">
        <v>945</v>
      </c>
      <c r="H17" s="16">
        <v>2874</v>
      </c>
      <c r="I17" s="16">
        <f>I14</f>
        <v>1445</v>
      </c>
      <c r="J17" s="16">
        <v>269</v>
      </c>
      <c r="K17" s="29">
        <f>K11+K14</f>
        <v>675</v>
      </c>
      <c r="L17" s="24">
        <v>468</v>
      </c>
      <c r="M17" s="22">
        <v>261</v>
      </c>
      <c r="N17" s="13">
        <f t="shared" si="0"/>
        <v>10747</v>
      </c>
    </row>
    <row r="18" spans="1:14" x14ac:dyDescent="0.25">
      <c r="A18" s="6" t="s">
        <v>43</v>
      </c>
      <c r="B18" s="1" t="s">
        <v>15</v>
      </c>
      <c r="C18" s="24">
        <v>266</v>
      </c>
      <c r="D18" s="16">
        <v>298</v>
      </c>
      <c r="E18" s="16">
        <v>205</v>
      </c>
      <c r="F18" s="36">
        <v>57</v>
      </c>
      <c r="G18" s="17">
        <v>435</v>
      </c>
      <c r="H18" s="16">
        <v>527</v>
      </c>
      <c r="I18" s="16">
        <f>I15</f>
        <v>449</v>
      </c>
      <c r="J18" s="16">
        <v>234</v>
      </c>
      <c r="K18" s="29">
        <f>K12+K15</f>
        <v>316</v>
      </c>
      <c r="L18" s="24">
        <v>274</v>
      </c>
      <c r="M18" s="22">
        <v>572</v>
      </c>
      <c r="N18" s="13">
        <f t="shared" si="0"/>
        <v>3633</v>
      </c>
    </row>
    <row r="19" spans="1:14" x14ac:dyDescent="0.25">
      <c r="A19" s="6" t="s">
        <v>46</v>
      </c>
      <c r="B19" s="1" t="s">
        <v>16</v>
      </c>
      <c r="C19" s="24">
        <v>7065</v>
      </c>
      <c r="D19" s="16">
        <f>D20+D24+D25</f>
        <v>6237</v>
      </c>
      <c r="E19" s="16">
        <v>7213</v>
      </c>
      <c r="F19" s="36">
        <v>5769</v>
      </c>
      <c r="G19" s="17">
        <v>4166</v>
      </c>
      <c r="H19" s="18">
        <f>H20+H24+H25</f>
        <v>6641</v>
      </c>
      <c r="I19" s="16">
        <f>I20+I24+I25</f>
        <v>6336</v>
      </c>
      <c r="J19" s="16">
        <f t="shared" ref="J19" si="4">SUM(J20,J24:J25)</f>
        <v>10509</v>
      </c>
      <c r="K19" s="16">
        <f>SUM(K21:K25)</f>
        <v>10119</v>
      </c>
      <c r="L19" s="24">
        <v>6977</v>
      </c>
      <c r="M19" s="22">
        <f>M20+M24+M25</f>
        <v>4547</v>
      </c>
      <c r="N19" s="13">
        <f t="shared" si="0"/>
        <v>75579</v>
      </c>
    </row>
    <row r="20" spans="1:14" x14ac:dyDescent="0.25">
      <c r="A20" s="6" t="s">
        <v>47</v>
      </c>
      <c r="B20" s="1" t="s">
        <v>17</v>
      </c>
      <c r="C20" s="24">
        <v>7032</v>
      </c>
      <c r="D20" s="16">
        <f>SUM(D21:D23)</f>
        <v>6193</v>
      </c>
      <c r="E20" s="16">
        <v>7186</v>
      </c>
      <c r="F20" s="36">
        <v>5769</v>
      </c>
      <c r="G20" s="17">
        <v>4123</v>
      </c>
      <c r="H20" s="18">
        <f>H21+H22+H23</f>
        <v>6558</v>
      </c>
      <c r="I20" s="16">
        <f t="shared" ref="I20" si="5">I21+I22+I23</f>
        <v>6284</v>
      </c>
      <c r="J20" s="16">
        <f t="shared" ref="J20" si="6">SUM(J21:J23)</f>
        <v>10494</v>
      </c>
      <c r="K20" s="16">
        <f>K21+K22+K23</f>
        <v>10080</v>
      </c>
      <c r="L20" s="24">
        <v>6954</v>
      </c>
      <c r="M20" s="22">
        <f>SUM(M21:M23)</f>
        <v>4445</v>
      </c>
      <c r="N20" s="13">
        <f t="shared" si="0"/>
        <v>75118</v>
      </c>
    </row>
    <row r="21" spans="1:14" x14ac:dyDescent="0.25">
      <c r="A21" s="6" t="s">
        <v>48</v>
      </c>
      <c r="B21" s="1" t="s">
        <v>18</v>
      </c>
      <c r="C21" s="24">
        <v>5456</v>
      </c>
      <c r="D21" s="16">
        <v>4675</v>
      </c>
      <c r="E21" s="16">
        <v>4369</v>
      </c>
      <c r="F21" s="36">
        <v>4440</v>
      </c>
      <c r="G21" s="17">
        <v>3229</v>
      </c>
      <c r="H21" s="16">
        <v>4715</v>
      </c>
      <c r="I21" s="16">
        <v>4610</v>
      </c>
      <c r="J21" s="16">
        <v>7841</v>
      </c>
      <c r="K21" s="28">
        <v>7786</v>
      </c>
      <c r="L21" s="24">
        <v>5345</v>
      </c>
      <c r="M21" s="22">
        <v>3305</v>
      </c>
      <c r="N21" s="13">
        <f t="shared" si="0"/>
        <v>55771</v>
      </c>
    </row>
    <row r="22" spans="1:14" x14ac:dyDescent="0.25">
      <c r="A22" s="6" t="s">
        <v>49</v>
      </c>
      <c r="B22" s="1" t="s">
        <v>19</v>
      </c>
      <c r="C22" s="24">
        <v>1570</v>
      </c>
      <c r="D22" s="16">
        <v>1510</v>
      </c>
      <c r="E22" s="16">
        <v>1073</v>
      </c>
      <c r="F22" s="36">
        <v>1314</v>
      </c>
      <c r="G22" s="17">
        <v>776</v>
      </c>
      <c r="H22" s="16">
        <v>1771</v>
      </c>
      <c r="I22" s="16">
        <v>1666</v>
      </c>
      <c r="J22" s="16">
        <v>2611</v>
      </c>
      <c r="K22" s="28">
        <v>2281</v>
      </c>
      <c r="L22" s="24">
        <v>1604</v>
      </c>
      <c r="M22" s="22">
        <v>1115</v>
      </c>
      <c r="N22" s="13">
        <f t="shared" si="0"/>
        <v>17291</v>
      </c>
    </row>
    <row r="23" spans="1:14" x14ac:dyDescent="0.25">
      <c r="A23" s="38" t="s">
        <v>50</v>
      </c>
      <c r="B23" s="1" t="s">
        <v>20</v>
      </c>
      <c r="C23" s="24">
        <v>6</v>
      </c>
      <c r="D23" s="16">
        <v>8</v>
      </c>
      <c r="E23" s="16">
        <v>1744</v>
      </c>
      <c r="F23" s="36">
        <v>15</v>
      </c>
      <c r="G23" s="17">
        <v>118</v>
      </c>
      <c r="H23" s="16">
        <v>72</v>
      </c>
      <c r="I23" s="16">
        <v>8</v>
      </c>
      <c r="J23" s="16">
        <v>42</v>
      </c>
      <c r="K23" s="28">
        <v>13</v>
      </c>
      <c r="L23" s="24">
        <v>5</v>
      </c>
      <c r="M23" s="22">
        <v>25</v>
      </c>
      <c r="N23" s="13">
        <f t="shared" si="0"/>
        <v>2056</v>
      </c>
    </row>
    <row r="24" spans="1:14" x14ac:dyDescent="0.25">
      <c r="A24" s="6" t="s">
        <v>51</v>
      </c>
      <c r="B24" s="1" t="s">
        <v>21</v>
      </c>
      <c r="C24" s="24">
        <v>33</v>
      </c>
      <c r="D24" s="16">
        <v>44</v>
      </c>
      <c r="E24" s="16">
        <v>27</v>
      </c>
      <c r="F24" s="36">
        <v>0</v>
      </c>
      <c r="G24" s="17">
        <v>43</v>
      </c>
      <c r="H24" s="16">
        <v>83</v>
      </c>
      <c r="I24" s="16">
        <v>52</v>
      </c>
      <c r="J24" s="16">
        <v>15</v>
      </c>
      <c r="K24" s="28">
        <v>39</v>
      </c>
      <c r="L24" s="24">
        <v>23</v>
      </c>
      <c r="M24" s="22">
        <v>102</v>
      </c>
      <c r="N24" s="13">
        <f t="shared" si="0"/>
        <v>461</v>
      </c>
    </row>
    <row r="25" spans="1:14" x14ac:dyDescent="0.25">
      <c r="A25" s="6" t="s">
        <v>52</v>
      </c>
      <c r="B25" s="1" t="s">
        <v>22</v>
      </c>
      <c r="C25" s="24">
        <v>0</v>
      </c>
      <c r="D25" s="16">
        <v>0</v>
      </c>
      <c r="E25" s="16">
        <v>0</v>
      </c>
      <c r="F25" s="36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24">
        <v>0</v>
      </c>
      <c r="M25" s="22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24">
        <v>0</v>
      </c>
      <c r="D26" s="16">
        <v>0</v>
      </c>
      <c r="E26" s="16">
        <v>0</v>
      </c>
      <c r="F26" s="3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24">
        <v>8</v>
      </c>
      <c r="M26" s="22">
        <v>0</v>
      </c>
      <c r="N26" s="13">
        <f t="shared" si="0"/>
        <v>8</v>
      </c>
    </row>
    <row r="27" spans="1:14" ht="25.5" x14ac:dyDescent="0.25">
      <c r="A27" s="6" t="s">
        <v>54</v>
      </c>
      <c r="B27" s="1" t="s">
        <v>24</v>
      </c>
      <c r="C27" s="24">
        <v>1</v>
      </c>
      <c r="D27" s="16">
        <v>3</v>
      </c>
      <c r="E27" s="16">
        <v>0</v>
      </c>
      <c r="F27" s="36">
        <v>0</v>
      </c>
      <c r="G27" s="17">
        <v>1</v>
      </c>
      <c r="H27" s="18">
        <v>12</v>
      </c>
      <c r="I27" s="16">
        <v>0</v>
      </c>
      <c r="J27" s="16">
        <v>2</v>
      </c>
      <c r="K27" s="16">
        <v>2</v>
      </c>
      <c r="L27" s="24">
        <v>1</v>
      </c>
      <c r="M27" s="22">
        <v>5</v>
      </c>
      <c r="N27" s="13">
        <f t="shared" si="0"/>
        <v>27</v>
      </c>
    </row>
    <row r="28" spans="1:14" ht="25.5" x14ac:dyDescent="0.25">
      <c r="A28" s="6" t="s">
        <v>55</v>
      </c>
      <c r="B28" s="1" t="s">
        <v>25</v>
      </c>
      <c r="C28" s="24">
        <v>1072</v>
      </c>
      <c r="D28" s="16">
        <v>1386</v>
      </c>
      <c r="E28" s="16">
        <v>135</v>
      </c>
      <c r="F28" s="36">
        <v>20</v>
      </c>
      <c r="G28" s="17">
        <v>372</v>
      </c>
      <c r="H28" s="18">
        <v>1260</v>
      </c>
      <c r="I28" s="16">
        <v>647</v>
      </c>
      <c r="J28" s="16">
        <v>183</v>
      </c>
      <c r="K28" s="16">
        <v>577</v>
      </c>
      <c r="L28" s="24">
        <v>292</v>
      </c>
      <c r="M28" s="22">
        <v>33</v>
      </c>
      <c r="N28" s="13">
        <f t="shared" si="0"/>
        <v>5977</v>
      </c>
    </row>
    <row r="29" spans="1:14" x14ac:dyDescent="0.25">
      <c r="A29" s="6" t="s">
        <v>56</v>
      </c>
      <c r="B29" s="1" t="s">
        <v>26</v>
      </c>
      <c r="C29" s="24">
        <v>16</v>
      </c>
      <c r="D29" s="16">
        <v>0</v>
      </c>
      <c r="E29" s="16">
        <v>2</v>
      </c>
      <c r="F29" s="36">
        <v>0</v>
      </c>
      <c r="G29" s="17">
        <v>0</v>
      </c>
      <c r="H29" s="18">
        <v>3</v>
      </c>
      <c r="I29" s="16">
        <v>388</v>
      </c>
      <c r="J29" s="16"/>
      <c r="K29" s="16">
        <v>145</v>
      </c>
      <c r="L29" s="24">
        <v>0</v>
      </c>
      <c r="M29" s="22">
        <v>0</v>
      </c>
      <c r="N29" s="13">
        <f t="shared" si="0"/>
        <v>554</v>
      </c>
    </row>
    <row r="30" spans="1:14" x14ac:dyDescent="0.25">
      <c r="A30" s="6" t="s">
        <v>57</v>
      </c>
      <c r="B30" s="1" t="s">
        <v>27</v>
      </c>
      <c r="C30" s="24">
        <v>0</v>
      </c>
      <c r="D30" s="16">
        <v>1</v>
      </c>
      <c r="E30" s="16">
        <v>0</v>
      </c>
      <c r="F30" s="3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24">
        <v>1</v>
      </c>
      <c r="M30" s="22">
        <v>6</v>
      </c>
      <c r="N30" s="13">
        <f t="shared" si="0"/>
        <v>8</v>
      </c>
    </row>
    <row r="31" spans="1:14" x14ac:dyDescent="0.25">
      <c r="A31" s="6" t="s">
        <v>58</v>
      </c>
      <c r="B31" s="1" t="s">
        <v>28</v>
      </c>
      <c r="C31" s="24">
        <v>0</v>
      </c>
      <c r="D31" s="16">
        <v>123</v>
      </c>
      <c r="E31" s="16">
        <v>0</v>
      </c>
      <c r="F31" s="36">
        <v>0</v>
      </c>
      <c r="G31" s="17">
        <v>6</v>
      </c>
      <c r="H31" s="18">
        <v>17</v>
      </c>
      <c r="I31" s="16">
        <v>6</v>
      </c>
      <c r="J31" s="16">
        <v>4</v>
      </c>
      <c r="K31" s="16">
        <v>0</v>
      </c>
      <c r="L31" s="24">
        <v>0</v>
      </c>
      <c r="M31" s="22">
        <v>1</v>
      </c>
      <c r="N31" s="13">
        <f t="shared" si="0"/>
        <v>157</v>
      </c>
    </row>
    <row r="32" spans="1:14" x14ac:dyDescent="0.25">
      <c r="A32" s="6" t="s">
        <v>59</v>
      </c>
      <c r="B32" s="1" t="s">
        <v>29</v>
      </c>
      <c r="C32" s="24">
        <v>0</v>
      </c>
      <c r="D32" s="16">
        <v>0</v>
      </c>
      <c r="E32" s="16">
        <v>0</v>
      </c>
      <c r="F32" s="36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24">
        <v>0</v>
      </c>
      <c r="M32" s="22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24">
        <v>2158</v>
      </c>
      <c r="D33" s="16">
        <v>5075</v>
      </c>
      <c r="E33" s="16">
        <v>843</v>
      </c>
      <c r="F33" s="36">
        <v>431</v>
      </c>
      <c r="G33" s="17">
        <v>674</v>
      </c>
      <c r="H33" s="18">
        <v>4242</v>
      </c>
      <c r="I33" s="16">
        <v>4603</v>
      </c>
      <c r="J33" s="16">
        <v>2101</v>
      </c>
      <c r="K33" s="16">
        <v>1228</v>
      </c>
      <c r="L33" s="24">
        <v>1929</v>
      </c>
      <c r="M33" s="22">
        <v>873</v>
      </c>
      <c r="N33" s="13">
        <f t="shared" si="0"/>
        <v>24157</v>
      </c>
    </row>
    <row r="34" spans="1:14" x14ac:dyDescent="0.25">
      <c r="A34" s="7" t="s">
        <v>61</v>
      </c>
      <c r="B34" s="8" t="s">
        <v>31</v>
      </c>
      <c r="C34" s="24">
        <v>18157</v>
      </c>
      <c r="D34" s="27">
        <v>14847</v>
      </c>
      <c r="E34" s="16">
        <v>10223</v>
      </c>
      <c r="F34" s="36">
        <v>6385</v>
      </c>
      <c r="G34" s="26">
        <v>6773</v>
      </c>
      <c r="H34" s="18">
        <v>18827</v>
      </c>
      <c r="I34" s="16">
        <v>15721</v>
      </c>
      <c r="J34" s="19">
        <v>13536</v>
      </c>
      <c r="K34" s="25">
        <v>12929</v>
      </c>
      <c r="L34" s="24">
        <v>10353</v>
      </c>
      <c r="M34" s="23">
        <v>9425</v>
      </c>
      <c r="N34" s="9">
        <f t="shared" si="0"/>
        <v>137176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24">
        <v>132</v>
      </c>
      <c r="D3" s="16">
        <v>155</v>
      </c>
      <c r="E3" s="16">
        <v>15</v>
      </c>
      <c r="F3" s="33">
        <v>31</v>
      </c>
      <c r="G3" s="17">
        <v>48</v>
      </c>
      <c r="H3" s="16">
        <v>101</v>
      </c>
      <c r="I3" s="16">
        <v>103</v>
      </c>
      <c r="J3" s="16">
        <v>52</v>
      </c>
      <c r="K3" s="16">
        <v>106</v>
      </c>
      <c r="L3" s="24">
        <v>40</v>
      </c>
      <c r="M3" s="22">
        <v>34</v>
      </c>
      <c r="N3" s="14">
        <f>SUM(C3:M3)</f>
        <v>817</v>
      </c>
    </row>
    <row r="4" spans="1:14" x14ac:dyDescent="0.25">
      <c r="A4" s="6" t="s">
        <v>35</v>
      </c>
      <c r="B4" s="1" t="s">
        <v>1</v>
      </c>
      <c r="C4" s="24">
        <v>1784</v>
      </c>
      <c r="D4" s="16">
        <v>1445</v>
      </c>
      <c r="E4" s="16">
        <v>138</v>
      </c>
      <c r="F4" s="33">
        <v>0</v>
      </c>
      <c r="G4" s="17">
        <v>1282</v>
      </c>
      <c r="H4" s="16">
        <v>497</v>
      </c>
      <c r="I4" s="16">
        <v>1298</v>
      </c>
      <c r="J4" s="16">
        <v>502</v>
      </c>
      <c r="K4" s="16">
        <v>125</v>
      </c>
      <c r="L4" s="24">
        <v>0</v>
      </c>
      <c r="M4" s="22">
        <v>379</v>
      </c>
      <c r="N4" s="14">
        <f t="shared" ref="N4:N34" si="0">SUM(C4:M4)</f>
        <v>7450</v>
      </c>
    </row>
    <row r="5" spans="1:14" ht="25.5" x14ac:dyDescent="0.25">
      <c r="A5" s="6" t="s">
        <v>36</v>
      </c>
      <c r="B5" s="1" t="s">
        <v>2</v>
      </c>
      <c r="C5" s="24">
        <v>55</v>
      </c>
      <c r="D5" s="16">
        <v>42</v>
      </c>
      <c r="E5" s="16">
        <v>70</v>
      </c>
      <c r="F5" s="33">
        <v>6</v>
      </c>
      <c r="G5" s="17">
        <v>37</v>
      </c>
      <c r="H5" s="16">
        <v>101</v>
      </c>
      <c r="I5" s="16">
        <v>90</v>
      </c>
      <c r="J5" s="16">
        <v>57</v>
      </c>
      <c r="K5" s="16">
        <v>81</v>
      </c>
      <c r="L5" s="24">
        <v>53</v>
      </c>
      <c r="M5" s="22">
        <v>77</v>
      </c>
      <c r="N5" s="14">
        <f t="shared" si="0"/>
        <v>669</v>
      </c>
    </row>
    <row r="6" spans="1:14" ht="25.5" x14ac:dyDescent="0.25">
      <c r="A6" s="6" t="s">
        <v>37</v>
      </c>
      <c r="B6" s="1" t="s">
        <v>3</v>
      </c>
      <c r="C6" s="24">
        <v>0</v>
      </c>
      <c r="D6" s="16">
        <v>0</v>
      </c>
      <c r="E6" s="16">
        <v>0</v>
      </c>
      <c r="F6" s="33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24">
        <v>0</v>
      </c>
      <c r="M6" s="22">
        <v>0</v>
      </c>
      <c r="N6" s="14">
        <f t="shared" si="0"/>
        <v>0</v>
      </c>
    </row>
    <row r="7" spans="1:14" x14ac:dyDescent="0.25">
      <c r="A7" s="6" t="s">
        <v>38</v>
      </c>
      <c r="B7" s="1" t="s">
        <v>4</v>
      </c>
      <c r="C7" s="24">
        <v>0</v>
      </c>
      <c r="D7" s="16">
        <v>0</v>
      </c>
      <c r="E7" s="16">
        <v>0</v>
      </c>
      <c r="F7" s="33">
        <v>0</v>
      </c>
      <c r="G7" s="17">
        <v>0</v>
      </c>
      <c r="H7" s="16">
        <v>0</v>
      </c>
      <c r="I7" s="16">
        <v>0</v>
      </c>
      <c r="J7" s="16"/>
      <c r="K7" s="16">
        <v>0</v>
      </c>
      <c r="L7" s="24">
        <v>0</v>
      </c>
      <c r="M7" s="22">
        <v>0</v>
      </c>
      <c r="N7" s="14">
        <f t="shared" si="0"/>
        <v>0</v>
      </c>
    </row>
    <row r="8" spans="1:14" x14ac:dyDescent="0.25">
      <c r="A8" s="6" t="s">
        <v>39</v>
      </c>
      <c r="B8" s="1" t="s">
        <v>5</v>
      </c>
      <c r="C8" s="24">
        <v>0</v>
      </c>
      <c r="D8" s="16">
        <v>0</v>
      </c>
      <c r="E8" s="16">
        <v>0</v>
      </c>
      <c r="F8" s="33">
        <v>0</v>
      </c>
      <c r="G8" s="17">
        <v>0</v>
      </c>
      <c r="H8" s="16">
        <v>0</v>
      </c>
      <c r="I8" s="16">
        <v>0</v>
      </c>
      <c r="J8" s="16"/>
      <c r="K8" s="16">
        <v>0</v>
      </c>
      <c r="L8" s="24">
        <v>0</v>
      </c>
      <c r="M8" s="22">
        <v>0</v>
      </c>
      <c r="N8" s="14">
        <f t="shared" si="0"/>
        <v>0</v>
      </c>
    </row>
    <row r="9" spans="1:14" ht="25.5" x14ac:dyDescent="0.25">
      <c r="A9" s="6" t="s">
        <v>40</v>
      </c>
      <c r="B9" s="1" t="s">
        <v>6</v>
      </c>
      <c r="C9" s="24">
        <v>0</v>
      </c>
      <c r="D9" s="16">
        <v>0</v>
      </c>
      <c r="E9" s="16">
        <v>0</v>
      </c>
      <c r="F9" s="33">
        <v>0</v>
      </c>
      <c r="G9" s="17">
        <v>0</v>
      </c>
      <c r="H9" s="16">
        <v>0</v>
      </c>
      <c r="I9" s="16">
        <v>0</v>
      </c>
      <c r="J9" s="16"/>
      <c r="K9" s="16">
        <v>0</v>
      </c>
      <c r="L9" s="24">
        <v>0</v>
      </c>
      <c r="M9" s="22">
        <v>0</v>
      </c>
      <c r="N9" s="14">
        <f t="shared" si="0"/>
        <v>0</v>
      </c>
    </row>
    <row r="10" spans="1:14" ht="25.5" x14ac:dyDescent="0.25">
      <c r="A10" s="6" t="s">
        <v>41</v>
      </c>
      <c r="B10" s="1" t="s">
        <v>7</v>
      </c>
      <c r="C10" s="24">
        <v>3</v>
      </c>
      <c r="D10" s="16">
        <f>D11+D12</f>
        <v>32</v>
      </c>
      <c r="E10" s="16">
        <v>1</v>
      </c>
      <c r="F10" s="33">
        <v>0</v>
      </c>
      <c r="G10" s="17">
        <v>2</v>
      </c>
      <c r="H10" s="16">
        <v>7</v>
      </c>
      <c r="I10" s="16">
        <f t="shared" ref="I10" si="1">I11+I12</f>
        <v>1</v>
      </c>
      <c r="J10" s="16">
        <f t="shared" ref="J10" si="2">SUM(J11:J12)</f>
        <v>0</v>
      </c>
      <c r="K10" s="16">
        <f t="shared" ref="K10" si="3">K11+K12</f>
        <v>0</v>
      </c>
      <c r="L10" s="24">
        <v>3</v>
      </c>
      <c r="M10" s="22">
        <f>SUM(M11:M12)</f>
        <v>0</v>
      </c>
      <c r="N10" s="14">
        <f t="shared" si="0"/>
        <v>49</v>
      </c>
    </row>
    <row r="11" spans="1:14" x14ac:dyDescent="0.25">
      <c r="A11" s="6" t="s">
        <v>42</v>
      </c>
      <c r="B11" s="1" t="s">
        <v>8</v>
      </c>
      <c r="C11" s="24">
        <v>1</v>
      </c>
      <c r="D11" s="16">
        <v>23</v>
      </c>
      <c r="E11" s="16">
        <v>1</v>
      </c>
      <c r="F11" s="33">
        <v>0</v>
      </c>
      <c r="G11" s="17">
        <v>2</v>
      </c>
      <c r="H11" s="16">
        <v>2</v>
      </c>
      <c r="I11" s="16">
        <v>1</v>
      </c>
      <c r="J11" s="16"/>
      <c r="K11" s="28">
        <v>0</v>
      </c>
      <c r="L11" s="24">
        <v>3</v>
      </c>
      <c r="M11" s="22">
        <v>0</v>
      </c>
      <c r="N11" s="14">
        <f t="shared" si="0"/>
        <v>33</v>
      </c>
    </row>
    <row r="12" spans="1:14" x14ac:dyDescent="0.25">
      <c r="A12" s="6" t="s">
        <v>43</v>
      </c>
      <c r="B12" s="1" t="s">
        <v>9</v>
      </c>
      <c r="C12" s="24">
        <v>2</v>
      </c>
      <c r="D12" s="16">
        <v>9</v>
      </c>
      <c r="E12" s="16">
        <v>0</v>
      </c>
      <c r="F12" s="33">
        <v>0</v>
      </c>
      <c r="G12" s="17">
        <v>0</v>
      </c>
      <c r="H12" s="16">
        <v>5</v>
      </c>
      <c r="I12" s="16">
        <v>0</v>
      </c>
      <c r="J12" s="16"/>
      <c r="K12" s="28">
        <v>0</v>
      </c>
      <c r="L12" s="24">
        <v>0</v>
      </c>
      <c r="M12" s="22">
        <v>0</v>
      </c>
      <c r="N12" s="14">
        <f t="shared" si="0"/>
        <v>16</v>
      </c>
    </row>
    <row r="13" spans="1:14" x14ac:dyDescent="0.25">
      <c r="A13" s="6" t="s">
        <v>44</v>
      </c>
      <c r="B13" s="1" t="s">
        <v>10</v>
      </c>
      <c r="C13" s="24">
        <v>15</v>
      </c>
      <c r="D13" s="16">
        <f>D14+D15</f>
        <v>14</v>
      </c>
      <c r="E13" s="16">
        <v>81</v>
      </c>
      <c r="F13" s="33">
        <v>0</v>
      </c>
      <c r="G13" s="17">
        <v>71</v>
      </c>
      <c r="H13" s="16">
        <v>106</v>
      </c>
      <c r="I13" s="16">
        <f>I14+I15</f>
        <v>70</v>
      </c>
      <c r="J13" s="16">
        <f t="shared" ref="J13" si="4">SUM(J14:J15)</f>
        <v>5</v>
      </c>
      <c r="K13" s="16">
        <f t="shared" ref="K13" si="5">K14+K15</f>
        <v>66</v>
      </c>
      <c r="L13" s="24">
        <v>33</v>
      </c>
      <c r="M13" s="22">
        <f>SUM(M14:M15)</f>
        <v>17</v>
      </c>
      <c r="N13" s="14">
        <f t="shared" si="0"/>
        <v>478</v>
      </c>
    </row>
    <row r="14" spans="1:14" x14ac:dyDescent="0.25">
      <c r="A14" s="6" t="s">
        <v>42</v>
      </c>
      <c r="B14" s="1" t="s">
        <v>11</v>
      </c>
      <c r="C14" s="24">
        <v>10</v>
      </c>
      <c r="D14" s="16">
        <v>3</v>
      </c>
      <c r="E14" s="16">
        <v>38</v>
      </c>
      <c r="F14" s="33">
        <v>0</v>
      </c>
      <c r="G14" s="17">
        <v>9</v>
      </c>
      <c r="H14" s="16">
        <v>82</v>
      </c>
      <c r="I14" s="16">
        <v>19</v>
      </c>
      <c r="J14" s="16">
        <v>1</v>
      </c>
      <c r="K14" s="28">
        <v>10</v>
      </c>
      <c r="L14" s="24">
        <v>2</v>
      </c>
      <c r="M14" s="22">
        <v>6</v>
      </c>
      <c r="N14" s="14">
        <f t="shared" si="0"/>
        <v>180</v>
      </c>
    </row>
    <row r="15" spans="1:14" x14ac:dyDescent="0.25">
      <c r="A15" s="6" t="s">
        <v>43</v>
      </c>
      <c r="B15" s="1" t="s">
        <v>12</v>
      </c>
      <c r="C15" s="24">
        <v>5</v>
      </c>
      <c r="D15" s="16">
        <v>11</v>
      </c>
      <c r="E15" s="16">
        <v>43</v>
      </c>
      <c r="F15" s="33">
        <v>0</v>
      </c>
      <c r="G15" s="17">
        <v>62</v>
      </c>
      <c r="H15" s="16">
        <v>24</v>
      </c>
      <c r="I15" s="16">
        <v>51</v>
      </c>
      <c r="J15" s="16">
        <v>4</v>
      </c>
      <c r="K15" s="28">
        <v>56</v>
      </c>
      <c r="L15" s="24">
        <v>31</v>
      </c>
      <c r="M15" s="22">
        <v>11</v>
      </c>
      <c r="N15" s="14">
        <f t="shared" si="0"/>
        <v>298</v>
      </c>
    </row>
    <row r="16" spans="1:14" x14ac:dyDescent="0.25">
      <c r="A16" s="6" t="s">
        <v>45</v>
      </c>
      <c r="B16" s="1" t="s">
        <v>13</v>
      </c>
      <c r="C16" s="24">
        <v>18</v>
      </c>
      <c r="D16" s="16">
        <f t="shared" ref="D16:D18" si="6">D10+D13</f>
        <v>46</v>
      </c>
      <c r="E16" s="16">
        <v>82</v>
      </c>
      <c r="F16" s="33">
        <v>0</v>
      </c>
      <c r="G16" s="17">
        <v>73</v>
      </c>
      <c r="H16" s="16">
        <v>113</v>
      </c>
      <c r="I16" s="16">
        <f t="shared" ref="I16" si="7">I17+I18</f>
        <v>71</v>
      </c>
      <c r="J16" s="16">
        <f t="shared" ref="J16" si="8">SUM(J17:J18)</f>
        <v>5</v>
      </c>
      <c r="K16" s="16">
        <f t="shared" ref="K16" si="9">K17+K18</f>
        <v>66</v>
      </c>
      <c r="L16" s="24">
        <v>36</v>
      </c>
      <c r="M16" s="22">
        <f>SUM(M17:M18)</f>
        <v>17</v>
      </c>
      <c r="N16" s="14">
        <f t="shared" si="0"/>
        <v>527</v>
      </c>
    </row>
    <row r="17" spans="1:14" x14ac:dyDescent="0.25">
      <c r="A17" s="6" t="s">
        <v>42</v>
      </c>
      <c r="B17" s="1" t="s">
        <v>14</v>
      </c>
      <c r="C17" s="24">
        <v>11</v>
      </c>
      <c r="D17" s="16">
        <f t="shared" si="6"/>
        <v>26</v>
      </c>
      <c r="E17" s="16">
        <v>39</v>
      </c>
      <c r="F17" s="33">
        <v>0</v>
      </c>
      <c r="G17" s="17">
        <v>11</v>
      </c>
      <c r="H17" s="16">
        <v>84</v>
      </c>
      <c r="I17" s="16">
        <f t="shared" ref="I17:I18" si="10">I11+I14</f>
        <v>20</v>
      </c>
      <c r="J17" s="16">
        <f t="shared" ref="J17:K18" si="11">J11+J14</f>
        <v>1</v>
      </c>
      <c r="K17" s="29">
        <f t="shared" si="11"/>
        <v>10</v>
      </c>
      <c r="L17" s="24">
        <v>5</v>
      </c>
      <c r="M17" s="22">
        <f t="shared" ref="M17:M18" si="12">M11+M14</f>
        <v>6</v>
      </c>
      <c r="N17" s="14">
        <f t="shared" si="0"/>
        <v>213</v>
      </c>
    </row>
    <row r="18" spans="1:14" x14ac:dyDescent="0.25">
      <c r="A18" s="6" t="s">
        <v>43</v>
      </c>
      <c r="B18" s="1" t="s">
        <v>15</v>
      </c>
      <c r="C18" s="24">
        <v>7</v>
      </c>
      <c r="D18" s="16">
        <f t="shared" si="6"/>
        <v>20</v>
      </c>
      <c r="E18" s="16">
        <v>43</v>
      </c>
      <c r="F18" s="33">
        <v>0</v>
      </c>
      <c r="G18" s="17">
        <v>62</v>
      </c>
      <c r="H18" s="16">
        <v>29</v>
      </c>
      <c r="I18" s="16">
        <f t="shared" si="10"/>
        <v>51</v>
      </c>
      <c r="J18" s="16">
        <f t="shared" si="11"/>
        <v>4</v>
      </c>
      <c r="K18" s="29">
        <f t="shared" si="11"/>
        <v>56</v>
      </c>
      <c r="L18" s="24">
        <v>31</v>
      </c>
      <c r="M18" s="22">
        <f t="shared" si="12"/>
        <v>11</v>
      </c>
      <c r="N18" s="14">
        <f t="shared" si="0"/>
        <v>314</v>
      </c>
    </row>
    <row r="19" spans="1:14" x14ac:dyDescent="0.25">
      <c r="A19" s="6" t="s">
        <v>46</v>
      </c>
      <c r="B19" s="1" t="s">
        <v>16</v>
      </c>
      <c r="C19" s="24">
        <v>276</v>
      </c>
      <c r="D19" s="16">
        <f>D20+D24+D25</f>
        <v>257</v>
      </c>
      <c r="E19" s="16">
        <v>210</v>
      </c>
      <c r="F19" s="33">
        <v>223</v>
      </c>
      <c r="G19" s="17">
        <v>117</v>
      </c>
      <c r="H19" s="18">
        <f>H20+H24+H25</f>
        <v>222</v>
      </c>
      <c r="I19" s="16">
        <f t="shared" ref="I19" si="13">I20+I24+I25</f>
        <v>237</v>
      </c>
      <c r="J19" s="16">
        <f t="shared" ref="J19" si="14">SUM(J20,J24:J25)</f>
        <v>434</v>
      </c>
      <c r="K19" s="16">
        <f t="shared" ref="K19" si="15">SUM(K21:K25)</f>
        <v>516</v>
      </c>
      <c r="L19" s="24">
        <v>258</v>
      </c>
      <c r="M19" s="22">
        <f>M20+M24+M25</f>
        <v>233</v>
      </c>
      <c r="N19" s="14">
        <f t="shared" si="0"/>
        <v>2983</v>
      </c>
    </row>
    <row r="20" spans="1:14" x14ac:dyDescent="0.25">
      <c r="A20" s="6" t="s">
        <v>47</v>
      </c>
      <c r="B20" s="1" t="s">
        <v>17</v>
      </c>
      <c r="C20" s="24">
        <v>274</v>
      </c>
      <c r="D20" s="16">
        <f>SUM(D21:D23)</f>
        <v>257</v>
      </c>
      <c r="E20" s="16">
        <v>210</v>
      </c>
      <c r="F20" s="33">
        <v>223</v>
      </c>
      <c r="G20" s="17">
        <v>115</v>
      </c>
      <c r="H20" s="18">
        <f t="shared" ref="H20:I20" si="16">H21+H22+H23</f>
        <v>209</v>
      </c>
      <c r="I20" s="16">
        <f t="shared" si="16"/>
        <v>237</v>
      </c>
      <c r="J20" s="16">
        <f t="shared" ref="J20" si="17">SUM(J21:J23)</f>
        <v>433</v>
      </c>
      <c r="K20" s="16">
        <f t="shared" ref="K20" si="18">K21+K22+K23</f>
        <v>516</v>
      </c>
      <c r="L20" s="24">
        <v>257</v>
      </c>
      <c r="M20" s="22">
        <f>SUM(M21:M23)</f>
        <v>232</v>
      </c>
      <c r="N20" s="14">
        <f t="shared" si="0"/>
        <v>2963</v>
      </c>
    </row>
    <row r="21" spans="1:14" x14ac:dyDescent="0.25">
      <c r="A21" s="6" t="s">
        <v>48</v>
      </c>
      <c r="B21" s="1" t="s">
        <v>18</v>
      </c>
      <c r="C21" s="24">
        <v>264</v>
      </c>
      <c r="D21" s="16">
        <v>252</v>
      </c>
      <c r="E21" s="16">
        <v>203</v>
      </c>
      <c r="F21" s="33">
        <v>215</v>
      </c>
      <c r="G21" s="17">
        <v>106</v>
      </c>
      <c r="H21" s="16">
        <v>192</v>
      </c>
      <c r="I21" s="16">
        <v>207</v>
      </c>
      <c r="J21" s="16">
        <v>421</v>
      </c>
      <c r="K21" s="28">
        <v>496</v>
      </c>
      <c r="L21" s="24">
        <v>248</v>
      </c>
      <c r="M21" s="22">
        <v>212</v>
      </c>
      <c r="N21" s="14">
        <f t="shared" si="0"/>
        <v>2816</v>
      </c>
    </row>
    <row r="22" spans="1:14" x14ac:dyDescent="0.25">
      <c r="A22" s="6" t="s">
        <v>49</v>
      </c>
      <c r="B22" s="1" t="s">
        <v>19</v>
      </c>
      <c r="C22" s="24">
        <v>10</v>
      </c>
      <c r="D22" s="16">
        <v>5</v>
      </c>
      <c r="E22" s="16">
        <v>7</v>
      </c>
      <c r="F22" s="33">
        <v>8</v>
      </c>
      <c r="G22" s="17">
        <v>9</v>
      </c>
      <c r="H22" s="16">
        <v>16</v>
      </c>
      <c r="I22" s="16">
        <v>30</v>
      </c>
      <c r="J22" s="16">
        <v>12</v>
      </c>
      <c r="K22" s="28">
        <v>17</v>
      </c>
      <c r="L22" s="24">
        <v>9</v>
      </c>
      <c r="M22" s="22">
        <v>20</v>
      </c>
      <c r="N22" s="14">
        <f t="shared" si="0"/>
        <v>143</v>
      </c>
    </row>
    <row r="23" spans="1:14" x14ac:dyDescent="0.25">
      <c r="A23" s="38" t="s">
        <v>50</v>
      </c>
      <c r="B23" s="1" t="s">
        <v>20</v>
      </c>
      <c r="C23" s="24">
        <v>0</v>
      </c>
      <c r="D23" s="16">
        <v>0</v>
      </c>
      <c r="E23" s="16">
        <v>0</v>
      </c>
      <c r="F23" s="33">
        <v>0</v>
      </c>
      <c r="G23" s="17">
        <v>0</v>
      </c>
      <c r="H23" s="16">
        <v>1</v>
      </c>
      <c r="I23" s="16">
        <v>0</v>
      </c>
      <c r="J23" s="16"/>
      <c r="K23" s="28">
        <v>3</v>
      </c>
      <c r="L23" s="24">
        <v>0</v>
      </c>
      <c r="M23" s="22">
        <v>0</v>
      </c>
      <c r="N23" s="14">
        <f t="shared" si="0"/>
        <v>4</v>
      </c>
    </row>
    <row r="24" spans="1:14" x14ac:dyDescent="0.25">
      <c r="A24" s="6" t="s">
        <v>51</v>
      </c>
      <c r="B24" s="1" t="s">
        <v>21</v>
      </c>
      <c r="C24" s="24">
        <v>2</v>
      </c>
      <c r="D24" s="16">
        <v>0</v>
      </c>
      <c r="E24" s="16">
        <v>0</v>
      </c>
      <c r="F24" s="33">
        <v>0</v>
      </c>
      <c r="G24" s="17">
        <v>2</v>
      </c>
      <c r="H24" s="16">
        <v>13</v>
      </c>
      <c r="I24" s="16">
        <v>0</v>
      </c>
      <c r="J24" s="16">
        <v>1</v>
      </c>
      <c r="K24" s="28"/>
      <c r="L24" s="24">
        <v>1</v>
      </c>
      <c r="M24" s="22">
        <v>1</v>
      </c>
      <c r="N24" s="14">
        <f t="shared" si="0"/>
        <v>20</v>
      </c>
    </row>
    <row r="25" spans="1:14" x14ac:dyDescent="0.25">
      <c r="A25" s="6" t="s">
        <v>52</v>
      </c>
      <c r="B25" s="1" t="s">
        <v>22</v>
      </c>
      <c r="C25" s="24">
        <v>0</v>
      </c>
      <c r="D25" s="16">
        <v>0</v>
      </c>
      <c r="E25" s="16">
        <v>0</v>
      </c>
      <c r="F25" s="33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24">
        <v>0</v>
      </c>
      <c r="M25" s="22">
        <v>0</v>
      </c>
      <c r="N25" s="14">
        <f t="shared" si="0"/>
        <v>0</v>
      </c>
    </row>
    <row r="26" spans="1:14" ht="25.5" x14ac:dyDescent="0.25">
      <c r="A26" s="6" t="s">
        <v>53</v>
      </c>
      <c r="B26" s="1" t="s">
        <v>23</v>
      </c>
      <c r="C26" s="24">
        <v>0</v>
      </c>
      <c r="D26" s="16">
        <v>0</v>
      </c>
      <c r="E26" s="16">
        <v>0</v>
      </c>
      <c r="F26" s="33">
        <v>0</v>
      </c>
      <c r="G26" s="17">
        <v>0</v>
      </c>
      <c r="H26" s="16">
        <v>0</v>
      </c>
      <c r="I26" s="16">
        <v>0</v>
      </c>
      <c r="J26" s="16"/>
      <c r="K26" s="16">
        <v>0</v>
      </c>
      <c r="L26" s="24">
        <v>0</v>
      </c>
      <c r="M26" s="22">
        <v>0</v>
      </c>
      <c r="N26" s="14">
        <f t="shared" si="0"/>
        <v>0</v>
      </c>
    </row>
    <row r="27" spans="1:14" ht="25.5" x14ac:dyDescent="0.25">
      <c r="A27" s="6" t="s">
        <v>54</v>
      </c>
      <c r="B27" s="1" t="s">
        <v>24</v>
      </c>
      <c r="C27" s="24">
        <v>0</v>
      </c>
      <c r="D27" s="16">
        <v>0</v>
      </c>
      <c r="E27" s="16">
        <v>0</v>
      </c>
      <c r="F27" s="33">
        <v>0</v>
      </c>
      <c r="G27" s="17">
        <v>0</v>
      </c>
      <c r="H27" s="16">
        <v>0</v>
      </c>
      <c r="I27" s="16">
        <v>0</v>
      </c>
      <c r="J27" s="16"/>
      <c r="K27" s="16">
        <v>0</v>
      </c>
      <c r="L27" s="24">
        <v>0</v>
      </c>
      <c r="M27" s="22">
        <v>0</v>
      </c>
      <c r="N27" s="14">
        <f t="shared" si="0"/>
        <v>0</v>
      </c>
    </row>
    <row r="28" spans="1:14" ht="25.5" x14ac:dyDescent="0.25">
      <c r="A28" s="6" t="s">
        <v>55</v>
      </c>
      <c r="B28" s="1" t="s">
        <v>25</v>
      </c>
      <c r="C28" s="24">
        <v>0</v>
      </c>
      <c r="D28" s="16">
        <v>5</v>
      </c>
      <c r="E28" s="16">
        <v>3</v>
      </c>
      <c r="F28" s="33">
        <v>0</v>
      </c>
      <c r="G28" s="17">
        <v>4</v>
      </c>
      <c r="H28" s="16">
        <v>3</v>
      </c>
      <c r="I28" s="16">
        <v>1</v>
      </c>
      <c r="J28" s="16"/>
      <c r="K28" s="16">
        <v>3</v>
      </c>
      <c r="L28" s="24">
        <v>5</v>
      </c>
      <c r="M28" s="22">
        <v>0</v>
      </c>
      <c r="N28" s="14">
        <f t="shared" si="0"/>
        <v>24</v>
      </c>
    </row>
    <row r="29" spans="1:14" x14ac:dyDescent="0.25">
      <c r="A29" s="6" t="s">
        <v>56</v>
      </c>
      <c r="B29" s="1" t="s">
        <v>26</v>
      </c>
      <c r="C29" s="24">
        <v>0</v>
      </c>
      <c r="D29" s="16">
        <v>0</v>
      </c>
      <c r="E29" s="16">
        <v>0</v>
      </c>
      <c r="F29" s="33">
        <v>0</v>
      </c>
      <c r="G29" s="17">
        <v>0</v>
      </c>
      <c r="H29" s="16">
        <v>0</v>
      </c>
      <c r="I29" s="16">
        <v>1</v>
      </c>
      <c r="J29" s="16"/>
      <c r="K29" s="16">
        <v>0</v>
      </c>
      <c r="L29" s="24">
        <v>0</v>
      </c>
      <c r="M29" s="22">
        <v>0</v>
      </c>
      <c r="N29" s="14">
        <f t="shared" si="0"/>
        <v>1</v>
      </c>
    </row>
    <row r="30" spans="1:14" x14ac:dyDescent="0.25">
      <c r="A30" s="6" t="s">
        <v>57</v>
      </c>
      <c r="B30" s="1" t="s">
        <v>27</v>
      </c>
      <c r="C30" s="24">
        <v>0</v>
      </c>
      <c r="D30" s="16">
        <v>0</v>
      </c>
      <c r="E30" s="16">
        <v>0</v>
      </c>
      <c r="F30" s="33">
        <v>0</v>
      </c>
      <c r="G30" s="17">
        <v>0</v>
      </c>
      <c r="H30" s="16">
        <v>0</v>
      </c>
      <c r="I30" s="16">
        <v>0</v>
      </c>
      <c r="J30" s="16"/>
      <c r="K30" s="16">
        <v>0</v>
      </c>
      <c r="L30" s="24">
        <v>0</v>
      </c>
      <c r="M30" s="22">
        <v>0</v>
      </c>
      <c r="N30" s="14">
        <f t="shared" si="0"/>
        <v>0</v>
      </c>
    </row>
    <row r="31" spans="1:14" x14ac:dyDescent="0.25">
      <c r="A31" s="6" t="s">
        <v>58</v>
      </c>
      <c r="B31" s="1" t="s">
        <v>28</v>
      </c>
      <c r="C31" s="24">
        <v>0</v>
      </c>
      <c r="D31" s="16">
        <v>0</v>
      </c>
      <c r="E31" s="16">
        <v>0</v>
      </c>
      <c r="F31" s="33">
        <v>0</v>
      </c>
      <c r="G31" s="17">
        <v>6</v>
      </c>
      <c r="H31" s="16">
        <v>0</v>
      </c>
      <c r="I31" s="16">
        <v>0</v>
      </c>
      <c r="J31" s="16"/>
      <c r="K31" s="16">
        <v>0</v>
      </c>
      <c r="L31" s="24">
        <v>0</v>
      </c>
      <c r="M31" s="22">
        <v>0</v>
      </c>
      <c r="N31" s="14">
        <f t="shared" si="0"/>
        <v>6</v>
      </c>
    </row>
    <row r="32" spans="1:14" x14ac:dyDescent="0.25">
      <c r="A32" s="6" t="s">
        <v>59</v>
      </c>
      <c r="B32" s="1" t="s">
        <v>29</v>
      </c>
      <c r="C32" s="24">
        <v>0</v>
      </c>
      <c r="D32" s="16">
        <v>0</v>
      </c>
      <c r="E32" s="16">
        <v>0</v>
      </c>
      <c r="F32" s="33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24">
        <v>0</v>
      </c>
      <c r="M32" s="22">
        <v>0</v>
      </c>
      <c r="N32" s="14">
        <f t="shared" si="0"/>
        <v>0</v>
      </c>
    </row>
    <row r="33" spans="1:14" x14ac:dyDescent="0.25">
      <c r="A33" s="6" t="s">
        <v>60</v>
      </c>
      <c r="B33" s="1" t="s">
        <v>30</v>
      </c>
      <c r="C33" s="24">
        <v>28</v>
      </c>
      <c r="D33" s="16">
        <v>59</v>
      </c>
      <c r="E33" s="16">
        <v>22</v>
      </c>
      <c r="F33" s="33">
        <v>2</v>
      </c>
      <c r="G33" s="17">
        <v>6</v>
      </c>
      <c r="H33" s="16">
        <v>100</v>
      </c>
      <c r="I33" s="16">
        <v>66</v>
      </c>
      <c r="J33" s="16">
        <v>7</v>
      </c>
      <c r="K33" s="16">
        <v>1</v>
      </c>
      <c r="L33" s="24">
        <v>20</v>
      </c>
      <c r="M33" s="22">
        <v>12</v>
      </c>
      <c r="N33" s="14">
        <f t="shared" si="0"/>
        <v>323</v>
      </c>
    </row>
    <row r="34" spans="1:14" x14ac:dyDescent="0.25">
      <c r="A34" s="7" t="s">
        <v>61</v>
      </c>
      <c r="B34" s="8" t="s">
        <v>31</v>
      </c>
      <c r="C34" s="24">
        <v>2293</v>
      </c>
      <c r="D34" s="25">
        <f>D3+D4+D5+D6+D7+D8+D9+D16+D19+D26+D27+D28+D29+D30+D31+D32+D33</f>
        <v>2009</v>
      </c>
      <c r="E34" s="16">
        <v>540</v>
      </c>
      <c r="F34" s="33">
        <v>262</v>
      </c>
      <c r="G34" s="26">
        <v>1573</v>
      </c>
      <c r="H34" s="16">
        <v>1137</v>
      </c>
      <c r="I34" s="16">
        <f>I3+I5+I4+I6+I7+I8+I9+I16+I19+I26+I27+I28+I29+I30+I32+I31+I33</f>
        <v>1867</v>
      </c>
      <c r="J34" s="19">
        <f t="shared" ref="J34" si="19">SUM(J3:J10,J13,J19,J26:J33)</f>
        <v>1057</v>
      </c>
      <c r="K34" s="25">
        <f>SUM(K3:K10)+K13+K19+SUM(K26:K33)</f>
        <v>898</v>
      </c>
      <c r="L34" s="24">
        <v>412</v>
      </c>
      <c r="M34" s="23">
        <f>SUM(M3:M9)+M16+M19+SUM(M26:M33)</f>
        <v>752</v>
      </c>
      <c r="N34" s="9">
        <f t="shared" si="0"/>
        <v>12800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1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24">
        <v>109</v>
      </c>
      <c r="D3" s="16">
        <v>115</v>
      </c>
      <c r="E3" s="16">
        <v>14</v>
      </c>
      <c r="F3" s="37">
        <v>26</v>
      </c>
      <c r="G3" s="17">
        <v>77</v>
      </c>
      <c r="H3" s="18">
        <v>77</v>
      </c>
      <c r="I3" s="16">
        <v>121</v>
      </c>
      <c r="J3" s="16">
        <v>62</v>
      </c>
      <c r="K3" s="16">
        <v>90</v>
      </c>
      <c r="L3" s="24">
        <v>28</v>
      </c>
      <c r="M3" s="22">
        <v>65</v>
      </c>
      <c r="N3" s="13">
        <f>SUM(C3:M3)</f>
        <v>784</v>
      </c>
    </row>
    <row r="4" spans="1:14" x14ac:dyDescent="0.25">
      <c r="A4" s="6" t="s">
        <v>35</v>
      </c>
      <c r="B4" s="1" t="s">
        <v>1</v>
      </c>
      <c r="C4" s="24">
        <v>1847</v>
      </c>
      <c r="D4" s="16">
        <v>1227</v>
      </c>
      <c r="E4" s="16">
        <v>169</v>
      </c>
      <c r="F4" s="37">
        <v>0</v>
      </c>
      <c r="G4" s="17">
        <v>709</v>
      </c>
      <c r="H4" s="18">
        <v>433</v>
      </c>
      <c r="I4" s="16">
        <v>1035</v>
      </c>
      <c r="J4" s="16">
        <v>249</v>
      </c>
      <c r="K4" s="16">
        <v>33</v>
      </c>
      <c r="L4" s="24">
        <v>0</v>
      </c>
      <c r="M4" s="22">
        <v>537</v>
      </c>
      <c r="N4" s="13">
        <f t="shared" ref="N4:N34" si="0">SUM(C4:M4)</f>
        <v>6239</v>
      </c>
    </row>
    <row r="5" spans="1:14" ht="25.5" x14ac:dyDescent="0.25">
      <c r="A5" s="6" t="s">
        <v>36</v>
      </c>
      <c r="B5" s="1" t="s">
        <v>2</v>
      </c>
      <c r="C5" s="24">
        <v>56</v>
      </c>
      <c r="D5" s="16">
        <v>62</v>
      </c>
      <c r="E5" s="16">
        <v>71</v>
      </c>
      <c r="F5" s="37">
        <v>15</v>
      </c>
      <c r="G5" s="17">
        <v>34</v>
      </c>
      <c r="H5" s="18">
        <v>117</v>
      </c>
      <c r="I5" s="16">
        <v>119</v>
      </c>
      <c r="J5" s="16">
        <v>55</v>
      </c>
      <c r="K5" s="16">
        <v>111</v>
      </c>
      <c r="L5" s="24">
        <v>64</v>
      </c>
      <c r="M5" s="22">
        <v>170</v>
      </c>
      <c r="N5" s="13">
        <f t="shared" si="0"/>
        <v>874</v>
      </c>
    </row>
    <row r="6" spans="1:14" ht="25.5" x14ac:dyDescent="0.25">
      <c r="A6" s="6" t="s">
        <v>37</v>
      </c>
      <c r="B6" s="1" t="s">
        <v>3</v>
      </c>
      <c r="C6" s="24">
        <v>0</v>
      </c>
      <c r="D6" s="16">
        <v>0</v>
      </c>
      <c r="E6" s="16">
        <v>0</v>
      </c>
      <c r="F6" s="37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24">
        <v>0</v>
      </c>
      <c r="M6" s="22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24">
        <v>0</v>
      </c>
      <c r="D7" s="16">
        <v>0</v>
      </c>
      <c r="E7" s="16">
        <v>0</v>
      </c>
      <c r="F7" s="37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24">
        <v>0</v>
      </c>
      <c r="M7" s="22">
        <v>0</v>
      </c>
      <c r="N7" s="13">
        <f t="shared" si="0"/>
        <v>0</v>
      </c>
    </row>
    <row r="8" spans="1:14" x14ac:dyDescent="0.25">
      <c r="A8" s="6" t="s">
        <v>39</v>
      </c>
      <c r="B8" s="1" t="s">
        <v>5</v>
      </c>
      <c r="C8" s="24">
        <v>0</v>
      </c>
      <c r="D8" s="16">
        <v>0</v>
      </c>
      <c r="E8" s="16">
        <v>0</v>
      </c>
      <c r="F8" s="37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24">
        <v>0</v>
      </c>
      <c r="M8" s="22">
        <v>0</v>
      </c>
      <c r="N8" s="13">
        <f t="shared" si="0"/>
        <v>0</v>
      </c>
    </row>
    <row r="9" spans="1:14" ht="25.5" x14ac:dyDescent="0.25">
      <c r="A9" s="6" t="s">
        <v>40</v>
      </c>
      <c r="B9" s="1" t="s">
        <v>6</v>
      </c>
      <c r="C9" s="24">
        <v>0</v>
      </c>
      <c r="D9" s="16">
        <v>0</v>
      </c>
      <c r="E9" s="16">
        <v>0</v>
      </c>
      <c r="F9" s="37">
        <v>0</v>
      </c>
      <c r="G9" s="17">
        <v>0</v>
      </c>
      <c r="H9" s="18">
        <v>0</v>
      </c>
      <c r="I9" s="16">
        <v>0</v>
      </c>
      <c r="J9" s="16">
        <v>1</v>
      </c>
      <c r="K9" s="16"/>
      <c r="L9" s="24">
        <v>0</v>
      </c>
      <c r="M9" s="22">
        <v>0</v>
      </c>
      <c r="N9" s="13">
        <f t="shared" si="0"/>
        <v>1</v>
      </c>
    </row>
    <row r="10" spans="1:14" ht="25.5" x14ac:dyDescent="0.25">
      <c r="A10" s="6" t="s">
        <v>41</v>
      </c>
      <c r="B10" s="1" t="s">
        <v>7</v>
      </c>
      <c r="C10" s="24">
        <v>2</v>
      </c>
      <c r="D10" s="16">
        <f>D11+D12</f>
        <v>23</v>
      </c>
      <c r="E10" s="16">
        <v>0</v>
      </c>
      <c r="F10" s="37">
        <v>0</v>
      </c>
      <c r="G10" s="17">
        <v>3</v>
      </c>
      <c r="H10" s="18">
        <v>10</v>
      </c>
      <c r="I10" s="16">
        <f t="shared" ref="I10" si="1">I11+I12</f>
        <v>1</v>
      </c>
      <c r="J10" s="16">
        <f t="shared" ref="J10" si="2">SUM(J11:J12)</f>
        <v>2</v>
      </c>
      <c r="K10" s="16">
        <f t="shared" ref="K10" si="3">K11+K12</f>
        <v>1</v>
      </c>
      <c r="L10" s="24">
        <v>5</v>
      </c>
      <c r="M10" s="22">
        <f>SUM(M11:M12)</f>
        <v>1</v>
      </c>
      <c r="N10" s="13">
        <f t="shared" si="0"/>
        <v>48</v>
      </c>
    </row>
    <row r="11" spans="1:14" x14ac:dyDescent="0.25">
      <c r="A11" s="6" t="s">
        <v>42</v>
      </c>
      <c r="B11" s="1" t="s">
        <v>8</v>
      </c>
      <c r="C11" s="24">
        <v>1</v>
      </c>
      <c r="D11" s="16">
        <v>20</v>
      </c>
      <c r="E11" s="16">
        <v>0</v>
      </c>
      <c r="F11" s="37">
        <v>0</v>
      </c>
      <c r="G11" s="17">
        <v>2</v>
      </c>
      <c r="H11" s="16">
        <v>5</v>
      </c>
      <c r="I11" s="16">
        <v>1</v>
      </c>
      <c r="J11" s="16">
        <v>1</v>
      </c>
      <c r="K11" s="28">
        <v>1</v>
      </c>
      <c r="L11" s="24">
        <v>4</v>
      </c>
      <c r="M11" s="22">
        <v>1</v>
      </c>
      <c r="N11" s="13">
        <f t="shared" si="0"/>
        <v>36</v>
      </c>
    </row>
    <row r="12" spans="1:14" x14ac:dyDescent="0.25">
      <c r="A12" s="6" t="s">
        <v>43</v>
      </c>
      <c r="B12" s="1" t="s">
        <v>9</v>
      </c>
      <c r="C12" s="24">
        <v>1</v>
      </c>
      <c r="D12" s="16">
        <v>3</v>
      </c>
      <c r="E12" s="16">
        <v>0</v>
      </c>
      <c r="F12" s="37">
        <v>0</v>
      </c>
      <c r="G12" s="17">
        <v>1</v>
      </c>
      <c r="H12" s="16">
        <v>5</v>
      </c>
      <c r="I12" s="16">
        <v>0</v>
      </c>
      <c r="J12" s="16">
        <v>1</v>
      </c>
      <c r="K12" s="28">
        <v>0</v>
      </c>
      <c r="L12" s="24">
        <v>1</v>
      </c>
      <c r="M12" s="22">
        <v>0</v>
      </c>
      <c r="N12" s="13">
        <f t="shared" si="0"/>
        <v>12</v>
      </c>
    </row>
    <row r="13" spans="1:14" x14ac:dyDescent="0.25">
      <c r="A13" s="6" t="s">
        <v>44</v>
      </c>
      <c r="B13" s="1" t="s">
        <v>10</v>
      </c>
      <c r="C13" s="24">
        <v>17</v>
      </c>
      <c r="D13" s="16">
        <f>D14+D15</f>
        <v>34</v>
      </c>
      <c r="E13" s="16">
        <v>111</v>
      </c>
      <c r="F13" s="37">
        <v>1</v>
      </c>
      <c r="G13" s="17">
        <v>95</v>
      </c>
      <c r="H13" s="18">
        <v>120</v>
      </c>
      <c r="I13" s="16">
        <f>I14+I15</f>
        <v>78</v>
      </c>
      <c r="J13" s="16">
        <f t="shared" ref="J13" si="4">SUM(J14:J15)</f>
        <v>37</v>
      </c>
      <c r="K13" s="16">
        <f t="shared" ref="K13" si="5">K14+K15</f>
        <v>57</v>
      </c>
      <c r="L13" s="24">
        <v>4</v>
      </c>
      <c r="M13" s="22">
        <f>SUM(M14:M15)</f>
        <v>28</v>
      </c>
      <c r="N13" s="13">
        <f t="shared" si="0"/>
        <v>582</v>
      </c>
    </row>
    <row r="14" spans="1:14" x14ac:dyDescent="0.25">
      <c r="A14" s="6" t="s">
        <v>42</v>
      </c>
      <c r="B14" s="1" t="s">
        <v>11</v>
      </c>
      <c r="C14" s="24">
        <v>14</v>
      </c>
      <c r="D14" s="16">
        <v>11</v>
      </c>
      <c r="E14" s="16">
        <v>44</v>
      </c>
      <c r="F14" s="37">
        <v>0</v>
      </c>
      <c r="G14" s="17">
        <v>10</v>
      </c>
      <c r="H14" s="16">
        <v>98</v>
      </c>
      <c r="I14" s="16">
        <v>30</v>
      </c>
      <c r="J14" s="16">
        <v>4</v>
      </c>
      <c r="K14" s="28">
        <v>10</v>
      </c>
      <c r="L14" s="24">
        <v>1</v>
      </c>
      <c r="M14" s="22">
        <v>3</v>
      </c>
      <c r="N14" s="13">
        <f t="shared" si="0"/>
        <v>225</v>
      </c>
    </row>
    <row r="15" spans="1:14" x14ac:dyDescent="0.25">
      <c r="A15" s="6" t="s">
        <v>43</v>
      </c>
      <c r="B15" s="1" t="s">
        <v>12</v>
      </c>
      <c r="C15" s="24">
        <v>3</v>
      </c>
      <c r="D15" s="16">
        <v>23</v>
      </c>
      <c r="E15" s="16">
        <v>67</v>
      </c>
      <c r="F15" s="37">
        <v>1</v>
      </c>
      <c r="G15" s="17">
        <v>85</v>
      </c>
      <c r="H15" s="16">
        <v>22</v>
      </c>
      <c r="I15" s="16">
        <v>48</v>
      </c>
      <c r="J15" s="16">
        <v>33</v>
      </c>
      <c r="K15" s="28">
        <v>47</v>
      </c>
      <c r="L15" s="24">
        <v>3</v>
      </c>
      <c r="M15" s="22">
        <v>25</v>
      </c>
      <c r="N15" s="13">
        <f t="shared" si="0"/>
        <v>357</v>
      </c>
    </row>
    <row r="16" spans="1:14" x14ac:dyDescent="0.25">
      <c r="A16" s="6" t="s">
        <v>45</v>
      </c>
      <c r="B16" s="1" t="s">
        <v>13</v>
      </c>
      <c r="C16" s="24">
        <v>19</v>
      </c>
      <c r="D16" s="16">
        <f t="shared" ref="D16:D18" si="6">D10+D13</f>
        <v>57</v>
      </c>
      <c r="E16" s="16">
        <v>111</v>
      </c>
      <c r="F16" s="37">
        <v>1</v>
      </c>
      <c r="G16" s="17">
        <v>98</v>
      </c>
      <c r="H16" s="18">
        <v>130</v>
      </c>
      <c r="I16" s="16">
        <f t="shared" ref="I16" si="7">I17+I18</f>
        <v>79</v>
      </c>
      <c r="J16" s="16">
        <f t="shared" ref="J16" si="8">SUM(J17:J18)</f>
        <v>39</v>
      </c>
      <c r="K16" s="16">
        <f t="shared" ref="K16" si="9">K17+K18</f>
        <v>58</v>
      </c>
      <c r="L16" s="24">
        <v>9</v>
      </c>
      <c r="M16" s="22">
        <f>SUM(M17:M18)</f>
        <v>29</v>
      </c>
      <c r="N16" s="13">
        <f t="shared" si="0"/>
        <v>630</v>
      </c>
    </row>
    <row r="17" spans="1:14" x14ac:dyDescent="0.25">
      <c r="A17" s="6" t="s">
        <v>42</v>
      </c>
      <c r="B17" s="1" t="s">
        <v>14</v>
      </c>
      <c r="C17" s="24">
        <v>15</v>
      </c>
      <c r="D17" s="16">
        <f t="shared" si="6"/>
        <v>31</v>
      </c>
      <c r="E17" s="16">
        <v>44</v>
      </c>
      <c r="F17" s="37">
        <v>0</v>
      </c>
      <c r="G17" s="17">
        <v>12</v>
      </c>
      <c r="H17" s="16">
        <v>103</v>
      </c>
      <c r="I17" s="16">
        <f t="shared" ref="I17:I18" si="10">I11+I14</f>
        <v>31</v>
      </c>
      <c r="J17" s="16">
        <f t="shared" ref="J17:K18" si="11">J11+J14</f>
        <v>5</v>
      </c>
      <c r="K17" s="29">
        <f t="shared" si="11"/>
        <v>11</v>
      </c>
      <c r="L17" s="24">
        <v>5</v>
      </c>
      <c r="M17" s="22">
        <f t="shared" ref="M17:M18" si="12">M11+M14</f>
        <v>4</v>
      </c>
      <c r="N17" s="13">
        <f t="shared" si="0"/>
        <v>261</v>
      </c>
    </row>
    <row r="18" spans="1:14" x14ac:dyDescent="0.25">
      <c r="A18" s="6" t="s">
        <v>43</v>
      </c>
      <c r="B18" s="1" t="s">
        <v>15</v>
      </c>
      <c r="C18" s="24">
        <v>4</v>
      </c>
      <c r="D18" s="16">
        <f t="shared" si="6"/>
        <v>26</v>
      </c>
      <c r="E18" s="16">
        <v>67</v>
      </c>
      <c r="F18" s="37">
        <v>1</v>
      </c>
      <c r="G18" s="17">
        <v>86</v>
      </c>
      <c r="H18" s="16">
        <v>27</v>
      </c>
      <c r="I18" s="16">
        <f t="shared" si="10"/>
        <v>48</v>
      </c>
      <c r="J18" s="16">
        <f t="shared" si="11"/>
        <v>34</v>
      </c>
      <c r="K18" s="29">
        <f t="shared" si="11"/>
        <v>47</v>
      </c>
      <c r="L18" s="24">
        <v>4</v>
      </c>
      <c r="M18" s="22">
        <f t="shared" si="12"/>
        <v>25</v>
      </c>
      <c r="N18" s="13">
        <f t="shared" si="0"/>
        <v>369</v>
      </c>
    </row>
    <row r="19" spans="1:14" x14ac:dyDescent="0.25">
      <c r="A19" s="6" t="s">
        <v>46</v>
      </c>
      <c r="B19" s="1" t="s">
        <v>16</v>
      </c>
      <c r="C19" s="24">
        <v>284</v>
      </c>
      <c r="D19" s="16">
        <f>D20+D24+D25</f>
        <v>207</v>
      </c>
      <c r="E19" s="16">
        <v>242</v>
      </c>
      <c r="F19" s="37">
        <v>231</v>
      </c>
      <c r="G19" s="17">
        <v>117</v>
      </c>
      <c r="H19" s="18">
        <f t="shared" ref="H19:I19" si="13">H20+H24+H25</f>
        <v>260</v>
      </c>
      <c r="I19" s="16">
        <f t="shared" si="13"/>
        <v>285</v>
      </c>
      <c r="J19" s="16">
        <f t="shared" ref="J19" si="14">SUM(J20,J24:J25)</f>
        <v>420</v>
      </c>
      <c r="K19" s="16">
        <f t="shared" ref="K19" si="15">SUM(K21:K25)</f>
        <v>617</v>
      </c>
      <c r="L19" s="24">
        <v>242</v>
      </c>
      <c r="M19" s="22">
        <f>M20+M24+M25</f>
        <v>230</v>
      </c>
      <c r="N19" s="13">
        <f t="shared" si="0"/>
        <v>3135</v>
      </c>
    </row>
    <row r="20" spans="1:14" x14ac:dyDescent="0.25">
      <c r="A20" s="6" t="s">
        <v>47</v>
      </c>
      <c r="B20" s="1" t="s">
        <v>17</v>
      </c>
      <c r="C20" s="24">
        <v>284</v>
      </c>
      <c r="D20" s="16">
        <f>SUM(D21:D23)</f>
        <v>203</v>
      </c>
      <c r="E20" s="16">
        <v>239</v>
      </c>
      <c r="F20" s="37">
        <v>231</v>
      </c>
      <c r="G20" s="17">
        <v>115</v>
      </c>
      <c r="H20" s="18">
        <f t="shared" ref="H20:I20" si="16">H21+H22+H23</f>
        <v>257</v>
      </c>
      <c r="I20" s="16">
        <f t="shared" si="16"/>
        <v>285</v>
      </c>
      <c r="J20" s="16">
        <f t="shared" ref="J20" si="17">SUM(J21:J23)</f>
        <v>420</v>
      </c>
      <c r="K20" s="16">
        <f t="shared" ref="K20" si="18">K21+K22+K23</f>
        <v>616</v>
      </c>
      <c r="L20" s="24">
        <v>242</v>
      </c>
      <c r="M20" s="22">
        <f>SUM(M21:M23)</f>
        <v>229</v>
      </c>
      <c r="N20" s="13">
        <f t="shared" si="0"/>
        <v>3121</v>
      </c>
    </row>
    <row r="21" spans="1:14" x14ac:dyDescent="0.25">
      <c r="A21" s="6" t="s">
        <v>48</v>
      </c>
      <c r="B21" s="1" t="s">
        <v>18</v>
      </c>
      <c r="C21" s="24">
        <v>276</v>
      </c>
      <c r="D21" s="16">
        <v>195</v>
      </c>
      <c r="E21" s="16">
        <v>232</v>
      </c>
      <c r="F21" s="37">
        <v>228</v>
      </c>
      <c r="G21" s="17">
        <v>108</v>
      </c>
      <c r="H21" s="16">
        <v>231</v>
      </c>
      <c r="I21" s="16">
        <v>266</v>
      </c>
      <c r="J21" s="16">
        <v>414</v>
      </c>
      <c r="K21" s="28">
        <v>605</v>
      </c>
      <c r="L21" s="24">
        <v>229</v>
      </c>
      <c r="M21" s="22">
        <v>205</v>
      </c>
      <c r="N21" s="13">
        <f t="shared" si="0"/>
        <v>2989</v>
      </c>
    </row>
    <row r="22" spans="1:14" x14ac:dyDescent="0.25">
      <c r="A22" s="6" t="s">
        <v>49</v>
      </c>
      <c r="B22" s="1" t="s">
        <v>19</v>
      </c>
      <c r="C22" s="24">
        <v>8</v>
      </c>
      <c r="D22" s="16">
        <v>7</v>
      </c>
      <c r="E22" s="16">
        <v>7</v>
      </c>
      <c r="F22" s="37">
        <v>3</v>
      </c>
      <c r="G22" s="17">
        <v>7</v>
      </c>
      <c r="H22" s="16">
        <v>26</v>
      </c>
      <c r="I22" s="16">
        <v>19</v>
      </c>
      <c r="J22" s="16">
        <v>6</v>
      </c>
      <c r="K22" s="28">
        <v>11</v>
      </c>
      <c r="L22" s="24">
        <v>13</v>
      </c>
      <c r="M22" s="22">
        <v>24</v>
      </c>
      <c r="N22" s="13">
        <f t="shared" si="0"/>
        <v>131</v>
      </c>
    </row>
    <row r="23" spans="1:14" x14ac:dyDescent="0.25">
      <c r="A23" s="38" t="s">
        <v>50</v>
      </c>
      <c r="B23" s="1" t="s">
        <v>20</v>
      </c>
      <c r="C23" s="24">
        <v>0</v>
      </c>
      <c r="D23" s="16">
        <v>1</v>
      </c>
      <c r="E23" s="16">
        <v>0</v>
      </c>
      <c r="F23" s="37">
        <v>0</v>
      </c>
      <c r="G23" s="17">
        <v>0</v>
      </c>
      <c r="H23" s="16">
        <v>0</v>
      </c>
      <c r="I23" s="16">
        <v>0</v>
      </c>
      <c r="J23" s="16"/>
      <c r="K23" s="28"/>
      <c r="L23" s="24">
        <v>0</v>
      </c>
      <c r="M23" s="22">
        <v>0</v>
      </c>
      <c r="N23" s="13">
        <f t="shared" si="0"/>
        <v>1</v>
      </c>
    </row>
    <row r="24" spans="1:14" x14ac:dyDescent="0.25">
      <c r="A24" s="6" t="s">
        <v>51</v>
      </c>
      <c r="B24" s="1" t="s">
        <v>21</v>
      </c>
      <c r="C24" s="24">
        <v>0</v>
      </c>
      <c r="D24" s="16">
        <v>4</v>
      </c>
      <c r="E24" s="16">
        <v>3</v>
      </c>
      <c r="F24" s="37">
        <v>0</v>
      </c>
      <c r="G24" s="17">
        <v>2</v>
      </c>
      <c r="H24" s="16">
        <v>3</v>
      </c>
      <c r="I24" s="16">
        <v>0</v>
      </c>
      <c r="J24" s="16"/>
      <c r="K24" s="28">
        <v>1</v>
      </c>
      <c r="L24" s="24">
        <v>0</v>
      </c>
      <c r="M24" s="22">
        <v>1</v>
      </c>
      <c r="N24" s="13">
        <f t="shared" si="0"/>
        <v>14</v>
      </c>
    </row>
    <row r="25" spans="1:14" x14ac:dyDescent="0.25">
      <c r="A25" s="6" t="s">
        <v>52</v>
      </c>
      <c r="B25" s="1" t="s">
        <v>22</v>
      </c>
      <c r="C25" s="24">
        <v>0</v>
      </c>
      <c r="D25" s="16">
        <v>0</v>
      </c>
      <c r="E25" s="16">
        <v>0</v>
      </c>
      <c r="F25" s="37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24">
        <v>0</v>
      </c>
      <c r="M25" s="22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24">
        <v>0</v>
      </c>
      <c r="D26" s="16">
        <v>0</v>
      </c>
      <c r="E26" s="16">
        <v>0</v>
      </c>
      <c r="F26" s="37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24">
        <v>0</v>
      </c>
      <c r="M26" s="22">
        <v>0</v>
      </c>
      <c r="N26" s="13">
        <f t="shared" si="0"/>
        <v>0</v>
      </c>
    </row>
    <row r="27" spans="1:14" ht="25.5" x14ac:dyDescent="0.25">
      <c r="A27" s="6" t="s">
        <v>54</v>
      </c>
      <c r="B27" s="1" t="s">
        <v>24</v>
      </c>
      <c r="C27" s="24">
        <v>0</v>
      </c>
      <c r="D27" s="16">
        <v>0</v>
      </c>
      <c r="E27" s="16">
        <v>0</v>
      </c>
      <c r="F27" s="37">
        <v>0</v>
      </c>
      <c r="G27" s="17">
        <v>0</v>
      </c>
      <c r="H27" s="18">
        <v>0</v>
      </c>
      <c r="I27" s="16">
        <v>0</v>
      </c>
      <c r="J27" s="16"/>
      <c r="K27" s="16">
        <v>0</v>
      </c>
      <c r="L27" s="24">
        <v>0</v>
      </c>
      <c r="M27" s="22">
        <v>0</v>
      </c>
      <c r="N27" s="13">
        <f t="shared" si="0"/>
        <v>0</v>
      </c>
    </row>
    <row r="28" spans="1:14" ht="25.5" x14ac:dyDescent="0.25">
      <c r="A28" s="6" t="s">
        <v>55</v>
      </c>
      <c r="B28" s="1" t="s">
        <v>25</v>
      </c>
      <c r="C28" s="24">
        <v>4</v>
      </c>
      <c r="D28" s="16">
        <v>1</v>
      </c>
      <c r="E28" s="16">
        <v>4</v>
      </c>
      <c r="F28" s="37">
        <v>0</v>
      </c>
      <c r="G28" s="17">
        <v>1</v>
      </c>
      <c r="H28" s="18">
        <v>3</v>
      </c>
      <c r="I28" s="16">
        <v>0</v>
      </c>
      <c r="J28" s="16">
        <v>1</v>
      </c>
      <c r="K28" s="16">
        <v>2</v>
      </c>
      <c r="L28" s="24">
        <v>4</v>
      </c>
      <c r="M28" s="22">
        <v>0</v>
      </c>
      <c r="N28" s="13">
        <f t="shared" si="0"/>
        <v>20</v>
      </c>
    </row>
    <row r="29" spans="1:14" x14ac:dyDescent="0.25">
      <c r="A29" s="6" t="s">
        <v>56</v>
      </c>
      <c r="B29" s="1" t="s">
        <v>26</v>
      </c>
      <c r="C29" s="24">
        <v>0</v>
      </c>
      <c r="D29" s="16">
        <v>0</v>
      </c>
      <c r="E29" s="16">
        <v>0</v>
      </c>
      <c r="F29" s="37">
        <v>0</v>
      </c>
      <c r="G29" s="17">
        <v>0</v>
      </c>
      <c r="H29" s="18">
        <v>0</v>
      </c>
      <c r="I29" s="16">
        <v>0</v>
      </c>
      <c r="J29" s="16"/>
      <c r="K29" s="16">
        <v>0</v>
      </c>
      <c r="L29" s="24">
        <v>0</v>
      </c>
      <c r="M29" s="22">
        <v>0</v>
      </c>
      <c r="N29" s="13">
        <f t="shared" si="0"/>
        <v>0</v>
      </c>
    </row>
    <row r="30" spans="1:14" x14ac:dyDescent="0.25">
      <c r="A30" s="6" t="s">
        <v>57</v>
      </c>
      <c r="B30" s="1" t="s">
        <v>27</v>
      </c>
      <c r="C30" s="24">
        <v>0</v>
      </c>
      <c r="D30" s="16">
        <v>0</v>
      </c>
      <c r="E30" s="16">
        <v>0</v>
      </c>
      <c r="F30" s="37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24">
        <v>0</v>
      </c>
      <c r="M30" s="22">
        <v>0</v>
      </c>
      <c r="N30" s="13">
        <f t="shared" si="0"/>
        <v>0</v>
      </c>
    </row>
    <row r="31" spans="1:14" x14ac:dyDescent="0.25">
      <c r="A31" s="6" t="s">
        <v>58</v>
      </c>
      <c r="B31" s="1" t="s">
        <v>28</v>
      </c>
      <c r="C31" s="24">
        <v>0</v>
      </c>
      <c r="D31" s="16">
        <v>0</v>
      </c>
      <c r="E31" s="16">
        <v>0</v>
      </c>
      <c r="F31" s="37">
        <v>0</v>
      </c>
      <c r="G31" s="17">
        <v>0</v>
      </c>
      <c r="H31" s="18">
        <v>0</v>
      </c>
      <c r="I31" s="16">
        <v>0</v>
      </c>
      <c r="J31" s="16"/>
      <c r="K31" s="16">
        <v>0</v>
      </c>
      <c r="L31" s="24">
        <v>0</v>
      </c>
      <c r="M31" s="22">
        <v>0</v>
      </c>
      <c r="N31" s="13">
        <f t="shared" si="0"/>
        <v>0</v>
      </c>
    </row>
    <row r="32" spans="1:14" x14ac:dyDescent="0.25">
      <c r="A32" s="6" t="s">
        <v>59</v>
      </c>
      <c r="B32" s="1" t="s">
        <v>29</v>
      </c>
      <c r="C32" s="24">
        <v>0</v>
      </c>
      <c r="D32" s="16">
        <v>0</v>
      </c>
      <c r="E32" s="16">
        <v>0</v>
      </c>
      <c r="F32" s="37">
        <v>0</v>
      </c>
      <c r="G32" s="17">
        <v>0</v>
      </c>
      <c r="H32" s="18">
        <v>0</v>
      </c>
      <c r="I32" s="16">
        <v>0</v>
      </c>
      <c r="J32" s="16"/>
      <c r="K32" s="16"/>
      <c r="L32" s="24">
        <v>0</v>
      </c>
      <c r="M32" s="22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24">
        <v>11</v>
      </c>
      <c r="D33" s="16">
        <v>42</v>
      </c>
      <c r="E33" s="16">
        <v>4</v>
      </c>
      <c r="F33" s="37">
        <v>3</v>
      </c>
      <c r="G33" s="17">
        <v>6</v>
      </c>
      <c r="H33" s="18">
        <v>39</v>
      </c>
      <c r="I33" s="16">
        <v>41</v>
      </c>
      <c r="J33" s="16">
        <v>13</v>
      </c>
      <c r="K33" s="16">
        <v>9</v>
      </c>
      <c r="L33" s="24">
        <v>36</v>
      </c>
      <c r="M33" s="22">
        <v>3</v>
      </c>
      <c r="N33" s="13">
        <f t="shared" si="0"/>
        <v>207</v>
      </c>
    </row>
    <row r="34" spans="1:14" x14ac:dyDescent="0.25">
      <c r="A34" s="7" t="s">
        <v>61</v>
      </c>
      <c r="B34" s="8" t="s">
        <v>31</v>
      </c>
      <c r="C34" s="24">
        <v>2330</v>
      </c>
      <c r="D34" s="25">
        <f>D3+D4+D5+D6+D7+D8+D9+D16+D19+D26+D27+D28+D29+D30+D31+D32+D33</f>
        <v>1711</v>
      </c>
      <c r="E34" s="16">
        <v>615</v>
      </c>
      <c r="F34" s="37">
        <v>276</v>
      </c>
      <c r="G34" s="26">
        <v>1042</v>
      </c>
      <c r="H34" s="18">
        <v>1059</v>
      </c>
      <c r="I34" s="16">
        <f>I3+I5+I4+I6+I7+I8+I9+I16+I19+I26+I27+I28+I29+I30+I32+I31+I33</f>
        <v>1680</v>
      </c>
      <c r="J34" s="19">
        <f t="shared" ref="J34" si="19">SUM(J3:J10,J13,J19,J26:J33)</f>
        <v>840</v>
      </c>
      <c r="K34" s="25">
        <f>SUM(K3:K10)+K13+K19+SUM(K26:K33)</f>
        <v>920</v>
      </c>
      <c r="L34" s="24">
        <v>383</v>
      </c>
      <c r="M34" s="23">
        <f>SUM(M3:M9)+M16+M19+SUM(M26:M33)</f>
        <v>1034</v>
      </c>
      <c r="N34" s="9">
        <f t="shared" si="0"/>
        <v>11890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BPP24</vt:lpstr>
      <vt:lpstr>BPP23</vt:lpstr>
      <vt:lpstr>BIS24</vt:lpstr>
      <vt:lpstr>BIS23</vt:lpstr>
      <vt:lpstr>Broj_dogovori24</vt:lpstr>
      <vt:lpstr>Broj_dogovori23</vt:lpstr>
      <vt:lpstr>Broj_steti24</vt:lpstr>
      <vt:lpstr>Broj_steti23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2024-04-15T07:18:09Z</dcterms:modified>
</cp:coreProperties>
</file>