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декември 2023\табели за објава\"/>
    </mc:Choice>
  </mc:AlternateContent>
  <xr:revisionPtr revIDLastSave="0" documentId="13_ncr:1_{2D0D8097-A55D-4F52-A01B-C6838F89D447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BPP2023" sheetId="1" r:id="rId1"/>
    <sheet name="BPP 2022" sheetId="2" r:id="rId2"/>
    <sheet name="Broj_dogovori_2023" sheetId="3" r:id="rId3"/>
    <sheet name="Broj_dogovori 2022" sheetId="4" r:id="rId4"/>
    <sheet name="BIS 2023" sheetId="5" r:id="rId5"/>
    <sheet name="BIS 2022" sheetId="9" r:id="rId6"/>
    <sheet name="Broj steti_2023" sheetId="11" r:id="rId7"/>
    <sheet name="Broj_steti 2022" sheetId="10" r:id="rId8"/>
  </sheets>
  <definedNames>
    <definedName name="_xlnm.Print_Area" localSheetId="5">'BIS 2022'!$A$1:$P$45</definedName>
    <definedName name="_xlnm.Print_Area" localSheetId="4">'BIS 2023'!$A$1:$P$45</definedName>
    <definedName name="_xlnm.Print_Area" localSheetId="1">'BPP 2022'!$A$1:$I$44</definedName>
    <definedName name="_xlnm.Print_Area" localSheetId="0">'BPP2023'!$A$1:$I$44</definedName>
    <definedName name="_xlnm.Print_Area" localSheetId="6">'Broj steti_2023'!$A$1:$P$45</definedName>
    <definedName name="_xlnm.Print_Area" localSheetId="3">'Broj_dogovori 2022'!$A$1:$I$44</definedName>
    <definedName name="_xlnm.Print_Area" localSheetId="2">Broj_dogovori_2023!$A$1:$I$44</definedName>
    <definedName name="_xlnm.Print_Area" localSheetId="7">'Broj_steti 2022'!$A$1:$P$45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1" l="1"/>
  <c r="I23" i="11"/>
  <c r="I22" i="11" s="1"/>
  <c r="I12" i="11"/>
  <c r="I6" i="11"/>
  <c r="I5" i="11"/>
  <c r="I4" i="11" l="1"/>
  <c r="I45" i="11" s="1"/>
  <c r="D45" i="11" l="1"/>
  <c r="D35" i="11"/>
  <c r="D29" i="11"/>
  <c r="D23" i="11"/>
  <c r="D22" i="11" s="1"/>
  <c r="D18" i="11"/>
  <c r="D5" i="11" s="1"/>
  <c r="D4" i="11" s="1"/>
  <c r="D12" i="11"/>
  <c r="D6" i="11"/>
  <c r="C35" i="11"/>
  <c r="C29" i="11"/>
  <c r="C23" i="11"/>
  <c r="C22" i="11" s="1"/>
  <c r="C4" i="11" s="1"/>
  <c r="C18" i="11"/>
  <c r="C12" i="11"/>
  <c r="C45" i="11" s="1"/>
  <c r="C6" i="11"/>
  <c r="C5" i="11"/>
  <c r="D45" i="10" l="1"/>
  <c r="D18" i="10"/>
  <c r="D5" i="10" s="1"/>
  <c r="D4" i="10" s="1"/>
  <c r="C29" i="10"/>
  <c r="C23" i="10"/>
  <c r="C22" i="10" s="1"/>
  <c r="C12" i="10"/>
  <c r="C6" i="10"/>
  <c r="C5" i="10" s="1"/>
  <c r="D45" i="5"/>
  <c r="D35" i="5"/>
  <c r="D29" i="5"/>
  <c r="D23" i="5"/>
  <c r="D22" i="5" s="1"/>
  <c r="D18" i="5"/>
  <c r="D12" i="5"/>
  <c r="D6" i="5"/>
  <c r="D5" i="5" s="1"/>
  <c r="D4" i="5" s="1"/>
  <c r="C35" i="5"/>
  <c r="C29" i="5"/>
  <c r="C23" i="5"/>
  <c r="C18" i="5"/>
  <c r="C12" i="5"/>
  <c r="C6" i="5"/>
  <c r="D45" i="9"/>
  <c r="D18" i="9"/>
  <c r="D5" i="9" s="1"/>
  <c r="D4" i="9" s="1"/>
  <c r="C29" i="9"/>
  <c r="C23" i="9"/>
  <c r="C12" i="9"/>
  <c r="C6" i="9"/>
  <c r="C5" i="9" s="1"/>
  <c r="C22" i="4"/>
  <c r="C21" i="4" s="1"/>
  <c r="C17" i="4"/>
  <c r="C5" i="4"/>
  <c r="C4" i="4"/>
  <c r="C34" i="3"/>
  <c r="C22" i="3"/>
  <c r="C21" i="3" s="1"/>
  <c r="C17" i="3"/>
  <c r="C5" i="3"/>
  <c r="C4" i="3" s="1"/>
  <c r="C34" i="1"/>
  <c r="C28" i="1"/>
  <c r="C22" i="1"/>
  <c r="C21" i="1"/>
  <c r="C17" i="1"/>
  <c r="C11" i="1"/>
  <c r="C5" i="1"/>
  <c r="C4" i="1" s="1"/>
  <c r="C28" i="2"/>
  <c r="C22" i="2"/>
  <c r="C21" i="2" s="1"/>
  <c r="C11" i="2"/>
  <c r="C5" i="2"/>
  <c r="C4" i="2" s="1"/>
  <c r="C3" i="2" s="1"/>
  <c r="C45" i="5" l="1"/>
  <c r="C44" i="2"/>
  <c r="C3" i="1"/>
  <c r="C44" i="1" s="1"/>
  <c r="C45" i="9"/>
  <c r="C22" i="9"/>
  <c r="C4" i="9" s="1"/>
  <c r="C22" i="5"/>
  <c r="C4" i="10"/>
  <c r="C45" i="10" s="1"/>
  <c r="C5" i="5"/>
  <c r="C4" i="5" s="1"/>
  <c r="C3" i="4"/>
  <c r="C44" i="4" s="1"/>
  <c r="C3" i="3"/>
  <c r="C44" i="3" s="1"/>
  <c r="I29" i="10" l="1"/>
  <c r="I23" i="10"/>
  <c r="I22" i="10" s="1"/>
  <c r="I12" i="10"/>
  <c r="I6" i="10"/>
  <c r="I29" i="9"/>
  <c r="I23" i="9"/>
  <c r="I22" i="9"/>
  <c r="I12" i="9"/>
  <c r="I6" i="9"/>
  <c r="F30" i="4"/>
  <c r="F28" i="4" s="1"/>
  <c r="F22" i="4"/>
  <c r="F21" i="4"/>
  <c r="F3" i="4" s="1"/>
  <c r="F44" i="4" s="1"/>
  <c r="F11" i="4"/>
  <c r="F5" i="4"/>
  <c r="F4" i="4"/>
  <c r="F28" i="2"/>
  <c r="F22" i="2"/>
  <c r="F21" i="2" s="1"/>
  <c r="F11" i="2"/>
  <c r="F5" i="2"/>
  <c r="I29" i="5"/>
  <c r="I23" i="5"/>
  <c r="I22" i="5" s="1"/>
  <c r="I12" i="5"/>
  <c r="I6" i="5"/>
  <c r="F30" i="3"/>
  <c r="F28" i="3" s="1"/>
  <c r="F22" i="3"/>
  <c r="F21" i="3" s="1"/>
  <c r="F11" i="3"/>
  <c r="F5" i="3"/>
  <c r="F4" i="3" s="1"/>
  <c r="F28" i="1"/>
  <c r="F22" i="1"/>
  <c r="F21" i="1" s="1"/>
  <c r="F11" i="1"/>
  <c r="F4" i="1" s="1"/>
  <c r="F3" i="1" s="1"/>
  <c r="F44" i="1" s="1"/>
  <c r="F5" i="1"/>
  <c r="F3" i="3" l="1"/>
  <c r="F44" i="3" s="1"/>
  <c r="I5" i="9"/>
  <c r="I4" i="9" s="1"/>
  <c r="I45" i="9" s="1"/>
  <c r="I5" i="5"/>
  <c r="I5" i="10"/>
  <c r="F4" i="2"/>
  <c r="F3" i="2" s="1"/>
  <c r="F44" i="2" s="1"/>
  <c r="I4" i="10"/>
  <c r="I45" i="10" s="1"/>
  <c r="I4" i="5"/>
  <c r="I45" i="5" s="1"/>
  <c r="K23" i="10" l="1"/>
  <c r="K22" i="10" s="1"/>
  <c r="K12" i="10"/>
  <c r="K6" i="10"/>
  <c r="K23" i="9"/>
  <c r="K22" i="9"/>
  <c r="K12" i="9"/>
  <c r="K6" i="9"/>
  <c r="K5" i="9"/>
  <c r="G22" i="4"/>
  <c r="G21" i="4" s="1"/>
  <c r="G11" i="4"/>
  <c r="G5" i="4"/>
  <c r="G4" i="4" s="1"/>
  <c r="G28" i="2"/>
  <c r="G22" i="2"/>
  <c r="G11" i="2"/>
  <c r="G5" i="2"/>
  <c r="G4" i="2" s="1"/>
  <c r="K23" i="11"/>
  <c r="K22" i="11" s="1"/>
  <c r="K12" i="11"/>
  <c r="K6" i="11"/>
  <c r="K5" i="11" s="1"/>
  <c r="K23" i="5"/>
  <c r="K22" i="5" s="1"/>
  <c r="K12" i="5"/>
  <c r="K6" i="5"/>
  <c r="G22" i="3"/>
  <c r="G21" i="3" s="1"/>
  <c r="G11" i="3"/>
  <c r="G5" i="3"/>
  <c r="G4" i="3"/>
  <c r="G28" i="1"/>
  <c r="G22" i="1"/>
  <c r="G21" i="1" s="1"/>
  <c r="G11" i="1"/>
  <c r="G5" i="1"/>
  <c r="G4" i="1"/>
  <c r="H35" i="10"/>
  <c r="H29" i="10"/>
  <c r="H23" i="10"/>
  <c r="H22" i="10" s="1"/>
  <c r="H18" i="10"/>
  <c r="H12" i="10"/>
  <c r="H6" i="10"/>
  <c r="H5" i="10"/>
  <c r="G35" i="10"/>
  <c r="G29" i="10"/>
  <c r="G23" i="10"/>
  <c r="G22" i="10" s="1"/>
  <c r="G18" i="10"/>
  <c r="G12" i="10"/>
  <c r="G6" i="10"/>
  <c r="G5" i="10"/>
  <c r="H35" i="9"/>
  <c r="H29" i="9"/>
  <c r="H23" i="9"/>
  <c r="H22" i="9" s="1"/>
  <c r="H18" i="9"/>
  <c r="H12" i="9"/>
  <c r="H6" i="9"/>
  <c r="H5" i="9"/>
  <c r="G35" i="9"/>
  <c r="G22" i="9" s="1"/>
  <c r="G29" i="9"/>
  <c r="G23" i="9"/>
  <c r="G18" i="9"/>
  <c r="G12" i="9"/>
  <c r="G6" i="9"/>
  <c r="G5" i="9"/>
  <c r="E34" i="4"/>
  <c r="E22" i="4"/>
  <c r="E17" i="4"/>
  <c r="E5" i="4"/>
  <c r="E4" i="4" s="1"/>
  <c r="E34" i="2"/>
  <c r="E28" i="2"/>
  <c r="E22" i="2"/>
  <c r="E17" i="2"/>
  <c r="E11" i="2"/>
  <c r="E5" i="2"/>
  <c r="E4" i="2" s="1"/>
  <c r="G4" i="10" l="1"/>
  <c r="G45" i="10" s="1"/>
  <c r="H4" i="10"/>
  <c r="H45" i="10" s="1"/>
  <c r="K5" i="5"/>
  <c r="H4" i="9"/>
  <c r="H45" i="9" s="1"/>
  <c r="K4" i="9"/>
  <c r="K45" i="9" s="1"/>
  <c r="E21" i="4"/>
  <c r="E3" i="4" s="1"/>
  <c r="E44" i="4" s="1"/>
  <c r="G3" i="1"/>
  <c r="G44" i="1" s="1"/>
  <c r="G21" i="2"/>
  <c r="G3" i="2" s="1"/>
  <c r="G44" i="2" s="1"/>
  <c r="E21" i="2"/>
  <c r="E3" i="2" s="1"/>
  <c r="E44" i="2" s="1"/>
  <c r="K5" i="10"/>
  <c r="K4" i="10"/>
  <c r="K45" i="10" s="1"/>
  <c r="G3" i="4"/>
  <c r="G44" i="4" s="1"/>
  <c r="K4" i="11"/>
  <c r="K45" i="11" s="1"/>
  <c r="K4" i="5"/>
  <c r="K45" i="5" s="1"/>
  <c r="G3" i="3"/>
  <c r="G44" i="3" s="1"/>
  <c r="G4" i="9"/>
  <c r="G45" i="9" s="1"/>
  <c r="H35" i="11" l="1"/>
  <c r="H29" i="11"/>
  <c r="H23" i="11"/>
  <c r="H22" i="11"/>
  <c r="H18" i="11"/>
  <c r="H12" i="11"/>
  <c r="H6" i="11"/>
  <c r="H5" i="11"/>
  <c r="H4" i="11" s="1"/>
  <c r="H45" i="11" s="1"/>
  <c r="G35" i="11"/>
  <c r="G29" i="11"/>
  <c r="G23" i="11"/>
  <c r="G22" i="11"/>
  <c r="G18" i="11"/>
  <c r="G12" i="11"/>
  <c r="G6" i="11"/>
  <c r="G5" i="11"/>
  <c r="G4" i="11" s="1"/>
  <c r="G45" i="11" s="1"/>
  <c r="H35" i="5"/>
  <c r="H29" i="5"/>
  <c r="H23" i="5"/>
  <c r="H18" i="5"/>
  <c r="H12" i="5"/>
  <c r="H6" i="5"/>
  <c r="H5" i="5"/>
  <c r="G35" i="5"/>
  <c r="G29" i="5"/>
  <c r="G23" i="5"/>
  <c r="G18" i="5"/>
  <c r="G12" i="5"/>
  <c r="G6" i="5"/>
  <c r="G5" i="5"/>
  <c r="E34" i="3"/>
  <c r="E22" i="3"/>
  <c r="E21" i="3" s="1"/>
  <c r="E17" i="3"/>
  <c r="E5" i="3"/>
  <c r="E4" i="3"/>
  <c r="E34" i="1"/>
  <c r="E28" i="1"/>
  <c r="E22" i="1"/>
  <c r="E17" i="1"/>
  <c r="E4" i="1" s="1"/>
  <c r="E11" i="1"/>
  <c r="E5" i="1"/>
  <c r="E21" i="1" l="1"/>
  <c r="E3" i="1" s="1"/>
  <c r="E44" i="1" s="1"/>
  <c r="E3" i="3"/>
  <c r="E44" i="3" s="1"/>
  <c r="H22" i="5"/>
  <c r="H4" i="5" s="1"/>
  <c r="H45" i="5" s="1"/>
  <c r="G22" i="5"/>
  <c r="G4" i="5"/>
  <c r="G45" i="5" s="1"/>
  <c r="J45" i="10" l="1"/>
  <c r="J35" i="10"/>
  <c r="J29" i="10"/>
  <c r="J23" i="10"/>
  <c r="J21" i="10"/>
  <c r="J20" i="10"/>
  <c r="J19" i="10"/>
  <c r="J12" i="10"/>
  <c r="J45" i="9"/>
  <c r="J35" i="9"/>
  <c r="J29" i="9"/>
  <c r="J23" i="9"/>
  <c r="J22" i="9" s="1"/>
  <c r="J21" i="9"/>
  <c r="J20" i="9"/>
  <c r="J19" i="9"/>
  <c r="J18" i="9" s="1"/>
  <c r="J12" i="9"/>
  <c r="J45" i="11"/>
  <c r="J35" i="11"/>
  <c r="J29" i="11"/>
  <c r="J23" i="11"/>
  <c r="J22" i="11"/>
  <c r="J21" i="11"/>
  <c r="J20" i="11"/>
  <c r="J19" i="11"/>
  <c r="J18" i="11" s="1"/>
  <c r="J12" i="11"/>
  <c r="J45" i="5"/>
  <c r="J35" i="5"/>
  <c r="J29" i="5"/>
  <c r="J23" i="5"/>
  <c r="J21" i="5"/>
  <c r="J20" i="5"/>
  <c r="J19" i="5"/>
  <c r="J18" i="5" s="1"/>
  <c r="J12" i="5"/>
  <c r="J18" i="10" l="1"/>
  <c r="J22" i="5"/>
  <c r="J22" i="10"/>
  <c r="O5" i="10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<sst xmlns="http://schemas.openxmlformats.org/spreadsheetml/2006/main" count="928" uniqueCount="104">
  <si>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</si>
  <si>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</si>
  <si>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</si>
  <si>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</si>
  <si>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</si>
  <si>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</si>
  <si>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</si>
  <si>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</si>
  <si>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</si>
  <si>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</si>
  <si>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</si>
  <si>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</si>
  <si>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</si>
  <si>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</si>
  <si>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</si>
  <si>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</si>
  <si>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</si>
  <si>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</si>
  <si>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</si>
  <si>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</si>
  <si>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</si>
  <si>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</si>
  <si>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</si>
  <si>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</si>
  <si>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</si>
  <si>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</si>
  <si>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</si>
  <si>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</si>
  <si>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</si>
  <si>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</si>
  <si>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</si>
  <si>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</si>
  <si>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</si>
  <si>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</si>
  <si>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</si>
  <si>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</si>
  <si>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</si>
  <si>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</si>
  <si>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</si>
  <si>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</si>
  <si>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</si>
  <si>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</si>
  <si>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</si>
  <si>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</si>
  <si>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</si>
  <si>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</si>
  <si>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</si>
  <si>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</si>
  <si>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</si>
  <si>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</si>
  <si>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</si>
  <si>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</si>
  <si>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</si>
  <si>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</si>
  <si>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</si>
  <si>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</si>
  <si>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</si>
  <si>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</si>
  <si>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</si>
  <si>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</si>
  <si>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</si>
  <si>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</si>
  <si>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</si>
  <si>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</si>
  <si>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</si>
  <si>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</si>
  <si>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</si>
  <si>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</si>
  <si>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</si>
  <si>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</si>
  <si>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</si>
  <si>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</si>
  <si>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</si>
  <si>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</si>
  <si>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</si>
  <si>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</si>
  <si>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</si>
  <si>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</si>
  <si>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</si>
  <si>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</si>
  <si>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</si>
  <si>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</si>
  <si>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</si>
  <si>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</si>
  <si>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</si>
  <si>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</si>
  <si>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</si>
  <si>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</si>
  <si>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</si>
  <si>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</si>
  <si>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</si>
  <si>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</si>
  <si>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</si>
  <si>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</si>
  <si>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</si>
  <si>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</si>
  <si>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 xml:space="preserve">Primi i shkruar bruto, në mijëra denarë, të shoqërive të sigurimeve jetë, për periudhën 1.12-31.12.2023 </t>
  </si>
  <si>
    <t xml:space="preserve">Primi i shkruar bruto, në mijëra denarë, të shoqërive të sigurimeve jetë, për periudhën 1.12-31.12.2022 </t>
  </si>
  <si>
    <t xml:space="preserve">Numri i kontratave të lidhura të shoqërive të jetës, për periudhën  1.12-31.12.2023 </t>
  </si>
  <si>
    <t xml:space="preserve">Numri i kontratave të lidhura të shoqërive të jetës, për periudhën  1.12-31.12.2022 </t>
  </si>
  <si>
    <t xml:space="preserve">Dëme të paguara bruto, në mijëra denarë,  për shoqëritë e sigurimeve jetë, për periudhën  1.12-31.12.2023 </t>
  </si>
  <si>
    <t xml:space="preserve">Numri i dëmeve të paguara  për shoqëritë e sigurimeve jetë, për periudhën 1.12-31.12.2023 </t>
  </si>
  <si>
    <t xml:space="preserve">Numri i dëmeve të paguara  për shoqëritë e sigurimeve jetë, për periudhën 1.12-31.12.2022 </t>
  </si>
  <si>
    <t>Dëme të paguara bruto, në mijëra denarë,  për shoqëritë e sigurimeve jetë, për periudhën  1.12-31.12.2022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</si>
</sst>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5" fillId="6" borderId="0" xfId="1" applyNumberFormat="1" applyFont="1" applyFill="1"/>
    <xf numFmtId="164" fontId="1" fillId="6" borderId="1" xfId="1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96</v>
      </c>
    </row>
    <row r="2" spans="1:39" s="7" customFormat="1" x14ac:dyDescent="0.2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56" t="s">
        <v>90</v>
      </c>
      <c r="I2" s="56" t="s">
        <v>91</v>
      </c>
    </row>
    <row r="3" spans="1:39" s="1" customFormat="1" x14ac:dyDescent="0.2">
      <c r="A3" s="57" t="s">
        <v>59</v>
      </c>
      <c r="B3" s="10" t="s">
        <v>1</v>
      </c>
      <c r="C3" s="29">
        <f t="shared" ref="C3" si="0">C4+C21</f>
        <v>28399</v>
      </c>
      <c r="D3" s="27">
        <v>7672</v>
      </c>
      <c r="E3" s="27">
        <f t="shared" ref="E3" si="1">E4+E21</f>
        <v>4380</v>
      </c>
      <c r="F3" s="37">
        <f>SUM(F4,F21,F28)</f>
        <v>7319</v>
      </c>
      <c r="G3" s="32">
        <f>G4+G21</f>
        <v>41022.65896330079</v>
      </c>
      <c r="H3" s="27">
        <v>156</v>
      </c>
      <c r="I3" s="16">
        <f>SUM(C3:H3)</f>
        <v>88948.658963300782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57" t="s">
        <v>60</v>
      </c>
      <c r="B4" s="10" t="s">
        <v>2</v>
      </c>
      <c r="C4" s="29">
        <f>C5+C11</f>
        <v>13405</v>
      </c>
      <c r="D4" s="27">
        <v>7480</v>
      </c>
      <c r="E4" s="27">
        <f t="shared" ref="E4" si="2">SUM(E5,E17,E11)</f>
        <v>2749</v>
      </c>
      <c r="F4" s="37">
        <f>SUM(F11,F5)</f>
        <v>587</v>
      </c>
      <c r="G4" s="32">
        <f>G5+G11</f>
        <v>5861.7310727499998</v>
      </c>
      <c r="H4" s="27">
        <v>0</v>
      </c>
      <c r="I4" s="16">
        <f t="shared" ref="I4:I44" si="3">SUM(C4:H4)</f>
        <v>30082.731072750001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58" t="s">
        <v>61</v>
      </c>
      <c r="B5" s="13" t="s">
        <v>3</v>
      </c>
      <c r="C5" s="29">
        <f t="shared" ref="C5" si="4">SUM(C6:C10)</f>
        <v>13270</v>
      </c>
      <c r="D5" s="27">
        <v>6932</v>
      </c>
      <c r="E5" s="27">
        <f t="shared" ref="E5" si="5">SUM(E6:E10)</f>
        <v>2550</v>
      </c>
      <c r="F5" s="37">
        <f>SUM(F6:F10)</f>
        <v>523</v>
      </c>
      <c r="G5" s="32">
        <f>G6+G8</f>
        <v>5776.1847632999998</v>
      </c>
      <c r="H5" s="27">
        <v>0</v>
      </c>
      <c r="I5" s="18">
        <f t="shared" si="3"/>
        <v>29051.1847633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58" t="s">
        <v>62</v>
      </c>
      <c r="B6" s="13" t="s">
        <v>4</v>
      </c>
      <c r="C6" s="53">
        <v>12450</v>
      </c>
      <c r="D6" s="11">
        <v>534</v>
      </c>
      <c r="E6" s="11">
        <v>1521</v>
      </c>
      <c r="F6" s="11">
        <v>448</v>
      </c>
      <c r="G6" s="33">
        <v>5267.5005830999999</v>
      </c>
      <c r="H6" s="11"/>
      <c r="I6" s="18">
        <f t="shared" si="3"/>
        <v>20220.500583100002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58" t="s">
        <v>63</v>
      </c>
      <c r="B7" s="13" t="s">
        <v>5</v>
      </c>
      <c r="C7" s="54">
        <v>0</v>
      </c>
      <c r="D7" s="11">
        <v>0</v>
      </c>
      <c r="E7" s="11"/>
      <c r="F7" s="38">
        <v>0</v>
      </c>
      <c r="G7" s="33"/>
      <c r="H7" s="11"/>
      <c r="I7" s="18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58" t="s">
        <v>64</v>
      </c>
      <c r="B8" s="13" t="s">
        <v>6</v>
      </c>
      <c r="C8" s="54">
        <v>640</v>
      </c>
      <c r="D8" s="11">
        <v>4110</v>
      </c>
      <c r="E8" s="11"/>
      <c r="F8" s="11">
        <v>38</v>
      </c>
      <c r="G8" s="33">
        <v>508.68418020000007</v>
      </c>
      <c r="H8" s="11"/>
      <c r="I8" s="18">
        <f t="shared" si="3"/>
        <v>5296.6841801999999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58" t="s">
        <v>65</v>
      </c>
      <c r="B9" s="13" t="s">
        <v>7</v>
      </c>
      <c r="C9" s="54">
        <v>0</v>
      </c>
      <c r="D9" s="11">
        <v>2287</v>
      </c>
      <c r="E9" s="11">
        <v>1029</v>
      </c>
      <c r="F9" s="11">
        <v>37</v>
      </c>
      <c r="G9" s="34"/>
      <c r="H9" s="11"/>
      <c r="I9" s="18">
        <f t="shared" si="3"/>
        <v>3353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58" t="s">
        <v>66</v>
      </c>
      <c r="B10" s="13" t="s">
        <v>8</v>
      </c>
      <c r="C10" s="53">
        <v>180</v>
      </c>
      <c r="D10" s="11">
        <v>0</v>
      </c>
      <c r="E10" s="11"/>
      <c r="F10" s="38">
        <v>0</v>
      </c>
      <c r="G10" s="34"/>
      <c r="H10" s="11"/>
      <c r="I10" s="18">
        <f t="shared" si="3"/>
        <v>180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58" t="s">
        <v>67</v>
      </c>
      <c r="B11" s="13" t="s">
        <v>9</v>
      </c>
      <c r="C11" s="28">
        <f t="shared" ref="C11" si="6">SUM(C12:C16)</f>
        <v>135</v>
      </c>
      <c r="D11" s="27">
        <v>548</v>
      </c>
      <c r="E11" s="30">
        <f>SUM(E12:E16)</f>
        <v>199</v>
      </c>
      <c r="F11" s="39">
        <f>SUM(F16,F13)</f>
        <v>64</v>
      </c>
      <c r="G11" s="32">
        <f>SUM(G12:G16)</f>
        <v>85.546309449999995</v>
      </c>
      <c r="H11" s="27">
        <v>0</v>
      </c>
      <c r="I11" s="18">
        <f t="shared" si="3"/>
        <v>1031.5463094500001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58" t="s">
        <v>68</v>
      </c>
      <c r="B12" s="13" t="s">
        <v>10</v>
      </c>
      <c r="C12" s="54">
        <v>42</v>
      </c>
      <c r="D12" s="11">
        <v>141</v>
      </c>
      <c r="E12" s="11">
        <v>38</v>
      </c>
      <c r="F12" s="38"/>
      <c r="G12" s="33">
        <v>5.5597629499999988</v>
      </c>
      <c r="H12" s="11"/>
      <c r="I12" s="18">
        <f t="shared" si="3"/>
        <v>226.55976294999999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58" t="s">
        <v>69</v>
      </c>
      <c r="B13" s="13" t="s">
        <v>11</v>
      </c>
      <c r="C13" s="54">
        <v>52</v>
      </c>
      <c r="D13" s="11">
        <v>327</v>
      </c>
      <c r="E13" s="11">
        <v>58</v>
      </c>
      <c r="F13" s="11">
        <v>25</v>
      </c>
      <c r="G13" s="33">
        <v>54.719480900000001</v>
      </c>
      <c r="H13" s="11"/>
      <c r="I13" s="18">
        <f t="shared" si="3"/>
        <v>516.71948090000001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58" t="s">
        <v>70</v>
      </c>
      <c r="B14" s="13" t="s">
        <v>12</v>
      </c>
      <c r="C14" s="54">
        <v>0</v>
      </c>
      <c r="D14" s="11">
        <v>0</v>
      </c>
      <c r="E14" s="11"/>
      <c r="F14" s="38">
        <v>0</v>
      </c>
      <c r="G14" s="55"/>
      <c r="H14" s="11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58" t="s">
        <v>71</v>
      </c>
      <c r="B15" s="13" t="s">
        <v>13</v>
      </c>
      <c r="C15" s="54">
        <v>0</v>
      </c>
      <c r="D15" s="11">
        <v>0</v>
      </c>
      <c r="E15" s="11"/>
      <c r="F15" s="38">
        <v>0</v>
      </c>
      <c r="G15" s="55"/>
      <c r="H15" s="11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58" t="s">
        <v>72</v>
      </c>
      <c r="B16" s="13" t="s">
        <v>14</v>
      </c>
      <c r="C16" s="54">
        <v>41</v>
      </c>
      <c r="D16" s="11">
        <v>80</v>
      </c>
      <c r="E16" s="11">
        <v>103</v>
      </c>
      <c r="F16" s="11">
        <v>39</v>
      </c>
      <c r="G16" s="33">
        <v>25.267065599999999</v>
      </c>
      <c r="H16" s="11"/>
      <c r="I16" s="18">
        <f t="shared" si="3"/>
        <v>288.26706560000002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58" t="s">
        <v>73</v>
      </c>
      <c r="B17" s="13" t="s">
        <v>15</v>
      </c>
      <c r="C17" s="28">
        <f t="shared" ref="C17" si="7">SUM(C18:C20)</f>
        <v>0</v>
      </c>
      <c r="D17" s="27">
        <v>0</v>
      </c>
      <c r="E17" s="27">
        <f t="shared" ref="E17" si="8">SUM(E18:E20)</f>
        <v>0</v>
      </c>
      <c r="F17" s="39">
        <v>0</v>
      </c>
      <c r="G17" s="32"/>
      <c r="H17" s="27"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58" t="s">
        <v>74</v>
      </c>
      <c r="B18" s="13" t="s">
        <v>16</v>
      </c>
      <c r="C18" s="54">
        <v>0</v>
      </c>
      <c r="D18" s="11">
        <v>0</v>
      </c>
      <c r="E18" s="11"/>
      <c r="F18" s="38">
        <v>0</v>
      </c>
      <c r="G18" s="34"/>
      <c r="H18" s="11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58" t="s">
        <v>75</v>
      </c>
      <c r="B19" s="13" t="s">
        <v>17</v>
      </c>
      <c r="C19" s="54"/>
      <c r="D19" s="11">
        <v>0</v>
      </c>
      <c r="E19" s="11"/>
      <c r="F19" s="38">
        <v>0</v>
      </c>
      <c r="G19" s="34"/>
      <c r="H19" s="11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59" t="s">
        <v>76</v>
      </c>
      <c r="B20" s="13" t="s">
        <v>18</v>
      </c>
      <c r="C20" s="54"/>
      <c r="D20" s="11">
        <v>0</v>
      </c>
      <c r="E20" s="11"/>
      <c r="F20" s="38">
        <v>0</v>
      </c>
      <c r="G20" s="34"/>
      <c r="H20" s="11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0" t="s">
        <v>60</v>
      </c>
      <c r="B21" s="10" t="s">
        <v>19</v>
      </c>
      <c r="C21" s="27">
        <f>C22+C28+C34</f>
        <v>14994</v>
      </c>
      <c r="D21" s="27">
        <v>192</v>
      </c>
      <c r="E21" s="27">
        <f t="shared" ref="E21" si="9">SUM(E22,E28,E34)</f>
        <v>1631</v>
      </c>
      <c r="F21" s="28">
        <f>SUM(F22,F34)</f>
        <v>6194</v>
      </c>
      <c r="G21" s="32">
        <f>G22+G28</f>
        <v>35160.927890550789</v>
      </c>
      <c r="H21" s="27">
        <v>156</v>
      </c>
      <c r="I21" s="16">
        <f t="shared" si="3"/>
        <v>58327.927890550789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58" t="s">
        <v>62</v>
      </c>
      <c r="B22" s="13" t="s">
        <v>20</v>
      </c>
      <c r="C22" s="27">
        <f>SUM(C23:C27)</f>
        <v>13724</v>
      </c>
      <c r="D22" s="27">
        <v>192</v>
      </c>
      <c r="E22" s="27">
        <f t="shared" ref="E22:F22" si="10">SUM(E23:E27)</f>
        <v>1631</v>
      </c>
      <c r="F22" s="28">
        <f t="shared" si="10"/>
        <v>6194</v>
      </c>
      <c r="G22" s="32">
        <f>G24</f>
        <v>35160.927890550789</v>
      </c>
      <c r="H22" s="27">
        <v>76</v>
      </c>
      <c r="I22" s="18">
        <f t="shared" si="3"/>
        <v>56977.927890550789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58" t="s">
        <v>63</v>
      </c>
      <c r="B23" s="13" t="s">
        <v>21</v>
      </c>
      <c r="C23" s="49">
        <v>0</v>
      </c>
      <c r="D23" s="11">
        <v>0</v>
      </c>
      <c r="E23" s="11"/>
      <c r="F23" s="38">
        <v>0</v>
      </c>
      <c r="G23" s="34"/>
      <c r="H23" s="11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58" t="s">
        <v>64</v>
      </c>
      <c r="B24" s="13" t="s">
        <v>22</v>
      </c>
      <c r="C24" s="49">
        <v>13724</v>
      </c>
      <c r="D24" s="11">
        <v>192</v>
      </c>
      <c r="E24" s="11">
        <v>1631</v>
      </c>
      <c r="F24" s="11">
        <v>6194</v>
      </c>
      <c r="G24" s="34">
        <v>35160.927890550789</v>
      </c>
      <c r="H24" s="11">
        <v>76</v>
      </c>
      <c r="I24" s="18">
        <f t="shared" si="3"/>
        <v>56977.927890550789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58" t="s">
        <v>65</v>
      </c>
      <c r="B25" s="13" t="s">
        <v>23</v>
      </c>
      <c r="C25" s="49">
        <v>0</v>
      </c>
      <c r="D25" s="11">
        <v>0</v>
      </c>
      <c r="E25" s="11"/>
      <c r="F25" s="38">
        <v>0</v>
      </c>
      <c r="G25" s="34"/>
      <c r="H25" s="11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58" t="s">
        <v>66</v>
      </c>
      <c r="B26" s="13" t="s">
        <v>24</v>
      </c>
      <c r="C26" s="49">
        <v>0</v>
      </c>
      <c r="D26" s="11">
        <v>0</v>
      </c>
      <c r="E26" s="11"/>
      <c r="F26" s="38">
        <v>0</v>
      </c>
      <c r="G26" s="34"/>
      <c r="H26" s="11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58" t="s">
        <v>67</v>
      </c>
      <c r="B27" s="13" t="s">
        <v>25</v>
      </c>
      <c r="C27" s="49">
        <v>0</v>
      </c>
      <c r="D27" s="11">
        <v>0</v>
      </c>
      <c r="E27" s="11"/>
      <c r="F27" s="38">
        <v>0</v>
      </c>
      <c r="G27" s="34"/>
      <c r="H27" s="11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58" t="s">
        <v>68</v>
      </c>
      <c r="B28" s="13" t="s">
        <v>26</v>
      </c>
      <c r="C28" s="27">
        <f t="shared" ref="C28" si="11">SUM(C29:C33)</f>
        <v>1270</v>
      </c>
      <c r="D28" s="27">
        <v>0</v>
      </c>
      <c r="E28" s="27">
        <f>SUM(E29:E33)</f>
        <v>0</v>
      </c>
      <c r="F28" s="28">
        <f>SUM(F29:F33)</f>
        <v>538</v>
      </c>
      <c r="G28" s="32">
        <f>SUM(G29:G33)</f>
        <v>0</v>
      </c>
      <c r="H28" s="27">
        <v>80</v>
      </c>
      <c r="I28" s="18">
        <f t="shared" si="3"/>
        <v>1888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58" t="s">
        <v>69</v>
      </c>
      <c r="B29" s="13" t="s">
        <v>27</v>
      </c>
      <c r="C29" s="54">
        <v>69</v>
      </c>
      <c r="D29" s="11">
        <v>0</v>
      </c>
      <c r="E29" s="11"/>
      <c r="F29" s="11">
        <v>0</v>
      </c>
      <c r="G29" s="34"/>
      <c r="H29" s="11">
        <v>10</v>
      </c>
      <c r="I29" s="18">
        <f t="shared" si="3"/>
        <v>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58" t="s">
        <v>70</v>
      </c>
      <c r="B30" s="13" t="s">
        <v>28</v>
      </c>
      <c r="C30" s="54">
        <v>967</v>
      </c>
      <c r="D30" s="11">
        <v>0</v>
      </c>
      <c r="E30" s="11"/>
      <c r="F30" s="11">
        <v>386</v>
      </c>
      <c r="G30" s="34"/>
      <c r="H30" s="11">
        <v>20</v>
      </c>
      <c r="I30" s="18">
        <f t="shared" si="3"/>
        <v>1373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58" t="s">
        <v>71</v>
      </c>
      <c r="B31" s="13" t="s">
        <v>29</v>
      </c>
      <c r="C31" s="54">
        <v>0</v>
      </c>
      <c r="D31" s="11">
        <v>0</v>
      </c>
      <c r="E31" s="11"/>
      <c r="F31" s="38">
        <v>0</v>
      </c>
      <c r="G31" s="34"/>
      <c r="H31" s="11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58" t="s">
        <v>72</v>
      </c>
      <c r="B32" s="13" t="s">
        <v>30</v>
      </c>
      <c r="C32" s="54">
        <v>0</v>
      </c>
      <c r="D32" s="11">
        <v>0</v>
      </c>
      <c r="E32" s="11"/>
      <c r="F32" s="38">
        <v>0</v>
      </c>
      <c r="G32" s="34"/>
      <c r="H32" s="11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58" t="s">
        <v>73</v>
      </c>
      <c r="B33" s="13" t="s">
        <v>31</v>
      </c>
      <c r="C33" s="54">
        <v>234</v>
      </c>
      <c r="D33" s="11">
        <v>0</v>
      </c>
      <c r="E33" s="11"/>
      <c r="F33" s="11">
        <v>152</v>
      </c>
      <c r="G33" s="34"/>
      <c r="H33" s="11">
        <v>50</v>
      </c>
      <c r="I33" s="18">
        <f t="shared" si="3"/>
        <v>436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58" t="s">
        <v>74</v>
      </c>
      <c r="B34" s="13" t="s">
        <v>32</v>
      </c>
      <c r="C34" s="27">
        <f t="shared" ref="C34" si="12">SUM(C35:C37)</f>
        <v>0</v>
      </c>
      <c r="D34" s="27">
        <v>0</v>
      </c>
      <c r="E34" s="27">
        <f t="shared" ref="E34" si="13">SUM(E35:E37)</f>
        <v>0</v>
      </c>
      <c r="F34" s="39">
        <v>0</v>
      </c>
      <c r="G34" s="32"/>
      <c r="H34" s="27"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59" t="s">
        <v>77</v>
      </c>
      <c r="B35" s="13" t="s">
        <v>33</v>
      </c>
      <c r="C35" s="49">
        <v>0</v>
      </c>
      <c r="D35" s="11">
        <v>0</v>
      </c>
      <c r="E35" s="11"/>
      <c r="F35" s="38">
        <v>0</v>
      </c>
      <c r="G35" s="34"/>
      <c r="H35" s="11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58" t="s">
        <v>75</v>
      </c>
      <c r="B36" s="13" t="s">
        <v>34</v>
      </c>
      <c r="C36" s="49">
        <v>0</v>
      </c>
      <c r="D36" s="11">
        <v>0</v>
      </c>
      <c r="E36" s="11"/>
      <c r="F36" s="38">
        <v>0</v>
      </c>
      <c r="G36" s="34"/>
      <c r="H36" s="11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59" t="s">
        <v>76</v>
      </c>
      <c r="B37" s="13" t="s">
        <v>35</v>
      </c>
      <c r="C37" s="49">
        <v>0</v>
      </c>
      <c r="D37" s="11">
        <v>0</v>
      </c>
      <c r="E37" s="11"/>
      <c r="F37" s="38">
        <v>0</v>
      </c>
      <c r="G37" s="34"/>
      <c r="H37" s="11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57" t="s">
        <v>78</v>
      </c>
      <c r="B38" s="10" t="s">
        <v>36</v>
      </c>
      <c r="C38" s="49">
        <v>0</v>
      </c>
      <c r="D38" s="11">
        <v>0</v>
      </c>
      <c r="E38" s="11"/>
      <c r="F38" s="38">
        <v>0</v>
      </c>
      <c r="G38" s="34"/>
      <c r="H38" s="11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0" t="s">
        <v>79</v>
      </c>
      <c r="B39" s="10" t="s">
        <v>37</v>
      </c>
      <c r="C39" s="54">
        <v>6878</v>
      </c>
      <c r="D39" s="27">
        <v>1310</v>
      </c>
      <c r="E39" s="11">
        <v>9095</v>
      </c>
      <c r="F39" s="11">
        <v>3836</v>
      </c>
      <c r="G39" s="34">
        <v>7370.9210693999985</v>
      </c>
      <c r="H39" s="11"/>
      <c r="I39" s="16">
        <f t="shared" si="3"/>
        <v>28489.921069399999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0" t="s">
        <v>80</v>
      </c>
      <c r="B40" s="10" t="s">
        <v>38</v>
      </c>
      <c r="C40" s="49">
        <v>0</v>
      </c>
      <c r="D40" s="11">
        <v>0</v>
      </c>
      <c r="E40" s="11"/>
      <c r="F40" s="38">
        <v>0</v>
      </c>
      <c r="G40" s="34"/>
      <c r="H40" s="11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0" t="s">
        <v>81</v>
      </c>
      <c r="B41" s="10" t="s">
        <v>39</v>
      </c>
      <c r="C41" s="49">
        <v>0</v>
      </c>
      <c r="D41" s="11">
        <v>0</v>
      </c>
      <c r="E41" s="11"/>
      <c r="F41" s="11">
        <v>0</v>
      </c>
      <c r="G41" s="34"/>
      <c r="H41" s="11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0" t="s">
        <v>82</v>
      </c>
      <c r="B42" s="10" t="s">
        <v>40</v>
      </c>
      <c r="C42" s="49">
        <v>0</v>
      </c>
      <c r="D42" s="11">
        <v>0</v>
      </c>
      <c r="E42" s="11"/>
      <c r="F42" s="11">
        <v>0</v>
      </c>
      <c r="G42" s="34"/>
      <c r="H42" s="11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0" t="s">
        <v>83</v>
      </c>
      <c r="B43" s="10" t="s">
        <v>41</v>
      </c>
      <c r="C43" s="49">
        <v>0</v>
      </c>
      <c r="D43" s="11">
        <v>0</v>
      </c>
      <c r="E43" s="11"/>
      <c r="F43" s="11">
        <v>0</v>
      </c>
      <c r="G43" s="34"/>
      <c r="H43" s="11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1" t="s">
        <v>84</v>
      </c>
      <c r="B44" s="12" t="s">
        <v>42</v>
      </c>
      <c r="C44" s="29">
        <f>C39+C3</f>
        <v>35277</v>
      </c>
      <c r="D44" s="27">
        <v>8982</v>
      </c>
      <c r="E44" s="27">
        <f t="shared" ref="E44" si="14">SUM(E3,E38:E43)</f>
        <v>13475</v>
      </c>
      <c r="F44" s="45">
        <f>SUM(F3,F39)</f>
        <v>11155</v>
      </c>
      <c r="G44" s="35">
        <f>G3+G39</f>
        <v>48393.580032700789</v>
      </c>
      <c r="H44" s="27">
        <v>156</v>
      </c>
      <c r="I44" s="20">
        <f t="shared" si="3"/>
        <v>117438.58003270079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97</v>
      </c>
    </row>
    <row r="2" spans="1:39" s="7" customFormat="1" x14ac:dyDescent="0.2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56" t="s">
        <v>90</v>
      </c>
      <c r="I2" s="56" t="s">
        <v>91</v>
      </c>
    </row>
    <row r="3" spans="1:39" s="1" customFormat="1" x14ac:dyDescent="0.2">
      <c r="A3" s="57" t="s">
        <v>59</v>
      </c>
      <c r="B3" s="10" t="s">
        <v>1</v>
      </c>
      <c r="C3" s="27">
        <f t="shared" ref="C3" si="0">C4+C21</f>
        <v>33627</v>
      </c>
      <c r="D3" s="27">
        <v>6445</v>
      </c>
      <c r="E3" s="27">
        <f t="shared" ref="E3" si="1">E4+E21</f>
        <v>3982</v>
      </c>
      <c r="F3" s="37">
        <f>SUM(F4,F21,F28)</f>
        <v>7319</v>
      </c>
      <c r="G3" s="32">
        <f>G4+G21</f>
        <v>30413.776664048339</v>
      </c>
      <c r="H3" s="24"/>
      <c r="I3" s="16">
        <f>SUM(C3:H3)</f>
        <v>81786.776664048346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57" t="s">
        <v>60</v>
      </c>
      <c r="B4" s="10" t="s">
        <v>2</v>
      </c>
      <c r="C4" s="27">
        <f>C5+C11</f>
        <v>18086</v>
      </c>
      <c r="D4" s="27">
        <v>6396</v>
      </c>
      <c r="E4" s="27">
        <f t="shared" ref="E4" si="2">SUM(E5,E17,E11)</f>
        <v>2586</v>
      </c>
      <c r="F4" s="37">
        <f>SUM(F11,F5)</f>
        <v>587</v>
      </c>
      <c r="G4" s="32">
        <f>G5+G11</f>
        <v>14437.450362500002</v>
      </c>
      <c r="H4" s="24"/>
      <c r="I4" s="16">
        <f t="shared" ref="I4:I44" si="3">SUM(C4:H4)</f>
        <v>42092.4503625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58" t="s">
        <v>61</v>
      </c>
      <c r="B5" s="13" t="s">
        <v>3</v>
      </c>
      <c r="C5" s="27">
        <f>SUM(C6:C10)</f>
        <v>17786</v>
      </c>
      <c r="D5" s="27">
        <v>5718</v>
      </c>
      <c r="E5" s="27">
        <f t="shared" ref="E5" si="4">SUM(E6:E10)</f>
        <v>2394</v>
      </c>
      <c r="F5" s="37">
        <f>SUM(F6:F10)</f>
        <v>523</v>
      </c>
      <c r="G5" s="32">
        <f>G6+G8</f>
        <v>14240.166648396002</v>
      </c>
      <c r="H5" s="25"/>
      <c r="I5" s="18">
        <f t="shared" si="3"/>
        <v>40661.166648396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58" t="s">
        <v>62</v>
      </c>
      <c r="B6" s="13" t="s">
        <v>4</v>
      </c>
      <c r="C6" s="48">
        <v>16566</v>
      </c>
      <c r="D6" s="11">
        <v>963</v>
      </c>
      <c r="E6" s="11">
        <v>480</v>
      </c>
      <c r="F6" s="11">
        <v>448</v>
      </c>
      <c r="G6" s="34">
        <v>14240.166648396002</v>
      </c>
      <c r="H6" s="25"/>
      <c r="I6" s="18">
        <f t="shared" si="3"/>
        <v>32697.166648396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58" t="s">
        <v>63</v>
      </c>
      <c r="B7" s="13" t="s">
        <v>5</v>
      </c>
      <c r="C7" s="49">
        <v>0</v>
      </c>
      <c r="D7" s="11">
        <v>0</v>
      </c>
      <c r="E7" s="11"/>
      <c r="F7" s="38">
        <v>0</v>
      </c>
      <c r="G7" s="34"/>
      <c r="H7" s="25"/>
      <c r="I7" s="18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58" t="s">
        <v>64</v>
      </c>
      <c r="B8" s="13" t="s">
        <v>6</v>
      </c>
      <c r="C8" s="48">
        <v>1185</v>
      </c>
      <c r="D8" s="11">
        <v>1907</v>
      </c>
      <c r="E8" s="11"/>
      <c r="F8" s="11">
        <v>38</v>
      </c>
      <c r="G8" s="34">
        <v>0</v>
      </c>
      <c r="H8" s="25"/>
      <c r="I8" s="18">
        <f t="shared" si="3"/>
        <v>3130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58" t="s">
        <v>65</v>
      </c>
      <c r="B9" s="13" t="s">
        <v>7</v>
      </c>
      <c r="C9" s="49">
        <v>0</v>
      </c>
      <c r="D9" s="11">
        <v>2848</v>
      </c>
      <c r="E9" s="11">
        <v>1914</v>
      </c>
      <c r="F9" s="11">
        <v>37</v>
      </c>
      <c r="G9" s="34"/>
      <c r="H9" s="25"/>
      <c r="I9" s="18">
        <f t="shared" si="3"/>
        <v>4799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58" t="s">
        <v>66</v>
      </c>
      <c r="B10" s="13" t="s">
        <v>8</v>
      </c>
      <c r="C10" s="49">
        <v>35</v>
      </c>
      <c r="D10" s="11">
        <v>0</v>
      </c>
      <c r="E10" s="11"/>
      <c r="F10" s="38">
        <v>0</v>
      </c>
      <c r="G10" s="34"/>
      <c r="H10" s="25"/>
      <c r="I10" s="18">
        <f t="shared" si="3"/>
        <v>35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58" t="s">
        <v>67</v>
      </c>
      <c r="B11" s="13" t="s">
        <v>9</v>
      </c>
      <c r="C11" s="28">
        <f>C12+C13+C14+C15+C16</f>
        <v>300</v>
      </c>
      <c r="D11" s="27">
        <v>678</v>
      </c>
      <c r="E11" s="30">
        <f>SUM(E12:E16)</f>
        <v>192</v>
      </c>
      <c r="F11" s="39">
        <f>SUM(F16,F13)</f>
        <v>64</v>
      </c>
      <c r="G11" s="32">
        <f>SUM(G12:G16)</f>
        <v>197.28371410400004</v>
      </c>
      <c r="H11" s="25"/>
      <c r="I11" s="18">
        <f t="shared" si="3"/>
        <v>1431.283714104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58" t="s">
        <v>68</v>
      </c>
      <c r="B12" s="13" t="s">
        <v>10</v>
      </c>
      <c r="C12" s="50">
        <v>49</v>
      </c>
      <c r="D12" s="11">
        <v>183</v>
      </c>
      <c r="E12" s="11">
        <v>55</v>
      </c>
      <c r="F12" s="38"/>
      <c r="G12" s="34">
        <v>9.1612569360000027</v>
      </c>
      <c r="H12" s="25"/>
      <c r="I12" s="18">
        <f t="shared" si="3"/>
        <v>296.16125693600003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58" t="s">
        <v>69</v>
      </c>
      <c r="B13" s="13" t="s">
        <v>11</v>
      </c>
      <c r="C13" s="50">
        <v>69</v>
      </c>
      <c r="D13" s="11">
        <v>422</v>
      </c>
      <c r="E13" s="11">
        <v>135</v>
      </c>
      <c r="F13" s="11">
        <v>25</v>
      </c>
      <c r="G13" s="34">
        <v>103.32825382400003</v>
      </c>
      <c r="H13" s="25"/>
      <c r="I13" s="18">
        <f t="shared" si="3"/>
        <v>754.32825382400006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58" t="s">
        <v>70</v>
      </c>
      <c r="B14" s="13" t="s">
        <v>12</v>
      </c>
      <c r="C14" s="49">
        <v>0</v>
      </c>
      <c r="D14" s="11">
        <v>0</v>
      </c>
      <c r="E14" s="11"/>
      <c r="F14" s="38">
        <v>0</v>
      </c>
      <c r="G14" s="34"/>
      <c r="H14" s="25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58" t="s">
        <v>71</v>
      </c>
      <c r="B15" s="13" t="s">
        <v>13</v>
      </c>
      <c r="C15" s="49">
        <v>0</v>
      </c>
      <c r="D15" s="11">
        <v>0</v>
      </c>
      <c r="E15" s="11"/>
      <c r="F15" s="38">
        <v>0</v>
      </c>
      <c r="G15" s="34"/>
      <c r="H15" s="25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58" t="s">
        <v>72</v>
      </c>
      <c r="B16" s="13" t="s">
        <v>14</v>
      </c>
      <c r="C16" s="49">
        <v>182</v>
      </c>
      <c r="D16" s="11">
        <v>73</v>
      </c>
      <c r="E16" s="11">
        <v>2</v>
      </c>
      <c r="F16" s="11">
        <v>39</v>
      </c>
      <c r="G16" s="34">
        <v>84.79420334400001</v>
      </c>
      <c r="H16" s="25"/>
      <c r="I16" s="18">
        <f t="shared" si="3"/>
        <v>380.79420334400004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58" t="s">
        <v>73</v>
      </c>
      <c r="B17" s="13" t="s">
        <v>15</v>
      </c>
      <c r="C17" s="47">
        <v>0</v>
      </c>
      <c r="D17" s="27">
        <v>0</v>
      </c>
      <c r="E17" s="27">
        <f t="shared" ref="E17" si="5">SUM(E18:E20)</f>
        <v>0</v>
      </c>
      <c r="F17" s="39">
        <v>0</v>
      </c>
      <c r="G17" s="32"/>
      <c r="H17" s="25"/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58" t="s">
        <v>74</v>
      </c>
      <c r="B18" s="13" t="s">
        <v>16</v>
      </c>
      <c r="C18" s="49">
        <v>0</v>
      </c>
      <c r="D18" s="11">
        <v>0</v>
      </c>
      <c r="E18" s="11"/>
      <c r="F18" s="38">
        <v>0</v>
      </c>
      <c r="G18" s="34"/>
      <c r="H18" s="25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58" t="s">
        <v>75</v>
      </c>
      <c r="B19" s="13" t="s">
        <v>17</v>
      </c>
      <c r="C19" s="49"/>
      <c r="D19" s="11">
        <v>0</v>
      </c>
      <c r="E19" s="11"/>
      <c r="F19" s="38">
        <v>0</v>
      </c>
      <c r="G19" s="34"/>
      <c r="H19" s="25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59" t="s">
        <v>76</v>
      </c>
      <c r="B20" s="13" t="s">
        <v>18</v>
      </c>
      <c r="C20" s="49">
        <v>0</v>
      </c>
      <c r="D20" s="11">
        <v>0</v>
      </c>
      <c r="E20" s="11"/>
      <c r="F20" s="38">
        <v>0</v>
      </c>
      <c r="G20" s="34"/>
      <c r="H20" s="25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0" t="s">
        <v>60</v>
      </c>
      <c r="B21" s="10" t="s">
        <v>19</v>
      </c>
      <c r="C21" s="47">
        <f>C22+C28</f>
        <v>15541</v>
      </c>
      <c r="D21" s="27">
        <v>49</v>
      </c>
      <c r="E21" s="27">
        <f t="shared" ref="E21" si="6">SUM(E22,E28,E34)</f>
        <v>1396</v>
      </c>
      <c r="F21" s="28">
        <f>SUM(F22,F34)</f>
        <v>6194</v>
      </c>
      <c r="G21" s="32">
        <f>G22+G28</f>
        <v>15976.326301548335</v>
      </c>
      <c r="H21" s="24"/>
      <c r="I21" s="16">
        <f t="shared" si="3"/>
        <v>39156.326301548339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58" t="s">
        <v>62</v>
      </c>
      <c r="B22" s="13" t="s">
        <v>20</v>
      </c>
      <c r="C22" s="28">
        <f>SUM(C23:C27)</f>
        <v>14307</v>
      </c>
      <c r="D22" s="27">
        <v>49</v>
      </c>
      <c r="E22" s="27">
        <f t="shared" ref="E22:F22" si="7">SUM(E23:E27)</f>
        <v>1396</v>
      </c>
      <c r="F22" s="28">
        <f t="shared" si="7"/>
        <v>6194</v>
      </c>
      <c r="G22" s="32">
        <f>G24</f>
        <v>15976.326301548335</v>
      </c>
      <c r="H22" s="25"/>
      <c r="I22" s="18">
        <f t="shared" si="3"/>
        <v>37922.326301548339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58" t="s">
        <v>63</v>
      </c>
      <c r="B23" s="13" t="s">
        <v>21</v>
      </c>
      <c r="C23" s="49">
        <v>0</v>
      </c>
      <c r="D23" s="11">
        <v>0</v>
      </c>
      <c r="E23" s="11"/>
      <c r="F23" s="38">
        <v>0</v>
      </c>
      <c r="G23" s="34"/>
      <c r="H23" s="25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58" t="s">
        <v>64</v>
      </c>
      <c r="B24" s="13" t="s">
        <v>22</v>
      </c>
      <c r="C24" s="51">
        <v>14307</v>
      </c>
      <c r="D24" s="11">
        <v>49</v>
      </c>
      <c r="E24" s="11">
        <v>1396</v>
      </c>
      <c r="F24" s="11">
        <v>6194</v>
      </c>
      <c r="G24" s="34">
        <v>15976.326301548335</v>
      </c>
      <c r="H24" s="25"/>
      <c r="I24" s="18">
        <f t="shared" si="3"/>
        <v>37922.326301548339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58" t="s">
        <v>65</v>
      </c>
      <c r="B25" s="13" t="s">
        <v>23</v>
      </c>
      <c r="C25" s="49">
        <v>0</v>
      </c>
      <c r="D25" s="11">
        <v>0</v>
      </c>
      <c r="E25" s="11"/>
      <c r="F25" s="38">
        <v>0</v>
      </c>
      <c r="G25" s="34"/>
      <c r="H25" s="25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58" t="s">
        <v>66</v>
      </c>
      <c r="B26" s="13" t="s">
        <v>24</v>
      </c>
      <c r="C26" s="49">
        <v>0</v>
      </c>
      <c r="D26" s="11">
        <v>0</v>
      </c>
      <c r="E26" s="11"/>
      <c r="F26" s="38">
        <v>0</v>
      </c>
      <c r="G26" s="34"/>
      <c r="H26" s="25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58" t="s">
        <v>67</v>
      </c>
      <c r="B27" s="13" t="s">
        <v>25</v>
      </c>
      <c r="C27" s="49">
        <v>0</v>
      </c>
      <c r="D27" s="11">
        <v>0</v>
      </c>
      <c r="E27" s="11"/>
      <c r="F27" s="38">
        <v>0</v>
      </c>
      <c r="G27" s="34"/>
      <c r="H27" s="25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58" t="s">
        <v>68</v>
      </c>
      <c r="B28" s="13" t="s">
        <v>26</v>
      </c>
      <c r="C28" s="28">
        <f>SUM(C29:C33)</f>
        <v>1234</v>
      </c>
      <c r="D28" s="27">
        <v>0</v>
      </c>
      <c r="E28" s="27">
        <f>SUM(E29:E33)</f>
        <v>0</v>
      </c>
      <c r="F28" s="28">
        <f>SUM(F29:F33)</f>
        <v>538</v>
      </c>
      <c r="G28" s="32">
        <f>SUM(G29:G33)</f>
        <v>0</v>
      </c>
      <c r="H28" s="25"/>
      <c r="I28" s="18">
        <f t="shared" si="3"/>
        <v>1772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58" t="s">
        <v>69</v>
      </c>
      <c r="B29" s="13" t="s">
        <v>27</v>
      </c>
      <c r="C29" s="50">
        <v>16</v>
      </c>
      <c r="D29" s="11">
        <v>0</v>
      </c>
      <c r="E29" s="11"/>
      <c r="F29" s="11">
        <v>0</v>
      </c>
      <c r="G29" s="34"/>
      <c r="H29" s="25"/>
      <c r="I29" s="18">
        <f t="shared" si="3"/>
        <v>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58" t="s">
        <v>70</v>
      </c>
      <c r="B30" s="13" t="s">
        <v>28</v>
      </c>
      <c r="C30" s="50">
        <v>977</v>
      </c>
      <c r="D30" s="11">
        <v>0</v>
      </c>
      <c r="E30" s="11"/>
      <c r="F30" s="11">
        <v>386</v>
      </c>
      <c r="G30" s="34"/>
      <c r="H30" s="25"/>
      <c r="I30" s="18">
        <f t="shared" si="3"/>
        <v>1363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58" t="s">
        <v>71</v>
      </c>
      <c r="B31" s="13" t="s">
        <v>29</v>
      </c>
      <c r="C31" s="49">
        <v>0</v>
      </c>
      <c r="D31" s="11">
        <v>0</v>
      </c>
      <c r="E31" s="11"/>
      <c r="F31" s="38">
        <v>0</v>
      </c>
      <c r="G31" s="34"/>
      <c r="H31" s="25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58" t="s">
        <v>72</v>
      </c>
      <c r="B32" s="13" t="s">
        <v>30</v>
      </c>
      <c r="C32" s="49">
        <v>0</v>
      </c>
      <c r="D32" s="11">
        <v>0</v>
      </c>
      <c r="E32" s="11"/>
      <c r="F32" s="38">
        <v>0</v>
      </c>
      <c r="G32" s="34"/>
      <c r="H32" s="25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58" t="s">
        <v>73</v>
      </c>
      <c r="B33" s="13" t="s">
        <v>31</v>
      </c>
      <c r="C33" s="49">
        <v>241</v>
      </c>
      <c r="D33" s="11">
        <v>0</v>
      </c>
      <c r="E33" s="11"/>
      <c r="F33" s="11">
        <v>152</v>
      </c>
      <c r="G33" s="34"/>
      <c r="H33" s="25"/>
      <c r="I33" s="18">
        <f t="shared" si="3"/>
        <v>393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58" t="s">
        <v>74</v>
      </c>
      <c r="B34" s="13" t="s">
        <v>32</v>
      </c>
      <c r="C34" s="52">
        <v>0</v>
      </c>
      <c r="D34" s="27">
        <v>0</v>
      </c>
      <c r="E34" s="27">
        <f t="shared" ref="E34" si="8">SUM(E35:E37)</f>
        <v>0</v>
      </c>
      <c r="F34" s="39">
        <v>0</v>
      </c>
      <c r="G34" s="32"/>
      <c r="H34" s="25"/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59" t="s">
        <v>77</v>
      </c>
      <c r="B35" s="13" t="s">
        <v>33</v>
      </c>
      <c r="C35" s="49">
        <v>0</v>
      </c>
      <c r="D35" s="11">
        <v>0</v>
      </c>
      <c r="E35" s="11"/>
      <c r="F35" s="38">
        <v>0</v>
      </c>
      <c r="G35" s="34"/>
      <c r="H35" s="25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58" t="s">
        <v>75</v>
      </c>
      <c r="B36" s="13" t="s">
        <v>34</v>
      </c>
      <c r="C36" s="49">
        <v>0</v>
      </c>
      <c r="D36" s="11">
        <v>0</v>
      </c>
      <c r="E36" s="11"/>
      <c r="F36" s="38">
        <v>0</v>
      </c>
      <c r="G36" s="34"/>
      <c r="H36" s="25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59" t="s">
        <v>76</v>
      </c>
      <c r="B37" s="13" t="s">
        <v>35</v>
      </c>
      <c r="C37" s="49">
        <v>0</v>
      </c>
      <c r="D37" s="11">
        <v>0</v>
      </c>
      <c r="E37" s="11"/>
      <c r="F37" s="38">
        <v>0</v>
      </c>
      <c r="G37" s="34"/>
      <c r="H37" s="25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57" t="s">
        <v>78</v>
      </c>
      <c r="B38" s="10" t="s">
        <v>36</v>
      </c>
      <c r="C38" s="49">
        <v>0</v>
      </c>
      <c r="D38" s="11">
        <v>0</v>
      </c>
      <c r="E38" s="11"/>
      <c r="F38" s="38">
        <v>0</v>
      </c>
      <c r="G38" s="34"/>
      <c r="H38" s="24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0" t="s">
        <v>79</v>
      </c>
      <c r="B39" s="10" t="s">
        <v>37</v>
      </c>
      <c r="C39" s="48">
        <v>20287</v>
      </c>
      <c r="D39" s="27">
        <v>2037</v>
      </c>
      <c r="E39" s="11">
        <v>8857</v>
      </c>
      <c r="F39" s="11">
        <v>3836</v>
      </c>
      <c r="G39" s="34">
        <v>12519.196430576001</v>
      </c>
      <c r="H39" s="24"/>
      <c r="I39" s="16">
        <f t="shared" si="3"/>
        <v>47536.196430576005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0" t="s">
        <v>80</v>
      </c>
      <c r="B40" s="10" t="s">
        <v>38</v>
      </c>
      <c r="C40" s="49">
        <v>0</v>
      </c>
      <c r="D40" s="11">
        <v>0</v>
      </c>
      <c r="E40" s="11"/>
      <c r="F40" s="38">
        <v>0</v>
      </c>
      <c r="G40" s="34"/>
      <c r="H40" s="24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0" t="s">
        <v>81</v>
      </c>
      <c r="B41" s="10" t="s">
        <v>39</v>
      </c>
      <c r="C41" s="49">
        <v>0</v>
      </c>
      <c r="D41" s="11">
        <v>0</v>
      </c>
      <c r="E41" s="11"/>
      <c r="F41" s="11">
        <v>0</v>
      </c>
      <c r="G41" s="34"/>
      <c r="H41" s="24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0" t="s">
        <v>82</v>
      </c>
      <c r="B42" s="10" t="s">
        <v>40</v>
      </c>
      <c r="C42" s="49">
        <v>0</v>
      </c>
      <c r="D42" s="11">
        <v>0</v>
      </c>
      <c r="E42" s="11"/>
      <c r="F42" s="11">
        <v>0</v>
      </c>
      <c r="G42" s="34"/>
      <c r="H42" s="24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0" t="s">
        <v>83</v>
      </c>
      <c r="B43" s="10" t="s">
        <v>41</v>
      </c>
      <c r="C43" s="49">
        <v>0</v>
      </c>
      <c r="D43" s="11">
        <v>0</v>
      </c>
      <c r="E43" s="11"/>
      <c r="F43" s="11">
        <v>0</v>
      </c>
      <c r="G43" s="34"/>
      <c r="H43" s="24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1" t="s">
        <v>84</v>
      </c>
      <c r="B44" s="12" t="s">
        <v>42</v>
      </c>
      <c r="C44" s="27">
        <f>C5+C11+C22+C28+C39</f>
        <v>53914</v>
      </c>
      <c r="D44" s="27">
        <v>8482</v>
      </c>
      <c r="E44" s="27">
        <f t="shared" ref="E44" si="9">SUM(E3,E38:E43)</f>
        <v>12839</v>
      </c>
      <c r="F44" s="45">
        <f>SUM(F3,F39)</f>
        <v>11155</v>
      </c>
      <c r="G44" s="35">
        <f>G3+G39</f>
        <v>42932.973094624336</v>
      </c>
      <c r="H44" s="26"/>
      <c r="I44" s="20">
        <f t="shared" si="3"/>
        <v>129322.97309462434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98</v>
      </c>
    </row>
    <row r="2" spans="1:39" s="7" customFormat="1" x14ac:dyDescent="0.2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56" t="s">
        <v>90</v>
      </c>
      <c r="I2" s="56" t="s">
        <v>91</v>
      </c>
    </row>
    <row r="3" spans="1:39" s="1" customFormat="1" x14ac:dyDescent="0.2">
      <c r="A3" s="57" t="s">
        <v>59</v>
      </c>
      <c r="B3" s="10" t="s">
        <v>1</v>
      </c>
      <c r="C3" s="29">
        <f>C4+C21</f>
        <v>371</v>
      </c>
      <c r="D3" s="27">
        <v>170</v>
      </c>
      <c r="E3" s="27">
        <f>E4+E21</f>
        <v>195</v>
      </c>
      <c r="F3" s="27">
        <f>SUM(F4,F21)</f>
        <v>805</v>
      </c>
      <c r="G3" s="27">
        <f>G4+G21</f>
        <v>9783</v>
      </c>
      <c r="H3" s="27">
        <v>12</v>
      </c>
      <c r="I3" s="16">
        <f>SUM(C3:H3)</f>
        <v>11336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57" t="s">
        <v>60</v>
      </c>
      <c r="B4" s="10" t="s">
        <v>2</v>
      </c>
      <c r="C4" s="29">
        <f>C5+C17</f>
        <v>175</v>
      </c>
      <c r="D4" s="27">
        <v>166</v>
      </c>
      <c r="E4" s="27">
        <f>SUM(E5,E17)</f>
        <v>90</v>
      </c>
      <c r="F4" s="27">
        <f>SUM(F5)</f>
        <v>27</v>
      </c>
      <c r="G4" s="27">
        <f>G5</f>
        <v>58</v>
      </c>
      <c r="H4" s="27">
        <v>0</v>
      </c>
      <c r="I4" s="16">
        <f t="shared" ref="I4:I44" si="0">SUM(C4:H4)</f>
        <v>516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58" t="s">
        <v>61</v>
      </c>
      <c r="B5" s="13" t="s">
        <v>3</v>
      </c>
      <c r="C5" s="29">
        <f>SUM(C6:C10)</f>
        <v>175</v>
      </c>
      <c r="D5" s="27">
        <v>166</v>
      </c>
      <c r="E5" s="27">
        <f>SUM(E6:E10)</f>
        <v>90</v>
      </c>
      <c r="F5" s="27">
        <f>SUM(F6:F10)</f>
        <v>27</v>
      </c>
      <c r="G5" s="27">
        <f>G6+G8</f>
        <v>58</v>
      </c>
      <c r="H5" s="27">
        <v>0</v>
      </c>
      <c r="I5" s="18">
        <f t="shared" si="0"/>
        <v>516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58" t="s">
        <v>62</v>
      </c>
      <c r="B6" s="13" t="s">
        <v>4</v>
      </c>
      <c r="C6" s="11">
        <v>150</v>
      </c>
      <c r="D6" s="11">
        <v>23</v>
      </c>
      <c r="E6" s="11">
        <v>62</v>
      </c>
      <c r="F6" s="11">
        <v>20</v>
      </c>
      <c r="G6" s="36">
        <v>39</v>
      </c>
      <c r="H6" s="11"/>
      <c r="I6" s="18">
        <f t="shared" si="0"/>
        <v>294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58" t="s">
        <v>63</v>
      </c>
      <c r="B7" s="13" t="s">
        <v>5</v>
      </c>
      <c r="C7" s="11">
        <v>0</v>
      </c>
      <c r="D7" s="11">
        <v>0</v>
      </c>
      <c r="E7" s="11"/>
      <c r="F7" s="11">
        <v>0</v>
      </c>
      <c r="G7" s="36"/>
      <c r="H7" s="11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58" t="s">
        <v>64</v>
      </c>
      <c r="B8" s="13" t="s">
        <v>6</v>
      </c>
      <c r="C8" s="11">
        <v>20</v>
      </c>
      <c r="D8" s="11">
        <v>60</v>
      </c>
      <c r="E8" s="11"/>
      <c r="F8" s="11">
        <v>3</v>
      </c>
      <c r="G8" s="36">
        <v>19</v>
      </c>
      <c r="H8" s="11"/>
      <c r="I8" s="18">
        <f t="shared" si="0"/>
        <v>102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58" t="s">
        <v>65</v>
      </c>
      <c r="B9" s="13" t="s">
        <v>7</v>
      </c>
      <c r="C9" s="11">
        <v>0</v>
      </c>
      <c r="D9" s="11">
        <v>83</v>
      </c>
      <c r="E9" s="11">
        <v>28</v>
      </c>
      <c r="F9" s="11">
        <v>4</v>
      </c>
      <c r="G9" s="11"/>
      <c r="H9" s="11"/>
      <c r="I9" s="18">
        <f t="shared" si="0"/>
        <v>115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58" t="s">
        <v>66</v>
      </c>
      <c r="B10" s="13" t="s">
        <v>8</v>
      </c>
      <c r="C10" s="11">
        <v>5</v>
      </c>
      <c r="D10" s="11">
        <v>0</v>
      </c>
      <c r="E10" s="11"/>
      <c r="F10" s="11">
        <v>0</v>
      </c>
      <c r="G10" s="11"/>
      <c r="H10" s="11"/>
      <c r="I10" s="18">
        <f t="shared" si="0"/>
        <v>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58" t="s">
        <v>67</v>
      </c>
      <c r="B11" s="13" t="s">
        <v>9</v>
      </c>
      <c r="C11" s="28">
        <v>88</v>
      </c>
      <c r="D11" s="27">
        <v>169</v>
      </c>
      <c r="E11" s="11">
        <v>79</v>
      </c>
      <c r="F11" s="28">
        <f>SUM(F16,F13)</f>
        <v>29</v>
      </c>
      <c r="G11" s="27">
        <f>G13</f>
        <v>42</v>
      </c>
      <c r="H11" s="27"/>
      <c r="I11" s="18">
        <f t="shared" si="0"/>
        <v>407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58" t="s">
        <v>68</v>
      </c>
      <c r="B12" s="13" t="s">
        <v>10</v>
      </c>
      <c r="C12" s="54">
        <v>88</v>
      </c>
      <c r="D12" s="11">
        <v>169</v>
      </c>
      <c r="E12" s="11">
        <v>76</v>
      </c>
      <c r="F12" s="11">
        <v>0</v>
      </c>
      <c r="G12" s="36">
        <v>33</v>
      </c>
      <c r="H12" s="11"/>
      <c r="I12" s="18">
        <f t="shared" si="0"/>
        <v>366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58" t="s">
        <v>69</v>
      </c>
      <c r="B13" s="13" t="s">
        <v>11</v>
      </c>
      <c r="C13" s="54">
        <v>69</v>
      </c>
      <c r="D13" s="11">
        <v>113</v>
      </c>
      <c r="E13" s="11">
        <v>27</v>
      </c>
      <c r="F13" s="11">
        <v>19</v>
      </c>
      <c r="G13" s="36">
        <v>42</v>
      </c>
      <c r="H13" s="11"/>
      <c r="I13" s="18">
        <f t="shared" si="0"/>
        <v>270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58" t="s">
        <v>70</v>
      </c>
      <c r="B14" s="13" t="s">
        <v>12</v>
      </c>
      <c r="C14" s="54">
        <v>0</v>
      </c>
      <c r="D14" s="11">
        <v>0</v>
      </c>
      <c r="E14" s="11"/>
      <c r="F14" s="11">
        <v>0</v>
      </c>
      <c r="G14" s="36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58" t="s">
        <v>71</v>
      </c>
      <c r="B15" s="13" t="s">
        <v>13</v>
      </c>
      <c r="C15" s="54">
        <v>0</v>
      </c>
      <c r="D15" s="11">
        <v>0</v>
      </c>
      <c r="E15" s="11"/>
      <c r="F15" s="11">
        <v>0</v>
      </c>
      <c r="G15" s="36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58" t="s">
        <v>72</v>
      </c>
      <c r="B16" s="13" t="s">
        <v>14</v>
      </c>
      <c r="C16" s="54">
        <v>38</v>
      </c>
      <c r="D16" s="11">
        <v>11</v>
      </c>
      <c r="E16" s="11">
        <v>20</v>
      </c>
      <c r="F16" s="11">
        <v>10</v>
      </c>
      <c r="G16" s="36">
        <v>16</v>
      </c>
      <c r="H16" s="11"/>
      <c r="I16" s="18">
        <f t="shared" si="0"/>
        <v>95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58" t="s">
        <v>73</v>
      </c>
      <c r="B17" s="13" t="s">
        <v>15</v>
      </c>
      <c r="C17" s="28">
        <f>SUM(C18:C20)</f>
        <v>0</v>
      </c>
      <c r="D17" s="27">
        <v>0</v>
      </c>
      <c r="E17" s="27">
        <f>SUM(E18:E20)</f>
        <v>0</v>
      </c>
      <c r="F17" s="28">
        <v>0</v>
      </c>
      <c r="G17" s="27"/>
      <c r="H17" s="28"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58" t="s">
        <v>74</v>
      </c>
      <c r="B18" s="13" t="s">
        <v>16</v>
      </c>
      <c r="C18" s="54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58" t="s">
        <v>75</v>
      </c>
      <c r="B19" s="13" t="s">
        <v>17</v>
      </c>
      <c r="C19" s="54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59" t="s">
        <v>76</v>
      </c>
      <c r="B20" s="13" t="s">
        <v>18</v>
      </c>
      <c r="C20" s="54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0" t="s">
        <v>60</v>
      </c>
      <c r="B21" s="10" t="s">
        <v>19</v>
      </c>
      <c r="C21" s="27">
        <f>C22+C34</f>
        <v>196</v>
      </c>
      <c r="D21" s="27">
        <v>4</v>
      </c>
      <c r="E21" s="27">
        <f>SUM(E22,E28,E34)</f>
        <v>105</v>
      </c>
      <c r="F21" s="28">
        <f>SUM(F22,F34)</f>
        <v>778</v>
      </c>
      <c r="G21" s="27">
        <f>G22</f>
        <v>9725</v>
      </c>
      <c r="H21" s="27">
        <v>12</v>
      </c>
      <c r="I21" s="16">
        <f t="shared" si="0"/>
        <v>10820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58" t="s">
        <v>62</v>
      </c>
      <c r="B22" s="13" t="s">
        <v>20</v>
      </c>
      <c r="C22" s="27">
        <f>SUM(C23:C27)</f>
        <v>196</v>
      </c>
      <c r="D22" s="27">
        <v>4</v>
      </c>
      <c r="E22" s="27">
        <f>SUM(E23:E27)</f>
        <v>105</v>
      </c>
      <c r="F22" s="28">
        <f>SUM(F23:F27)</f>
        <v>778</v>
      </c>
      <c r="G22" s="27">
        <f>SUM(G23:G27)</f>
        <v>9725</v>
      </c>
      <c r="H22" s="27">
        <v>12</v>
      </c>
      <c r="I22" s="18">
        <f t="shared" si="0"/>
        <v>10820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58" t="s">
        <v>63</v>
      </c>
      <c r="B23" s="13" t="s">
        <v>21</v>
      </c>
      <c r="C23" s="49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58" t="s">
        <v>64</v>
      </c>
      <c r="B24" s="13" t="s">
        <v>22</v>
      </c>
      <c r="C24" s="49">
        <v>196</v>
      </c>
      <c r="D24" s="11">
        <v>4</v>
      </c>
      <c r="E24" s="11">
        <v>105</v>
      </c>
      <c r="F24" s="11">
        <v>778</v>
      </c>
      <c r="G24" s="11">
        <v>9725</v>
      </c>
      <c r="H24" s="11">
        <v>12</v>
      </c>
      <c r="I24" s="18">
        <f t="shared" si="0"/>
        <v>10820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58" t="s">
        <v>65</v>
      </c>
      <c r="B25" s="13" t="s">
        <v>23</v>
      </c>
      <c r="C25" s="49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58" t="s">
        <v>66</v>
      </c>
      <c r="B26" s="13" t="s">
        <v>24</v>
      </c>
      <c r="C26" s="49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58" t="s">
        <v>67</v>
      </c>
      <c r="B27" s="13" t="s">
        <v>25</v>
      </c>
      <c r="C27" s="49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58" t="s">
        <v>68</v>
      </c>
      <c r="B28" s="13" t="s">
        <v>26</v>
      </c>
      <c r="C28" s="27">
        <v>135</v>
      </c>
      <c r="D28" s="27">
        <v>0</v>
      </c>
      <c r="E28" s="11"/>
      <c r="F28" s="28">
        <f>SUM(F29:F33)</f>
        <v>545</v>
      </c>
      <c r="G28" s="11">
        <v>0</v>
      </c>
      <c r="H28" s="27">
        <v>11</v>
      </c>
      <c r="I28" s="18">
        <f t="shared" si="0"/>
        <v>691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58" t="s">
        <v>69</v>
      </c>
      <c r="B29" s="13" t="s">
        <v>27</v>
      </c>
      <c r="C29" s="36">
        <v>41</v>
      </c>
      <c r="D29" s="11">
        <v>0</v>
      </c>
      <c r="E29" s="11"/>
      <c r="F29" s="11">
        <v>0</v>
      </c>
      <c r="G29" s="11"/>
      <c r="H29" s="11">
        <v>9</v>
      </c>
      <c r="I29" s="18">
        <f t="shared" si="0"/>
        <v>50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58" t="s">
        <v>70</v>
      </c>
      <c r="B30" s="13" t="s">
        <v>28</v>
      </c>
      <c r="C30" s="36">
        <v>25</v>
      </c>
      <c r="D30" s="11">
        <v>0</v>
      </c>
      <c r="E30" s="11"/>
      <c r="F30" s="11">
        <f>447+66</f>
        <v>513</v>
      </c>
      <c r="G30" s="11"/>
      <c r="H30" s="11">
        <v>8</v>
      </c>
      <c r="I30" s="18">
        <f t="shared" si="0"/>
        <v>546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58" t="s">
        <v>71</v>
      </c>
      <c r="B31" s="13" t="s">
        <v>29</v>
      </c>
      <c r="C31" s="36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58" t="s">
        <v>72</v>
      </c>
      <c r="B32" s="13" t="s">
        <v>30</v>
      </c>
      <c r="C32" s="36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58" t="s">
        <v>73</v>
      </c>
      <c r="B33" s="13" t="s">
        <v>31</v>
      </c>
      <c r="C33" s="36">
        <v>135</v>
      </c>
      <c r="D33" s="11">
        <v>0</v>
      </c>
      <c r="E33" s="11"/>
      <c r="F33" s="11">
        <v>32</v>
      </c>
      <c r="G33" s="11"/>
      <c r="H33" s="11">
        <v>8</v>
      </c>
      <c r="I33" s="18">
        <f t="shared" si="0"/>
        <v>175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58" t="s">
        <v>74</v>
      </c>
      <c r="B34" s="13" t="s">
        <v>32</v>
      </c>
      <c r="C34" s="27">
        <f>SUM(C35:C37)</f>
        <v>0</v>
      </c>
      <c r="D34" s="27">
        <v>0</v>
      </c>
      <c r="E34" s="27">
        <f>SUM(E35:E37)</f>
        <v>0</v>
      </c>
      <c r="F34" s="27">
        <v>0</v>
      </c>
      <c r="G34" s="27"/>
      <c r="H34" s="27"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59" t="s">
        <v>77</v>
      </c>
      <c r="B35" s="13" t="s">
        <v>33</v>
      </c>
      <c r="C35" s="11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58" t="s">
        <v>75</v>
      </c>
      <c r="B36" s="13" t="s">
        <v>34</v>
      </c>
      <c r="C36" s="11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59" t="s">
        <v>76</v>
      </c>
      <c r="B37" s="13" t="s">
        <v>35</v>
      </c>
      <c r="C37" s="11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57" t="s">
        <v>78</v>
      </c>
      <c r="B38" s="10" t="s">
        <v>36</v>
      </c>
      <c r="C38" s="11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0" t="s">
        <v>79</v>
      </c>
      <c r="B39" s="10" t="s">
        <v>37</v>
      </c>
      <c r="C39" s="36">
        <v>127</v>
      </c>
      <c r="D39" s="27">
        <v>25</v>
      </c>
      <c r="E39" s="11">
        <v>211</v>
      </c>
      <c r="F39" s="11">
        <v>105</v>
      </c>
      <c r="G39" s="11">
        <v>31</v>
      </c>
      <c r="H39" s="11"/>
      <c r="I39" s="16">
        <f t="shared" si="0"/>
        <v>499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0" t="s">
        <v>80</v>
      </c>
      <c r="B40" s="10" t="s">
        <v>38</v>
      </c>
      <c r="C40" s="11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0" t="s">
        <v>81</v>
      </c>
      <c r="B41" s="10" t="s">
        <v>39</v>
      </c>
      <c r="C41" s="11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0" t="s">
        <v>82</v>
      </c>
      <c r="B42" s="10" t="s">
        <v>40</v>
      </c>
      <c r="C42" s="11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0" t="s">
        <v>83</v>
      </c>
      <c r="B43" s="10" t="s">
        <v>41</v>
      </c>
      <c r="C43" s="11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1" t="s">
        <v>84</v>
      </c>
      <c r="B44" s="12" t="s">
        <v>42</v>
      </c>
      <c r="C44" s="29">
        <f>C39+C3</f>
        <v>498</v>
      </c>
      <c r="D44" s="27">
        <v>195</v>
      </c>
      <c r="E44" s="27">
        <f>SUM(E3,E38:E43)</f>
        <v>406</v>
      </c>
      <c r="F44" s="45">
        <f>SUM(F3,F39)</f>
        <v>910</v>
      </c>
      <c r="G44" s="27">
        <f>G3+G39</f>
        <v>9814</v>
      </c>
      <c r="H44" s="29">
        <v>12</v>
      </c>
      <c r="I44" s="20">
        <f t="shared" si="0"/>
        <v>11835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99</v>
      </c>
    </row>
    <row r="2" spans="1:39" s="7" customFormat="1" x14ac:dyDescent="0.2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56" t="s">
        <v>90</v>
      </c>
      <c r="I2" s="56" t="s">
        <v>91</v>
      </c>
    </row>
    <row r="3" spans="1:39" s="1" customFormat="1" x14ac:dyDescent="0.2">
      <c r="A3" s="57" t="s">
        <v>59</v>
      </c>
      <c r="B3" s="10" t="s">
        <v>1</v>
      </c>
      <c r="C3" s="27">
        <f>C4+C21</f>
        <v>422</v>
      </c>
      <c r="D3" s="27">
        <v>178</v>
      </c>
      <c r="E3" s="27">
        <f>E4+E21</f>
        <v>199</v>
      </c>
      <c r="F3" s="27">
        <f>SUM(F4,F21)</f>
        <v>805</v>
      </c>
      <c r="G3" s="27">
        <f>G4+G21</f>
        <v>6635</v>
      </c>
      <c r="H3" s="24"/>
      <c r="I3" s="16">
        <f>SUM(C3:H3)</f>
        <v>8239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57" t="s">
        <v>60</v>
      </c>
      <c r="B4" s="10" t="s">
        <v>2</v>
      </c>
      <c r="C4" s="27">
        <f>C5+C17</f>
        <v>209</v>
      </c>
      <c r="D4" s="27">
        <v>176</v>
      </c>
      <c r="E4" s="27">
        <f>SUM(E5,E17)</f>
        <v>94</v>
      </c>
      <c r="F4" s="27">
        <f>SUM(F5)</f>
        <v>27</v>
      </c>
      <c r="G4" s="27">
        <f>G5</f>
        <v>184</v>
      </c>
      <c r="H4" s="24"/>
      <c r="I4" s="16">
        <f t="shared" ref="I4:I44" si="0">SUM(C4:H4)</f>
        <v>690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58" t="s">
        <v>61</v>
      </c>
      <c r="B5" s="13" t="s">
        <v>3</v>
      </c>
      <c r="C5" s="27">
        <f t="shared" ref="C5" si="1">C6+C7+C8+C9+C10</f>
        <v>209</v>
      </c>
      <c r="D5" s="27">
        <v>176</v>
      </c>
      <c r="E5" s="27">
        <f>SUM(E6:E10)</f>
        <v>94</v>
      </c>
      <c r="F5" s="27">
        <f>SUM(F6:F10)</f>
        <v>27</v>
      </c>
      <c r="G5" s="27">
        <f>G6+G8</f>
        <v>184</v>
      </c>
      <c r="H5" s="25"/>
      <c r="I5" s="18">
        <f t="shared" si="0"/>
        <v>690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58" t="s">
        <v>62</v>
      </c>
      <c r="B6" s="13" t="s">
        <v>4</v>
      </c>
      <c r="C6" s="48">
        <v>182</v>
      </c>
      <c r="D6" s="11">
        <v>29</v>
      </c>
      <c r="E6" s="11">
        <v>19</v>
      </c>
      <c r="F6" s="11">
        <v>20</v>
      </c>
      <c r="G6" s="11">
        <v>184</v>
      </c>
      <c r="H6" s="25"/>
      <c r="I6" s="18">
        <f t="shared" si="0"/>
        <v>434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58" t="s">
        <v>63</v>
      </c>
      <c r="B7" s="13" t="s">
        <v>5</v>
      </c>
      <c r="C7" s="49">
        <v>0</v>
      </c>
      <c r="D7" s="11">
        <v>0</v>
      </c>
      <c r="E7" s="11"/>
      <c r="F7" s="11">
        <v>0</v>
      </c>
      <c r="G7" s="11"/>
      <c r="H7" s="25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58" t="s">
        <v>64</v>
      </c>
      <c r="B8" s="13" t="s">
        <v>6</v>
      </c>
      <c r="C8" s="48">
        <v>25</v>
      </c>
      <c r="D8" s="11">
        <v>53</v>
      </c>
      <c r="E8" s="11"/>
      <c r="F8" s="11">
        <v>3</v>
      </c>
      <c r="G8" s="11">
        <v>0</v>
      </c>
      <c r="H8" s="25"/>
      <c r="I8" s="18">
        <f t="shared" si="0"/>
        <v>81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58" t="s">
        <v>65</v>
      </c>
      <c r="B9" s="13" t="s">
        <v>7</v>
      </c>
      <c r="C9" s="49">
        <v>0</v>
      </c>
      <c r="D9" s="11">
        <v>94</v>
      </c>
      <c r="E9" s="11">
        <v>75</v>
      </c>
      <c r="F9" s="11">
        <v>4</v>
      </c>
      <c r="G9" s="11"/>
      <c r="H9" s="25"/>
      <c r="I9" s="18">
        <f t="shared" si="0"/>
        <v>173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58" t="s">
        <v>66</v>
      </c>
      <c r="B10" s="13" t="s">
        <v>8</v>
      </c>
      <c r="C10" s="49">
        <v>2</v>
      </c>
      <c r="D10" s="11">
        <v>0</v>
      </c>
      <c r="E10" s="11"/>
      <c r="F10" s="11">
        <v>0</v>
      </c>
      <c r="G10" s="11"/>
      <c r="H10" s="25"/>
      <c r="I10" s="18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58" t="s">
        <v>67</v>
      </c>
      <c r="B11" s="13" t="s">
        <v>9</v>
      </c>
      <c r="C11" s="28">
        <v>120</v>
      </c>
      <c r="D11" s="27">
        <v>156</v>
      </c>
      <c r="E11" s="11">
        <v>88</v>
      </c>
      <c r="F11" s="28">
        <f>SUM(F16,F13)</f>
        <v>29</v>
      </c>
      <c r="G11" s="11">
        <f>G12</f>
        <v>61</v>
      </c>
      <c r="H11" s="25"/>
      <c r="I11" s="18">
        <f t="shared" si="0"/>
        <v>454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58" t="s">
        <v>68</v>
      </c>
      <c r="B12" s="13" t="s">
        <v>10</v>
      </c>
      <c r="C12" s="50">
        <v>70</v>
      </c>
      <c r="D12" s="11">
        <v>183</v>
      </c>
      <c r="E12" s="11">
        <v>78</v>
      </c>
      <c r="F12" s="11">
        <v>0</v>
      </c>
      <c r="G12" s="11">
        <v>61</v>
      </c>
      <c r="H12" s="25"/>
      <c r="I12" s="18">
        <f t="shared" si="0"/>
        <v>392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58" t="s">
        <v>69</v>
      </c>
      <c r="B13" s="13" t="s">
        <v>11</v>
      </c>
      <c r="C13" s="50">
        <v>120</v>
      </c>
      <c r="D13" s="11">
        <v>156</v>
      </c>
      <c r="E13" s="11">
        <v>64</v>
      </c>
      <c r="F13" s="11">
        <v>19</v>
      </c>
      <c r="G13" s="36">
        <v>46</v>
      </c>
      <c r="H13" s="25"/>
      <c r="I13" s="18">
        <f t="shared" si="0"/>
        <v>405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58" t="s">
        <v>70</v>
      </c>
      <c r="B14" s="13" t="s">
        <v>12</v>
      </c>
      <c r="C14" s="49">
        <v>0</v>
      </c>
      <c r="D14" s="11">
        <v>0</v>
      </c>
      <c r="E14" s="11"/>
      <c r="F14" s="11">
        <v>0</v>
      </c>
      <c r="G14" s="11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58" t="s">
        <v>71</v>
      </c>
      <c r="B15" s="13" t="s">
        <v>13</v>
      </c>
      <c r="C15" s="49">
        <v>0</v>
      </c>
      <c r="D15" s="11">
        <v>0</v>
      </c>
      <c r="E15" s="11"/>
      <c r="F15" s="11">
        <v>0</v>
      </c>
      <c r="G15" s="11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58" t="s">
        <v>72</v>
      </c>
      <c r="B16" s="13" t="s">
        <v>14</v>
      </c>
      <c r="C16" s="49">
        <v>129</v>
      </c>
      <c r="D16" s="11">
        <v>13</v>
      </c>
      <c r="E16" s="11">
        <v>1</v>
      </c>
      <c r="F16" s="11">
        <v>10</v>
      </c>
      <c r="G16" s="11">
        <v>35</v>
      </c>
      <c r="H16" s="25"/>
      <c r="I16" s="18">
        <f t="shared" si="0"/>
        <v>188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58" t="s">
        <v>73</v>
      </c>
      <c r="B17" s="13" t="s">
        <v>15</v>
      </c>
      <c r="C17" s="47">
        <f>SUM(C18:C20)</f>
        <v>0</v>
      </c>
      <c r="D17" s="27">
        <v>0</v>
      </c>
      <c r="E17" s="27">
        <f>SUM(E18:E20)</f>
        <v>0</v>
      </c>
      <c r="F17" s="28">
        <v>0</v>
      </c>
      <c r="G17" s="27"/>
      <c r="H17" s="25"/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58" t="s">
        <v>74</v>
      </c>
      <c r="B18" s="13" t="s">
        <v>16</v>
      </c>
      <c r="C18" s="49"/>
      <c r="D18" s="11">
        <v>0</v>
      </c>
      <c r="E18" s="11"/>
      <c r="F18" s="11">
        <v>0</v>
      </c>
      <c r="G18" s="11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58" t="s">
        <v>75</v>
      </c>
      <c r="B19" s="13" t="s">
        <v>17</v>
      </c>
      <c r="C19" s="49"/>
      <c r="D19" s="11">
        <v>0</v>
      </c>
      <c r="E19" s="11"/>
      <c r="F19" s="11">
        <v>0</v>
      </c>
      <c r="G19" s="11"/>
      <c r="H19" s="25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59" t="s">
        <v>76</v>
      </c>
      <c r="B20" s="13" t="s">
        <v>18</v>
      </c>
      <c r="C20" s="49"/>
      <c r="D20" s="11">
        <v>0</v>
      </c>
      <c r="E20" s="11"/>
      <c r="F20" s="11">
        <v>0</v>
      </c>
      <c r="G20" s="11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0" t="s">
        <v>60</v>
      </c>
      <c r="B21" s="10" t="s">
        <v>19</v>
      </c>
      <c r="C21" s="47">
        <f>C22</f>
        <v>213</v>
      </c>
      <c r="D21" s="27">
        <v>2</v>
      </c>
      <c r="E21" s="27">
        <f>SUM(E22,E28,E34)</f>
        <v>105</v>
      </c>
      <c r="F21" s="28">
        <f>SUM(F22,F34)</f>
        <v>778</v>
      </c>
      <c r="G21" s="27">
        <f>G22</f>
        <v>6451</v>
      </c>
      <c r="H21" s="24"/>
      <c r="I21" s="16">
        <f t="shared" si="0"/>
        <v>7549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58" t="s">
        <v>62</v>
      </c>
      <c r="B22" s="13" t="s">
        <v>20</v>
      </c>
      <c r="C22" s="28">
        <f>C23+C24+C25+C26+C27</f>
        <v>213</v>
      </c>
      <c r="D22" s="27">
        <v>2</v>
      </c>
      <c r="E22" s="27">
        <f>SUM(E23:E27)</f>
        <v>105</v>
      </c>
      <c r="F22" s="28">
        <f>SUM(F23:F27)</f>
        <v>778</v>
      </c>
      <c r="G22" s="27">
        <f>G24</f>
        <v>6451</v>
      </c>
      <c r="H22" s="25"/>
      <c r="I22" s="18">
        <f t="shared" si="0"/>
        <v>7549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58" t="s">
        <v>63</v>
      </c>
      <c r="B23" s="13" t="s">
        <v>21</v>
      </c>
      <c r="C23" s="49">
        <v>0</v>
      </c>
      <c r="D23" s="11">
        <v>0</v>
      </c>
      <c r="E23" s="11"/>
      <c r="F23" s="11">
        <v>0</v>
      </c>
      <c r="G23" s="11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58" t="s">
        <v>64</v>
      </c>
      <c r="B24" s="13" t="s">
        <v>22</v>
      </c>
      <c r="C24" s="51">
        <v>213</v>
      </c>
      <c r="D24" s="11">
        <v>2</v>
      </c>
      <c r="E24" s="11">
        <v>105</v>
      </c>
      <c r="F24" s="11">
        <v>778</v>
      </c>
      <c r="G24" s="11">
        <v>6451</v>
      </c>
      <c r="H24" s="25"/>
      <c r="I24" s="18">
        <f t="shared" si="0"/>
        <v>7549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58" t="s">
        <v>65</v>
      </c>
      <c r="B25" s="13" t="s">
        <v>23</v>
      </c>
      <c r="C25" s="49">
        <v>0</v>
      </c>
      <c r="D25" s="11">
        <v>0</v>
      </c>
      <c r="E25" s="11"/>
      <c r="F25" s="11">
        <v>0</v>
      </c>
      <c r="G25" s="11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58" t="s">
        <v>66</v>
      </c>
      <c r="B26" s="13" t="s">
        <v>24</v>
      </c>
      <c r="C26" s="49">
        <v>0</v>
      </c>
      <c r="D26" s="11">
        <v>0</v>
      </c>
      <c r="E26" s="11"/>
      <c r="F26" s="11">
        <v>0</v>
      </c>
      <c r="G26" s="11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58" t="s">
        <v>67</v>
      </c>
      <c r="B27" s="13" t="s">
        <v>25</v>
      </c>
      <c r="C27" s="49">
        <v>0</v>
      </c>
      <c r="D27" s="11">
        <v>0</v>
      </c>
      <c r="E27" s="11"/>
      <c r="F27" s="11">
        <v>0</v>
      </c>
      <c r="G27" s="11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58" t="s">
        <v>68</v>
      </c>
      <c r="B28" s="13" t="s">
        <v>26</v>
      </c>
      <c r="C28" s="28">
        <v>125</v>
      </c>
      <c r="D28" s="27">
        <v>0</v>
      </c>
      <c r="E28" s="11"/>
      <c r="F28" s="28">
        <f>SUM(F29:F33)</f>
        <v>545</v>
      </c>
      <c r="G28" s="11"/>
      <c r="H28" s="25"/>
      <c r="I28" s="18">
        <f t="shared" si="0"/>
        <v>670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58" t="s">
        <v>69</v>
      </c>
      <c r="B29" s="13" t="s">
        <v>27</v>
      </c>
      <c r="C29" s="50">
        <v>100</v>
      </c>
      <c r="D29" s="11">
        <v>0</v>
      </c>
      <c r="E29" s="11"/>
      <c r="F29" s="11">
        <v>0</v>
      </c>
      <c r="G29" s="11"/>
      <c r="H29" s="25"/>
      <c r="I29" s="18">
        <f t="shared" si="0"/>
        <v>100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58" t="s">
        <v>70</v>
      </c>
      <c r="B30" s="13" t="s">
        <v>28</v>
      </c>
      <c r="C30" s="50">
        <v>74</v>
      </c>
      <c r="D30" s="11">
        <v>0</v>
      </c>
      <c r="E30" s="11"/>
      <c r="F30" s="11">
        <f>447+66</f>
        <v>513</v>
      </c>
      <c r="G30" s="11"/>
      <c r="H30" s="25"/>
      <c r="I30" s="18">
        <f t="shared" si="0"/>
        <v>587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58" t="s">
        <v>71</v>
      </c>
      <c r="B31" s="13" t="s">
        <v>29</v>
      </c>
      <c r="C31" s="49">
        <v>0</v>
      </c>
      <c r="D31" s="11">
        <v>0</v>
      </c>
      <c r="E31" s="11"/>
      <c r="F31" s="11">
        <v>0</v>
      </c>
      <c r="G31" s="11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58" t="s">
        <v>72</v>
      </c>
      <c r="B32" s="13" t="s">
        <v>30</v>
      </c>
      <c r="C32" s="49">
        <v>0</v>
      </c>
      <c r="D32" s="11">
        <v>0</v>
      </c>
      <c r="E32" s="11"/>
      <c r="F32" s="11">
        <v>0</v>
      </c>
      <c r="G32" s="11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58" t="s">
        <v>73</v>
      </c>
      <c r="B33" s="13" t="s">
        <v>31</v>
      </c>
      <c r="C33" s="49">
        <v>125</v>
      </c>
      <c r="D33" s="11">
        <v>0</v>
      </c>
      <c r="E33" s="11"/>
      <c r="F33" s="11">
        <v>32</v>
      </c>
      <c r="G33" s="11"/>
      <c r="H33" s="25"/>
      <c r="I33" s="18">
        <f t="shared" si="0"/>
        <v>157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58" t="s">
        <v>74</v>
      </c>
      <c r="B34" s="13" t="s">
        <v>32</v>
      </c>
      <c r="C34" s="52"/>
      <c r="D34" s="27">
        <v>0</v>
      </c>
      <c r="E34" s="27">
        <f>SUM(E35:E37)</f>
        <v>0</v>
      </c>
      <c r="F34" s="27">
        <v>0</v>
      </c>
      <c r="G34" s="2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59" t="s">
        <v>77</v>
      </c>
      <c r="B35" s="13" t="s">
        <v>33</v>
      </c>
      <c r="C35" s="49"/>
      <c r="D35" s="11">
        <v>0</v>
      </c>
      <c r="E35" s="11"/>
      <c r="F35" s="11">
        <v>0</v>
      </c>
      <c r="G35" s="11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58" t="s">
        <v>75</v>
      </c>
      <c r="B36" s="13" t="s">
        <v>34</v>
      </c>
      <c r="C36" s="49"/>
      <c r="D36" s="11">
        <v>0</v>
      </c>
      <c r="E36" s="11"/>
      <c r="F36" s="11">
        <v>0</v>
      </c>
      <c r="G36" s="11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59" t="s">
        <v>76</v>
      </c>
      <c r="B37" s="13" t="s">
        <v>35</v>
      </c>
      <c r="C37" s="49"/>
      <c r="D37" s="11">
        <v>0</v>
      </c>
      <c r="E37" s="11"/>
      <c r="F37" s="11">
        <v>0</v>
      </c>
      <c r="G37" s="11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57" t="s">
        <v>78</v>
      </c>
      <c r="B38" s="10" t="s">
        <v>36</v>
      </c>
      <c r="C38" s="49"/>
      <c r="D38" s="11">
        <v>0</v>
      </c>
      <c r="E38" s="11"/>
      <c r="F38" s="11">
        <v>0</v>
      </c>
      <c r="G38" s="11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0" t="s">
        <v>79</v>
      </c>
      <c r="B39" s="10" t="s">
        <v>37</v>
      </c>
      <c r="C39" s="48">
        <v>172</v>
      </c>
      <c r="D39" s="27">
        <v>40</v>
      </c>
      <c r="E39" s="11">
        <v>182</v>
      </c>
      <c r="F39" s="11">
        <v>105</v>
      </c>
      <c r="G39" s="11">
        <v>21</v>
      </c>
      <c r="H39" s="24"/>
      <c r="I39" s="16">
        <f t="shared" si="0"/>
        <v>520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0" t="s">
        <v>80</v>
      </c>
      <c r="B40" s="10" t="s">
        <v>38</v>
      </c>
      <c r="C40" s="49"/>
      <c r="D40" s="11">
        <v>0</v>
      </c>
      <c r="E40" s="11"/>
      <c r="F40" s="11">
        <v>0</v>
      </c>
      <c r="G40" s="11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0" t="s">
        <v>81</v>
      </c>
      <c r="B41" s="10" t="s">
        <v>39</v>
      </c>
      <c r="C41" s="49"/>
      <c r="D41" s="11">
        <v>0</v>
      </c>
      <c r="E41" s="11"/>
      <c r="F41" s="11">
        <v>0</v>
      </c>
      <c r="G41" s="11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0" t="s">
        <v>82</v>
      </c>
      <c r="B42" s="10" t="s">
        <v>40</v>
      </c>
      <c r="C42" s="49"/>
      <c r="D42" s="11">
        <v>0</v>
      </c>
      <c r="E42" s="11"/>
      <c r="F42" s="11">
        <v>0</v>
      </c>
      <c r="G42" s="11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0" t="s">
        <v>83</v>
      </c>
      <c r="B43" s="10" t="s">
        <v>41</v>
      </c>
      <c r="C43" s="49"/>
      <c r="D43" s="11">
        <v>0</v>
      </c>
      <c r="E43" s="11"/>
      <c r="F43" s="11">
        <v>0</v>
      </c>
      <c r="G43" s="11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1" t="s">
        <v>84</v>
      </c>
      <c r="B44" s="12" t="s">
        <v>42</v>
      </c>
      <c r="C44" s="27">
        <f>C39+C3</f>
        <v>594</v>
      </c>
      <c r="D44" s="27">
        <v>218</v>
      </c>
      <c r="E44" s="27">
        <f>SUM(E3,E38:E43)</f>
        <v>381</v>
      </c>
      <c r="F44" s="45">
        <f>SUM(F3,F39)</f>
        <v>910</v>
      </c>
      <c r="G44" s="27">
        <f>G3+G39</f>
        <v>6656</v>
      </c>
      <c r="H44" s="26"/>
      <c r="I44" s="20">
        <f t="shared" si="0"/>
        <v>8759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4" t="s">
        <v>85</v>
      </c>
      <c r="D2" s="65"/>
      <c r="E2" s="64" t="s">
        <v>86</v>
      </c>
      <c r="F2" s="65"/>
      <c r="G2" s="64" t="s">
        <v>92</v>
      </c>
      <c r="H2" s="65"/>
      <c r="I2" s="64" t="s">
        <v>88</v>
      </c>
      <c r="J2" s="65"/>
      <c r="K2" s="64" t="s">
        <v>89</v>
      </c>
      <c r="L2" s="65"/>
      <c r="M2" s="64" t="s">
        <v>90</v>
      </c>
      <c r="N2" s="66"/>
      <c r="O2" s="62" t="s">
        <v>91</v>
      </c>
      <c r="P2" s="63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57" t="s">
        <v>59</v>
      </c>
      <c r="B4" s="10" t="s">
        <v>1</v>
      </c>
      <c r="C4" s="29">
        <f t="shared" ref="C4:D4" si="0">C5+C22</f>
        <v>51387</v>
      </c>
      <c r="D4" s="29">
        <f t="shared" si="0"/>
        <v>28</v>
      </c>
      <c r="E4" s="27">
        <v>36429</v>
      </c>
      <c r="F4" s="27">
        <v>0</v>
      </c>
      <c r="G4" s="27">
        <f t="shared" ref="G4:H4" si="1">G5+G22</f>
        <v>11525</v>
      </c>
      <c r="H4" s="27">
        <f t="shared" si="1"/>
        <v>16</v>
      </c>
      <c r="I4" s="37">
        <f>SUM(I5,I22,I29)</f>
        <v>6191</v>
      </c>
      <c r="J4" s="41">
        <v>0</v>
      </c>
      <c r="K4" s="32">
        <f>K5+K22</f>
        <v>7972.7669999999998</v>
      </c>
      <c r="L4" s="15"/>
      <c r="M4" s="15"/>
      <c r="N4" s="15"/>
      <c r="O4" s="15">
        <f>C4+E4+G4+I4+K4+M4</f>
        <v>113504.76699999999</v>
      </c>
      <c r="P4" s="16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57" t="s">
        <v>60</v>
      </c>
      <c r="B5" s="10" t="s">
        <v>2</v>
      </c>
      <c r="C5" s="29">
        <f>C6+C12+C18</f>
        <v>48086</v>
      </c>
      <c r="D5" s="29">
        <f>D6+D12+D18</f>
        <v>28</v>
      </c>
      <c r="E5" s="27">
        <v>36429</v>
      </c>
      <c r="F5" s="27">
        <v>0</v>
      </c>
      <c r="G5" s="27">
        <f t="shared" ref="G5:H5" si="2">SUM(G6,G18,G12)</f>
        <v>10436</v>
      </c>
      <c r="H5" s="27">
        <f t="shared" si="2"/>
        <v>0</v>
      </c>
      <c r="I5" s="37">
        <f>SUM(I12,I6)</f>
        <v>2860</v>
      </c>
      <c r="J5" s="41">
        <v>0</v>
      </c>
      <c r="K5" s="32">
        <f>K6+K12</f>
        <v>7540.6679999999997</v>
      </c>
      <c r="L5" s="15"/>
      <c r="M5" s="15"/>
      <c r="N5" s="15"/>
      <c r="O5" s="15">
        <f t="shared" ref="O5:O45" si="3">C5+E5+G5+I5+K5+M5</f>
        <v>105351.66800000001</v>
      </c>
      <c r="P5" s="16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58" t="s">
        <v>61</v>
      </c>
      <c r="B6" s="13" t="s">
        <v>3</v>
      </c>
      <c r="C6" s="29">
        <f t="shared" ref="C6:D6" si="5">SUM(C7:C11)</f>
        <v>47184</v>
      </c>
      <c r="D6" s="29">
        <f t="shared" si="5"/>
        <v>0</v>
      </c>
      <c r="E6" s="27">
        <v>36196</v>
      </c>
      <c r="F6" s="27">
        <v>0</v>
      </c>
      <c r="G6" s="27">
        <f t="shared" ref="G6:H6" si="6">SUM(G7:G11)</f>
        <v>10404</v>
      </c>
      <c r="H6" s="27">
        <f t="shared" si="6"/>
        <v>0</v>
      </c>
      <c r="I6" s="37">
        <f>SUM(I7:I11)</f>
        <v>2842</v>
      </c>
      <c r="J6" s="41">
        <v>0</v>
      </c>
      <c r="K6" s="32">
        <f>K7</f>
        <v>7479.174</v>
      </c>
      <c r="L6" s="17"/>
      <c r="M6" s="17"/>
      <c r="N6" s="17"/>
      <c r="O6" s="15">
        <f t="shared" si="3"/>
        <v>104105.174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58" t="s">
        <v>62</v>
      </c>
      <c r="B7" s="13" t="s">
        <v>4</v>
      </c>
      <c r="C7" s="36">
        <v>41616</v>
      </c>
      <c r="D7" s="11"/>
      <c r="E7" s="11">
        <v>26632</v>
      </c>
      <c r="F7" s="11">
        <v>0</v>
      </c>
      <c r="G7" s="11">
        <v>10404</v>
      </c>
      <c r="H7" s="11"/>
      <c r="I7" s="11">
        <v>2313</v>
      </c>
      <c r="J7" s="42">
        <v>0</v>
      </c>
      <c r="K7" s="33">
        <v>7479.174</v>
      </c>
      <c r="L7" s="17"/>
      <c r="M7" s="17"/>
      <c r="N7" s="17"/>
      <c r="O7" s="15">
        <f t="shared" si="3"/>
        <v>88444.173999999999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58" t="s">
        <v>63</v>
      </c>
      <c r="B8" s="13" t="s">
        <v>5</v>
      </c>
      <c r="C8" s="36"/>
      <c r="D8" s="11"/>
      <c r="E8" s="11">
        <v>0</v>
      </c>
      <c r="F8" s="11">
        <v>0</v>
      </c>
      <c r="G8" s="31"/>
      <c r="H8" s="11"/>
      <c r="I8" s="11">
        <v>0</v>
      </c>
      <c r="J8" s="42">
        <v>0</v>
      </c>
      <c r="K8" s="33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58" t="s">
        <v>64</v>
      </c>
      <c r="B9" s="13" t="s">
        <v>6</v>
      </c>
      <c r="C9" s="36">
        <v>5254</v>
      </c>
      <c r="D9" s="11"/>
      <c r="E9" s="11">
        <v>2402</v>
      </c>
      <c r="F9" s="11">
        <v>0</v>
      </c>
      <c r="G9" s="11"/>
      <c r="H9" s="11"/>
      <c r="I9" s="11">
        <v>395</v>
      </c>
      <c r="J9" s="42">
        <v>0</v>
      </c>
      <c r="K9" s="33"/>
      <c r="L9" s="17"/>
      <c r="M9" s="17"/>
      <c r="N9" s="17"/>
      <c r="O9" s="15">
        <f t="shared" si="3"/>
        <v>8051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58" t="s">
        <v>65</v>
      </c>
      <c r="B10" s="13" t="s">
        <v>7</v>
      </c>
      <c r="C10" s="36"/>
      <c r="D10" s="11"/>
      <c r="E10" s="11">
        <v>7162</v>
      </c>
      <c r="F10" s="11">
        <v>0</v>
      </c>
      <c r="G10" s="31"/>
      <c r="H10" s="11"/>
      <c r="I10" s="11">
        <v>134</v>
      </c>
      <c r="J10" s="42">
        <v>0</v>
      </c>
      <c r="K10" s="34"/>
      <c r="L10" s="17"/>
      <c r="M10" s="17"/>
      <c r="N10" s="17"/>
      <c r="O10" s="15">
        <f t="shared" si="3"/>
        <v>7296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58" t="s">
        <v>66</v>
      </c>
      <c r="B11" s="13" t="s">
        <v>8</v>
      </c>
      <c r="C11" s="36">
        <v>314</v>
      </c>
      <c r="D11" s="11"/>
      <c r="E11" s="11">
        <v>0</v>
      </c>
      <c r="F11" s="11">
        <v>0</v>
      </c>
      <c r="G11" s="31"/>
      <c r="H11" s="11"/>
      <c r="I11" s="11">
        <v>0</v>
      </c>
      <c r="J11" s="42">
        <v>0</v>
      </c>
      <c r="K11" s="34"/>
      <c r="L11" s="17"/>
      <c r="M11" s="17"/>
      <c r="N11" s="17"/>
      <c r="O11" s="15">
        <f t="shared" si="3"/>
        <v>314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58" t="s">
        <v>67</v>
      </c>
      <c r="B12" s="13" t="s">
        <v>9</v>
      </c>
      <c r="C12" s="28">
        <f>SUM(C13:C17)</f>
        <v>902</v>
      </c>
      <c r="D12" s="28">
        <f t="shared" ref="D12" si="7">SUM(D13:D17)</f>
        <v>0</v>
      </c>
      <c r="E12" s="27">
        <v>233</v>
      </c>
      <c r="F12" s="27">
        <v>0</v>
      </c>
      <c r="G12" s="30">
        <f t="shared" ref="G12:H12" si="8">SUM(G13:G17)</f>
        <v>32</v>
      </c>
      <c r="H12" s="30">
        <f t="shared" si="8"/>
        <v>0</v>
      </c>
      <c r="I12" s="39">
        <f>SUM(I17,I14)</f>
        <v>18</v>
      </c>
      <c r="J12" s="41">
        <f>SUM(J13:J15)</f>
        <v>0</v>
      </c>
      <c r="K12" s="32">
        <f>SUM(K13:K17)</f>
        <v>61.494</v>
      </c>
      <c r="L12" s="17"/>
      <c r="M12" s="17"/>
      <c r="N12" s="17"/>
      <c r="O12" s="15">
        <f t="shared" si="3"/>
        <v>1246.4939999999999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58" t="s">
        <v>68</v>
      </c>
      <c r="B13" s="13" t="s">
        <v>10</v>
      </c>
      <c r="C13" s="36">
        <v>571</v>
      </c>
      <c r="D13" s="36"/>
      <c r="E13" s="11">
        <v>0</v>
      </c>
      <c r="F13" s="11">
        <v>0</v>
      </c>
      <c r="G13" s="31"/>
      <c r="H13" s="11"/>
      <c r="I13" s="11">
        <v>0</v>
      </c>
      <c r="J13" s="42">
        <v>0</v>
      </c>
      <c r="K13" s="34"/>
      <c r="L13" s="17"/>
      <c r="M13" s="17"/>
      <c r="N13" s="17"/>
      <c r="O13" s="15">
        <f t="shared" si="3"/>
        <v>571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58" t="s">
        <v>69</v>
      </c>
      <c r="B14" s="13" t="s">
        <v>11</v>
      </c>
      <c r="C14" s="36">
        <v>331</v>
      </c>
      <c r="D14" s="36"/>
      <c r="E14" s="11">
        <v>233</v>
      </c>
      <c r="F14" s="11">
        <v>0</v>
      </c>
      <c r="G14" s="11">
        <v>32</v>
      </c>
      <c r="H14" s="11"/>
      <c r="I14" s="11">
        <v>18</v>
      </c>
      <c r="J14" s="42">
        <v>0</v>
      </c>
      <c r="K14" s="34">
        <v>61.494</v>
      </c>
      <c r="L14" s="17"/>
      <c r="M14" s="17"/>
      <c r="N14" s="17"/>
      <c r="O14" s="15">
        <f t="shared" si="3"/>
        <v>675.49400000000003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58" t="s">
        <v>70</v>
      </c>
      <c r="B15" s="13" t="s">
        <v>12</v>
      </c>
      <c r="C15" s="36"/>
      <c r="D15" s="36"/>
      <c r="E15" s="11">
        <v>0</v>
      </c>
      <c r="F15" s="11">
        <v>0</v>
      </c>
      <c r="G15" s="31"/>
      <c r="H15" s="11"/>
      <c r="I15" s="11">
        <v>0</v>
      </c>
      <c r="J15" s="42">
        <v>0</v>
      </c>
      <c r="K15" s="34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58" t="s">
        <v>71</v>
      </c>
      <c r="B16" s="13" t="s">
        <v>13</v>
      </c>
      <c r="C16" s="36"/>
      <c r="D16" s="36"/>
      <c r="E16" s="11">
        <v>0</v>
      </c>
      <c r="F16" s="11">
        <v>0</v>
      </c>
      <c r="G16" s="31"/>
      <c r="H16" s="11"/>
      <c r="I16" s="11">
        <v>0</v>
      </c>
      <c r="J16" s="42">
        <v>0</v>
      </c>
      <c r="K16" s="34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58" t="s">
        <v>72</v>
      </c>
      <c r="B17" s="13" t="s">
        <v>14</v>
      </c>
      <c r="C17" s="36"/>
      <c r="D17" s="36"/>
      <c r="E17" s="11">
        <v>0</v>
      </c>
      <c r="F17" s="11">
        <v>0</v>
      </c>
      <c r="G17" s="11">
        <v>0</v>
      </c>
      <c r="H17" s="11"/>
      <c r="I17" s="11">
        <v>0</v>
      </c>
      <c r="J17" s="42">
        <v>0</v>
      </c>
      <c r="K17" s="34">
        <v>0</v>
      </c>
      <c r="L17" s="17"/>
      <c r="M17" s="17"/>
      <c r="N17" s="17"/>
      <c r="O17" s="15">
        <f t="shared" si="3"/>
        <v>0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58" t="s">
        <v>73</v>
      </c>
      <c r="B18" s="13" t="s">
        <v>15</v>
      </c>
      <c r="C18" s="28">
        <f t="shared" ref="C18:D18" si="9">SUM(C19:C21)</f>
        <v>0</v>
      </c>
      <c r="D18" s="28">
        <f t="shared" si="9"/>
        <v>28</v>
      </c>
      <c r="E18" s="27">
        <v>0</v>
      </c>
      <c r="F18" s="27">
        <v>0</v>
      </c>
      <c r="G18" s="27">
        <f t="shared" ref="G18:H18" si="10">SUM(G19:G21)</f>
        <v>0</v>
      </c>
      <c r="H18" s="27">
        <f t="shared" si="10"/>
        <v>0</v>
      </c>
      <c r="I18" s="27">
        <v>0</v>
      </c>
      <c r="J18" s="41">
        <f>SUM(J19:J21)</f>
        <v>0</v>
      </c>
      <c r="K18" s="32"/>
      <c r="L18" s="17"/>
      <c r="M18" s="17"/>
      <c r="N18" s="17"/>
      <c r="O18" s="15">
        <f t="shared" si="3"/>
        <v>0</v>
      </c>
      <c r="P18" s="16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58" t="s">
        <v>74</v>
      </c>
      <c r="B19" s="13" t="s">
        <v>16</v>
      </c>
      <c r="C19" s="36"/>
      <c r="D19" s="36"/>
      <c r="E19" s="11">
        <v>0</v>
      </c>
      <c r="F19" s="11">
        <v>0</v>
      </c>
      <c r="G19" s="31"/>
      <c r="H19" s="11"/>
      <c r="I19" s="11">
        <v>0</v>
      </c>
      <c r="J19" s="42">
        <f>0</f>
        <v>0</v>
      </c>
      <c r="K19" s="34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58" t="s">
        <v>75</v>
      </c>
      <c r="B20" s="13" t="s">
        <v>17</v>
      </c>
      <c r="C20" s="36"/>
      <c r="D20" s="11">
        <v>28</v>
      </c>
      <c r="E20" s="11">
        <v>0</v>
      </c>
      <c r="F20" s="11">
        <v>0</v>
      </c>
      <c r="G20" s="31"/>
      <c r="H20" s="11"/>
      <c r="I20" s="11">
        <v>0</v>
      </c>
      <c r="J20" s="42">
        <f>0</f>
        <v>0</v>
      </c>
      <c r="K20" s="34"/>
      <c r="L20" s="17"/>
      <c r="M20" s="17"/>
      <c r="N20" s="17"/>
      <c r="O20" s="15">
        <f t="shared" si="3"/>
        <v>0</v>
      </c>
      <c r="P20" s="16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59" t="s">
        <v>76</v>
      </c>
      <c r="B21" s="13" t="s">
        <v>18</v>
      </c>
      <c r="C21" s="36"/>
      <c r="D21" s="36"/>
      <c r="E21" s="11">
        <v>0</v>
      </c>
      <c r="F21" s="11">
        <v>0</v>
      </c>
      <c r="G21" s="31"/>
      <c r="H21" s="11"/>
      <c r="I21" s="11">
        <v>0</v>
      </c>
      <c r="J21" s="42">
        <f>0</f>
        <v>0</v>
      </c>
      <c r="K21" s="34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0" t="s">
        <v>60</v>
      </c>
      <c r="B22" s="10" t="s">
        <v>19</v>
      </c>
      <c r="C22" s="27">
        <f t="shared" ref="C22:D22" si="11">C23+C29+C35</f>
        <v>3301</v>
      </c>
      <c r="D22" s="27">
        <f t="shared" si="11"/>
        <v>0</v>
      </c>
      <c r="E22" s="27">
        <v>0</v>
      </c>
      <c r="F22" s="27">
        <v>0</v>
      </c>
      <c r="G22" s="27">
        <f t="shared" ref="G22:H22" si="12">SUM(G23,G29,G35)</f>
        <v>1089</v>
      </c>
      <c r="H22" s="27">
        <f t="shared" si="12"/>
        <v>16</v>
      </c>
      <c r="I22" s="28">
        <f>SUM(I23,I35)</f>
        <v>3222</v>
      </c>
      <c r="J22" s="43">
        <f t="shared" ref="J22" si="13">J23+J35</f>
        <v>0</v>
      </c>
      <c r="K22" s="32">
        <f>K23+K29</f>
        <v>432.09899999999999</v>
      </c>
      <c r="L22" s="15"/>
      <c r="M22" s="15"/>
      <c r="N22" s="15"/>
      <c r="O22" s="15">
        <f t="shared" si="3"/>
        <v>8044.0990000000002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58" t="s">
        <v>62</v>
      </c>
      <c r="B23" s="13" t="s">
        <v>20</v>
      </c>
      <c r="C23" s="28">
        <f>SUM(C24:C28)</f>
        <v>3202</v>
      </c>
      <c r="D23" s="28">
        <f t="shared" ref="D23" si="14">SUM(D24:D28)</f>
        <v>0</v>
      </c>
      <c r="E23" s="27">
        <v>0</v>
      </c>
      <c r="F23" s="27">
        <v>0</v>
      </c>
      <c r="G23" s="27">
        <f t="shared" ref="G23:I23" si="15">SUM(G24:G28)</f>
        <v>1089</v>
      </c>
      <c r="H23" s="27">
        <f t="shared" si="15"/>
        <v>0</v>
      </c>
      <c r="I23" s="28">
        <f t="shared" si="15"/>
        <v>3222</v>
      </c>
      <c r="J23" s="41">
        <f t="shared" ref="J23" si="16">SUM(J24:J28)</f>
        <v>0</v>
      </c>
      <c r="K23" s="32">
        <f>K25</f>
        <v>432.09899999999999</v>
      </c>
      <c r="L23" s="17"/>
      <c r="M23" s="17"/>
      <c r="N23" s="17"/>
      <c r="O23" s="15">
        <f t="shared" si="3"/>
        <v>7945.0990000000002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58" t="s">
        <v>63</v>
      </c>
      <c r="B24" s="13" t="s">
        <v>21</v>
      </c>
      <c r="C24" s="36"/>
      <c r="D24" s="11"/>
      <c r="E24" s="11">
        <v>0</v>
      </c>
      <c r="F24" s="11">
        <v>0</v>
      </c>
      <c r="G24" s="31"/>
      <c r="H24" s="11"/>
      <c r="I24" s="11">
        <v>0</v>
      </c>
      <c r="J24" s="42">
        <v>0</v>
      </c>
      <c r="K24" s="34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58" t="s">
        <v>64</v>
      </c>
      <c r="B25" s="13" t="s">
        <v>22</v>
      </c>
      <c r="C25" s="36">
        <v>3202</v>
      </c>
      <c r="D25" s="11"/>
      <c r="E25" s="11">
        <v>0</v>
      </c>
      <c r="F25" s="11">
        <v>0</v>
      </c>
      <c r="G25" s="11">
        <v>1089</v>
      </c>
      <c r="H25" s="11"/>
      <c r="I25" s="11">
        <v>3222</v>
      </c>
      <c r="J25" s="42">
        <v>0</v>
      </c>
      <c r="K25" s="34">
        <v>432.09899999999999</v>
      </c>
      <c r="L25" s="17"/>
      <c r="M25" s="17"/>
      <c r="N25" s="17"/>
      <c r="O25" s="15">
        <f t="shared" si="3"/>
        <v>7945.0990000000002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58" t="s">
        <v>65</v>
      </c>
      <c r="B26" s="13" t="s">
        <v>23</v>
      </c>
      <c r="C26" s="36"/>
      <c r="D26" s="11"/>
      <c r="E26" s="11">
        <v>0</v>
      </c>
      <c r="F26" s="11">
        <v>0</v>
      </c>
      <c r="G26" s="31"/>
      <c r="H26" s="11"/>
      <c r="I26" s="11">
        <v>0</v>
      </c>
      <c r="J26" s="42">
        <v>0</v>
      </c>
      <c r="K26" s="34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58" t="s">
        <v>66</v>
      </c>
      <c r="B27" s="13" t="s">
        <v>24</v>
      </c>
      <c r="C27" s="36"/>
      <c r="D27" s="11"/>
      <c r="E27" s="11">
        <v>0</v>
      </c>
      <c r="F27" s="11">
        <v>0</v>
      </c>
      <c r="G27" s="31"/>
      <c r="H27" s="11"/>
      <c r="I27" s="11">
        <v>0</v>
      </c>
      <c r="J27" s="42">
        <v>0</v>
      </c>
      <c r="K27" s="34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58" t="s">
        <v>67</v>
      </c>
      <c r="B28" s="13" t="s">
        <v>25</v>
      </c>
      <c r="C28" s="36"/>
      <c r="D28" s="11"/>
      <c r="E28" s="11">
        <v>0</v>
      </c>
      <c r="F28" s="11">
        <v>0</v>
      </c>
      <c r="G28" s="31"/>
      <c r="H28" s="11"/>
      <c r="I28" s="11">
        <v>0</v>
      </c>
      <c r="J28" s="42">
        <v>0</v>
      </c>
      <c r="K28" s="34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58" t="s">
        <v>68</v>
      </c>
      <c r="B29" s="13" t="s">
        <v>26</v>
      </c>
      <c r="C29" s="27">
        <f t="shared" ref="C29:D29" si="17">SUM(C30:C34)</f>
        <v>99</v>
      </c>
      <c r="D29" s="27">
        <f t="shared" si="17"/>
        <v>0</v>
      </c>
      <c r="E29" s="27">
        <v>0</v>
      </c>
      <c r="F29" s="27">
        <v>0</v>
      </c>
      <c r="G29" s="27">
        <f t="shared" ref="G29:H29" si="18">SUM(G30:G34)</f>
        <v>0</v>
      </c>
      <c r="H29" s="27">
        <f t="shared" si="18"/>
        <v>0</v>
      </c>
      <c r="I29" s="28">
        <f>SUM(I30:I34)</f>
        <v>109</v>
      </c>
      <c r="J29" s="41">
        <f>SUM(J30:J32)</f>
        <v>0</v>
      </c>
      <c r="K29" s="32">
        <v>0</v>
      </c>
      <c r="L29" s="17"/>
      <c r="M29" s="17"/>
      <c r="N29" s="17"/>
      <c r="O29" s="15">
        <f t="shared" si="3"/>
        <v>208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58" t="s">
        <v>69</v>
      </c>
      <c r="B30" s="13" t="s">
        <v>27</v>
      </c>
      <c r="C30" s="36"/>
      <c r="D30" s="36"/>
      <c r="E30" s="11">
        <v>0</v>
      </c>
      <c r="F30" s="11">
        <v>0</v>
      </c>
      <c r="G30" s="31"/>
      <c r="H30" s="11"/>
      <c r="I30" s="11"/>
      <c r="J30" s="42">
        <v>0</v>
      </c>
      <c r="K30" s="34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58" t="s">
        <v>70</v>
      </c>
      <c r="B31" s="13" t="s">
        <v>28</v>
      </c>
      <c r="C31" s="36">
        <v>99</v>
      </c>
      <c r="D31" s="36"/>
      <c r="E31" s="11">
        <v>0</v>
      </c>
      <c r="F31" s="11">
        <v>0</v>
      </c>
      <c r="G31" s="31"/>
      <c r="H31" s="11"/>
      <c r="I31" s="11">
        <v>87</v>
      </c>
      <c r="J31" s="42">
        <v>0</v>
      </c>
      <c r="K31" s="34"/>
      <c r="L31" s="17"/>
      <c r="M31" s="17"/>
      <c r="N31" s="17"/>
      <c r="O31" s="15">
        <f t="shared" si="3"/>
        <v>186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58" t="s">
        <v>71</v>
      </c>
      <c r="B32" s="13" t="s">
        <v>29</v>
      </c>
      <c r="C32" s="36"/>
      <c r="D32" s="36"/>
      <c r="E32" s="11">
        <v>0</v>
      </c>
      <c r="F32" s="11">
        <v>0</v>
      </c>
      <c r="G32" s="31"/>
      <c r="H32" s="11"/>
      <c r="I32" s="11">
        <v>0</v>
      </c>
      <c r="J32" s="42">
        <v>0</v>
      </c>
      <c r="K32" s="34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58" t="s">
        <v>72</v>
      </c>
      <c r="B33" s="13" t="s">
        <v>30</v>
      </c>
      <c r="C33" s="36"/>
      <c r="D33" s="36"/>
      <c r="E33" s="11">
        <v>0</v>
      </c>
      <c r="F33" s="11">
        <v>0</v>
      </c>
      <c r="G33" s="31"/>
      <c r="H33" s="11"/>
      <c r="I33" s="11">
        <v>0</v>
      </c>
      <c r="J33" s="42">
        <v>0</v>
      </c>
      <c r="K33" s="34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58" t="s">
        <v>73</v>
      </c>
      <c r="B34" s="13" t="s">
        <v>31</v>
      </c>
      <c r="C34" s="36"/>
      <c r="D34" s="36"/>
      <c r="E34" s="11">
        <v>0</v>
      </c>
      <c r="F34" s="11">
        <v>0</v>
      </c>
      <c r="G34" s="31"/>
      <c r="H34" s="11"/>
      <c r="I34" s="11">
        <v>22</v>
      </c>
      <c r="J34" s="42">
        <v>0</v>
      </c>
      <c r="K34" s="34"/>
      <c r="L34" s="17"/>
      <c r="M34" s="17"/>
      <c r="N34" s="17"/>
      <c r="O34" s="15">
        <f t="shared" si="3"/>
        <v>22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58" t="s">
        <v>74</v>
      </c>
      <c r="B35" s="13" t="s">
        <v>32</v>
      </c>
      <c r="C35" s="27">
        <f t="shared" ref="C35:D35" si="19">SUM(C36:C38)</f>
        <v>0</v>
      </c>
      <c r="D35" s="27">
        <f t="shared" si="19"/>
        <v>0</v>
      </c>
      <c r="E35" s="27">
        <v>0</v>
      </c>
      <c r="F35" s="27">
        <v>0</v>
      </c>
      <c r="G35" s="27">
        <f t="shared" ref="G35:H35" si="20">SUM(G36:G38)</f>
        <v>0</v>
      </c>
      <c r="H35" s="27">
        <f t="shared" si="20"/>
        <v>16</v>
      </c>
      <c r="I35" s="27">
        <v>0</v>
      </c>
      <c r="J35" s="41">
        <f>SUM(J36:J38)</f>
        <v>0</v>
      </c>
      <c r="K35" s="32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59" t="s">
        <v>77</v>
      </c>
      <c r="B36" s="13" t="s">
        <v>33</v>
      </c>
      <c r="C36" s="11"/>
      <c r="D36" s="11"/>
      <c r="E36" s="11">
        <v>0</v>
      </c>
      <c r="F36" s="11">
        <v>0</v>
      </c>
      <c r="G36" s="31"/>
      <c r="H36" s="11">
        <v>16</v>
      </c>
      <c r="I36" s="11">
        <v>0</v>
      </c>
      <c r="J36" s="42">
        <v>0</v>
      </c>
      <c r="K36" s="34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58" t="s">
        <v>75</v>
      </c>
      <c r="B37" s="13" t="s">
        <v>34</v>
      </c>
      <c r="C37" s="11"/>
      <c r="D37" s="11"/>
      <c r="E37" s="11">
        <v>0</v>
      </c>
      <c r="F37" s="11">
        <v>0</v>
      </c>
      <c r="G37" s="31"/>
      <c r="H37" s="11"/>
      <c r="I37" s="11">
        <v>0</v>
      </c>
      <c r="J37" s="42">
        <v>0</v>
      </c>
      <c r="K37" s="34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59" t="s">
        <v>76</v>
      </c>
      <c r="B38" s="13" t="s">
        <v>35</v>
      </c>
      <c r="C38" s="11"/>
      <c r="D38" s="11"/>
      <c r="E38" s="11">
        <v>0</v>
      </c>
      <c r="F38" s="11">
        <v>0</v>
      </c>
      <c r="G38" s="31"/>
      <c r="H38" s="11"/>
      <c r="I38" s="11">
        <v>0</v>
      </c>
      <c r="J38" s="42">
        <v>0</v>
      </c>
      <c r="K38" s="34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57" t="s">
        <v>78</v>
      </c>
      <c r="B39" s="10" t="s">
        <v>36</v>
      </c>
      <c r="C39" s="11"/>
      <c r="D39" s="11"/>
      <c r="E39" s="11">
        <v>0</v>
      </c>
      <c r="F39" s="11">
        <v>0</v>
      </c>
      <c r="G39" s="31"/>
      <c r="H39" s="11"/>
      <c r="I39" s="11">
        <v>0</v>
      </c>
      <c r="J39" s="42">
        <v>0</v>
      </c>
      <c r="K39" s="34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0" t="s">
        <v>79</v>
      </c>
      <c r="B40" s="10" t="s">
        <v>37</v>
      </c>
      <c r="C40" s="36">
        <v>3571</v>
      </c>
      <c r="D40" s="36"/>
      <c r="E40" s="27">
        <v>16</v>
      </c>
      <c r="F40" s="27">
        <v>0</v>
      </c>
      <c r="G40" s="11">
        <v>3023</v>
      </c>
      <c r="H40" s="11"/>
      <c r="I40" s="11">
        <v>312</v>
      </c>
      <c r="J40" s="42">
        <v>0</v>
      </c>
      <c r="K40" s="34">
        <v>1967</v>
      </c>
      <c r="L40" s="15"/>
      <c r="M40" s="15"/>
      <c r="N40" s="15"/>
      <c r="O40" s="15">
        <f t="shared" si="3"/>
        <v>8889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0" t="s">
        <v>80</v>
      </c>
      <c r="B41" s="10" t="s">
        <v>38</v>
      </c>
      <c r="C41" s="11"/>
      <c r="D41" s="11"/>
      <c r="E41" s="11">
        <v>0</v>
      </c>
      <c r="F41" s="11">
        <v>0</v>
      </c>
      <c r="G41" s="31"/>
      <c r="H41" s="11"/>
      <c r="I41" s="11">
        <v>0</v>
      </c>
      <c r="J41" s="42">
        <v>0</v>
      </c>
      <c r="K41" s="34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0" t="s">
        <v>81</v>
      </c>
      <c r="B42" s="10" t="s">
        <v>39</v>
      </c>
      <c r="C42" s="11"/>
      <c r="D42" s="11"/>
      <c r="E42" s="11">
        <v>0</v>
      </c>
      <c r="F42" s="11">
        <v>0</v>
      </c>
      <c r="G42" s="31"/>
      <c r="H42" s="11"/>
      <c r="I42" s="11">
        <v>0</v>
      </c>
      <c r="J42" s="42">
        <v>0</v>
      </c>
      <c r="K42" s="34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0" t="s">
        <v>82</v>
      </c>
      <c r="B43" s="10" t="s">
        <v>40</v>
      </c>
      <c r="C43" s="11"/>
      <c r="D43" s="11"/>
      <c r="E43" s="11">
        <v>0</v>
      </c>
      <c r="F43" s="11">
        <v>0</v>
      </c>
      <c r="G43" s="31"/>
      <c r="H43" s="11"/>
      <c r="I43" s="11">
        <v>0</v>
      </c>
      <c r="J43" s="42">
        <v>0</v>
      </c>
      <c r="K43" s="34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0" t="s">
        <v>83</v>
      </c>
      <c r="B44" s="10" t="s">
        <v>41</v>
      </c>
      <c r="C44" s="11"/>
      <c r="D44" s="11"/>
      <c r="E44" s="11">
        <v>0</v>
      </c>
      <c r="F44" s="11">
        <v>0</v>
      </c>
      <c r="G44" s="31"/>
      <c r="H44" s="11"/>
      <c r="I44" s="11">
        <v>0</v>
      </c>
      <c r="J44" s="42">
        <v>0</v>
      </c>
      <c r="K44" s="34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1" t="s">
        <v>84</v>
      </c>
      <c r="B45" s="12" t="s">
        <v>42</v>
      </c>
      <c r="C45" s="29">
        <f>C6+C12+C23+C29+C35+C40</f>
        <v>54958</v>
      </c>
      <c r="D45" s="29">
        <f>D20</f>
        <v>28</v>
      </c>
      <c r="E45" s="27">
        <v>36445</v>
      </c>
      <c r="F45" s="27">
        <v>0</v>
      </c>
      <c r="G45" s="27">
        <f t="shared" ref="G45:H45" si="21">SUM(G4,G39:G44)</f>
        <v>14548</v>
      </c>
      <c r="H45" s="27">
        <f t="shared" si="21"/>
        <v>16</v>
      </c>
      <c r="I45" s="45">
        <f>SUM(I4,I40)</f>
        <v>6503</v>
      </c>
      <c r="J45" s="44">
        <f t="shared" ref="J45" si="22">J4+SUM(J39:J44)</f>
        <v>0</v>
      </c>
      <c r="K45" s="35">
        <f>K4+K40</f>
        <v>9939.7669999999998</v>
      </c>
      <c r="L45" s="19"/>
      <c r="M45" s="19"/>
      <c r="N45" s="19"/>
      <c r="O45" s="19">
        <f t="shared" si="3"/>
        <v>122393.76699999999</v>
      </c>
      <c r="P45" s="20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12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103</v>
      </c>
    </row>
    <row r="2" spans="1:46" s="7" customFormat="1" ht="15" customHeight="1" x14ac:dyDescent="0.25">
      <c r="A2" s="8"/>
      <c r="B2" s="9"/>
      <c r="C2" s="64" t="s">
        <v>85</v>
      </c>
      <c r="D2" s="65"/>
      <c r="E2" s="64" t="s">
        <v>86</v>
      </c>
      <c r="F2" s="65"/>
      <c r="G2" s="64" t="s">
        <v>92</v>
      </c>
      <c r="H2" s="65"/>
      <c r="I2" s="64" t="s">
        <v>88</v>
      </c>
      <c r="J2" s="65"/>
      <c r="K2" s="64" t="s">
        <v>89</v>
      </c>
      <c r="L2" s="65"/>
      <c r="M2" s="64" t="s">
        <v>90</v>
      </c>
      <c r="N2" s="66"/>
      <c r="O2" s="62" t="s">
        <v>91</v>
      </c>
      <c r="P2" s="63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57" t="s">
        <v>59</v>
      </c>
      <c r="B4" s="10" t="s">
        <v>1</v>
      </c>
      <c r="C4" s="27">
        <f t="shared" ref="C4:D4" si="0">C5+C22</f>
        <v>39423</v>
      </c>
      <c r="D4" s="27">
        <f t="shared" si="0"/>
        <v>22</v>
      </c>
      <c r="E4" s="27">
        <v>25688</v>
      </c>
      <c r="F4" s="27">
        <v>0</v>
      </c>
      <c r="G4" s="27">
        <f t="shared" ref="G4:H4" si="1">G5+G22</f>
        <v>13421</v>
      </c>
      <c r="H4" s="27">
        <f t="shared" si="1"/>
        <v>16</v>
      </c>
      <c r="I4" s="37">
        <f>SUM(I5,I22,I29)</f>
        <v>6191</v>
      </c>
      <c r="J4" s="41">
        <v>0</v>
      </c>
      <c r="K4" s="32">
        <f>K5+K22</f>
        <v>8974.8649999999998</v>
      </c>
      <c r="L4" s="15"/>
      <c r="M4" s="15"/>
      <c r="N4" s="15"/>
      <c r="O4" s="15">
        <f>C4+E4+G4+I4+K4+M4</f>
        <v>93697.865000000005</v>
      </c>
      <c r="P4" s="16">
        <f>D4+F4+H4+J4+L4+N4</f>
        <v>38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57" t="s">
        <v>60</v>
      </c>
      <c r="B5" s="10" t="s">
        <v>2</v>
      </c>
      <c r="C5" s="27">
        <f>C6+C12</f>
        <v>37038</v>
      </c>
      <c r="D5" s="27">
        <f>D6+D12+D18</f>
        <v>22</v>
      </c>
      <c r="E5" s="27">
        <v>25433</v>
      </c>
      <c r="F5" s="27">
        <v>0</v>
      </c>
      <c r="G5" s="27">
        <f t="shared" ref="G5:H5" si="2">SUM(G6,G18,G12)</f>
        <v>10700</v>
      </c>
      <c r="H5" s="27">
        <f t="shared" si="2"/>
        <v>0</v>
      </c>
      <c r="I5" s="37">
        <f>SUM(I12,I6)</f>
        <v>2860</v>
      </c>
      <c r="J5" s="41">
        <v>0</v>
      </c>
      <c r="K5" s="32">
        <f>K6+K12</f>
        <v>7745.4780000000001</v>
      </c>
      <c r="L5" s="15"/>
      <c r="M5" s="15"/>
      <c r="N5" s="15"/>
      <c r="O5" s="15">
        <f t="shared" ref="O5:O45" si="3">C5+E5+G5+I5+K5+M5</f>
        <v>83776.478000000003</v>
      </c>
      <c r="P5" s="16">
        <f t="shared" ref="P5:P45" si="4">D5+F5+H5+J5+L5+N5</f>
        <v>22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58" t="s">
        <v>61</v>
      </c>
      <c r="B6" s="13" t="s">
        <v>3</v>
      </c>
      <c r="C6" s="27">
        <f>SUM(C7:C11)</f>
        <v>36664</v>
      </c>
      <c r="D6" s="27"/>
      <c r="E6" s="27">
        <v>24828</v>
      </c>
      <c r="F6" s="27">
        <v>0</v>
      </c>
      <c r="G6" s="27">
        <f t="shared" ref="G6:H6" si="5">SUM(G7:G11)</f>
        <v>10561</v>
      </c>
      <c r="H6" s="27">
        <f t="shared" si="5"/>
        <v>0</v>
      </c>
      <c r="I6" s="37">
        <f>SUM(I7:I11)</f>
        <v>2842</v>
      </c>
      <c r="J6" s="41">
        <v>0</v>
      </c>
      <c r="K6" s="34">
        <f>K7</f>
        <v>7603.8779999999997</v>
      </c>
      <c r="L6" s="17"/>
      <c r="M6" s="17"/>
      <c r="N6" s="17"/>
      <c r="O6" s="15">
        <f t="shared" si="3"/>
        <v>82498.877999999997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58" t="s">
        <v>62</v>
      </c>
      <c r="B7" s="13" t="s">
        <v>4</v>
      </c>
      <c r="C7" s="11">
        <v>31564</v>
      </c>
      <c r="D7" s="11"/>
      <c r="E7" s="11">
        <v>21229</v>
      </c>
      <c r="F7" s="11">
        <v>0</v>
      </c>
      <c r="G7" s="11">
        <v>10561</v>
      </c>
      <c r="H7" s="11"/>
      <c r="I7" s="11">
        <v>2313</v>
      </c>
      <c r="J7" s="42">
        <v>0</v>
      </c>
      <c r="K7" s="34">
        <v>7603.8779999999997</v>
      </c>
      <c r="L7" s="17"/>
      <c r="M7" s="17"/>
      <c r="N7" s="17"/>
      <c r="O7" s="15">
        <f t="shared" si="3"/>
        <v>73270.877999999997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58" t="s">
        <v>63</v>
      </c>
      <c r="B8" s="13" t="s">
        <v>5</v>
      </c>
      <c r="C8" s="36"/>
      <c r="D8" s="11"/>
      <c r="E8" s="11">
        <v>0</v>
      </c>
      <c r="F8" s="11">
        <v>0</v>
      </c>
      <c r="G8" s="31"/>
      <c r="H8" s="11"/>
      <c r="I8" s="11">
        <v>0</v>
      </c>
      <c r="J8" s="42">
        <v>0</v>
      </c>
      <c r="K8" s="34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58" t="s">
        <v>64</v>
      </c>
      <c r="B9" s="13" t="s">
        <v>6</v>
      </c>
      <c r="C9" s="11">
        <v>5017</v>
      </c>
      <c r="D9" s="11"/>
      <c r="E9" s="11">
        <v>828</v>
      </c>
      <c r="F9" s="11">
        <v>0</v>
      </c>
      <c r="G9" s="11"/>
      <c r="H9" s="11"/>
      <c r="I9" s="11">
        <v>395</v>
      </c>
      <c r="J9" s="42">
        <v>0</v>
      </c>
      <c r="K9" s="34"/>
      <c r="L9" s="17"/>
      <c r="M9" s="17"/>
      <c r="N9" s="17"/>
      <c r="O9" s="15">
        <f t="shared" si="3"/>
        <v>6240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58" t="s">
        <v>65</v>
      </c>
      <c r="B10" s="13" t="s">
        <v>7</v>
      </c>
      <c r="C10" s="36"/>
      <c r="D10" s="11"/>
      <c r="E10" s="11">
        <v>2771</v>
      </c>
      <c r="F10" s="11">
        <v>0</v>
      </c>
      <c r="G10" s="31"/>
      <c r="H10" s="11"/>
      <c r="I10" s="11">
        <v>134</v>
      </c>
      <c r="J10" s="42">
        <v>0</v>
      </c>
      <c r="K10" s="34"/>
      <c r="L10" s="17"/>
      <c r="M10" s="17"/>
      <c r="N10" s="17"/>
      <c r="O10" s="15">
        <f t="shared" si="3"/>
        <v>2905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58" t="s">
        <v>66</v>
      </c>
      <c r="B11" s="13" t="s">
        <v>8</v>
      </c>
      <c r="C11" s="36">
        <v>83</v>
      </c>
      <c r="D11" s="11"/>
      <c r="E11" s="11">
        <v>0</v>
      </c>
      <c r="F11" s="11">
        <v>0</v>
      </c>
      <c r="G11" s="31"/>
      <c r="H11" s="11"/>
      <c r="I11" s="11">
        <v>0</v>
      </c>
      <c r="J11" s="42">
        <v>0</v>
      </c>
      <c r="K11" s="34"/>
      <c r="L11" s="17"/>
      <c r="M11" s="17"/>
      <c r="N11" s="17"/>
      <c r="O11" s="15">
        <f t="shared" si="3"/>
        <v>83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58" t="s">
        <v>67</v>
      </c>
      <c r="B12" s="13" t="s">
        <v>9</v>
      </c>
      <c r="C12" s="28">
        <f>C13+C14+C15+C16+C17</f>
        <v>374</v>
      </c>
      <c r="D12" s="27"/>
      <c r="E12" s="27">
        <v>605</v>
      </c>
      <c r="F12" s="27">
        <v>0</v>
      </c>
      <c r="G12" s="30">
        <f t="shared" ref="G12:H12" si="6">SUM(G13:G17)</f>
        <v>139</v>
      </c>
      <c r="H12" s="30">
        <f t="shared" si="6"/>
        <v>0</v>
      </c>
      <c r="I12" s="39">
        <f>SUM(I17,I14)</f>
        <v>18</v>
      </c>
      <c r="J12" s="41">
        <f>SUM(J13:J15)</f>
        <v>0</v>
      </c>
      <c r="K12" s="32">
        <f>SUM(K13:K17)</f>
        <v>141.6</v>
      </c>
      <c r="L12" s="17"/>
      <c r="M12" s="17"/>
      <c r="N12" s="17"/>
      <c r="O12" s="15">
        <f t="shared" si="3"/>
        <v>1277.5999999999999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58" t="s">
        <v>68</v>
      </c>
      <c r="B13" s="13" t="s">
        <v>10</v>
      </c>
      <c r="C13" s="36"/>
      <c r="D13" s="11"/>
      <c r="E13" s="11">
        <v>0</v>
      </c>
      <c r="F13" s="11">
        <v>0</v>
      </c>
      <c r="G13" s="31"/>
      <c r="H13" s="11"/>
      <c r="I13" s="11">
        <v>0</v>
      </c>
      <c r="J13" s="42">
        <v>0</v>
      </c>
      <c r="K13" s="34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58" t="s">
        <v>69</v>
      </c>
      <c r="B14" s="13" t="s">
        <v>11</v>
      </c>
      <c r="C14" s="11">
        <v>371</v>
      </c>
      <c r="D14" s="11"/>
      <c r="E14" s="11">
        <v>605</v>
      </c>
      <c r="F14" s="11">
        <v>0</v>
      </c>
      <c r="G14" s="11">
        <v>46</v>
      </c>
      <c r="H14" s="11"/>
      <c r="I14" s="11">
        <v>18</v>
      </c>
      <c r="J14" s="42">
        <v>0</v>
      </c>
      <c r="K14" s="34">
        <v>141.6</v>
      </c>
      <c r="L14" s="17"/>
      <c r="M14" s="17"/>
      <c r="N14" s="17"/>
      <c r="O14" s="15">
        <f t="shared" si="3"/>
        <v>1181.5999999999999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58" t="s">
        <v>70</v>
      </c>
      <c r="B15" s="13" t="s">
        <v>12</v>
      </c>
      <c r="C15" s="36"/>
      <c r="D15" s="11"/>
      <c r="E15" s="11">
        <v>0</v>
      </c>
      <c r="F15" s="11">
        <v>0</v>
      </c>
      <c r="G15" s="31"/>
      <c r="H15" s="11"/>
      <c r="I15" s="11">
        <v>0</v>
      </c>
      <c r="J15" s="42">
        <v>0</v>
      </c>
      <c r="K15" s="34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58" t="s">
        <v>71</v>
      </c>
      <c r="B16" s="13" t="s">
        <v>13</v>
      </c>
      <c r="C16" s="36"/>
      <c r="D16" s="11"/>
      <c r="E16" s="11">
        <v>0</v>
      </c>
      <c r="F16" s="11">
        <v>0</v>
      </c>
      <c r="G16" s="31"/>
      <c r="H16" s="11"/>
      <c r="I16" s="11">
        <v>0</v>
      </c>
      <c r="J16" s="42">
        <v>0</v>
      </c>
      <c r="K16" s="34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58" t="s">
        <v>72</v>
      </c>
      <c r="B17" s="13" t="s">
        <v>14</v>
      </c>
      <c r="C17" s="11">
        <v>3</v>
      </c>
      <c r="D17" s="11"/>
      <c r="E17" s="11">
        <v>0</v>
      </c>
      <c r="F17" s="11">
        <v>0</v>
      </c>
      <c r="G17" s="11">
        <v>93</v>
      </c>
      <c r="H17" s="11"/>
      <c r="I17" s="11">
        <v>0</v>
      </c>
      <c r="J17" s="42">
        <v>0</v>
      </c>
      <c r="K17" s="34"/>
      <c r="L17" s="17"/>
      <c r="M17" s="17"/>
      <c r="N17" s="17"/>
      <c r="O17" s="15">
        <f t="shared" si="3"/>
        <v>96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58" t="s">
        <v>73</v>
      </c>
      <c r="B18" s="13" t="s">
        <v>15</v>
      </c>
      <c r="C18" s="28"/>
      <c r="D18" s="27">
        <f>D20</f>
        <v>22</v>
      </c>
      <c r="E18" s="27">
        <v>0</v>
      </c>
      <c r="F18" s="27">
        <v>0</v>
      </c>
      <c r="G18" s="27">
        <f t="shared" ref="G18:H18" si="7">SUM(G19:G21)</f>
        <v>0</v>
      </c>
      <c r="H18" s="27">
        <f t="shared" si="7"/>
        <v>0</v>
      </c>
      <c r="I18" s="27">
        <v>0</v>
      </c>
      <c r="J18" s="41">
        <f>SUM(J19:J21)</f>
        <v>0</v>
      </c>
      <c r="K18" s="32"/>
      <c r="L18" s="17"/>
      <c r="M18" s="17"/>
      <c r="N18" s="17"/>
      <c r="O18" s="15">
        <f t="shared" si="3"/>
        <v>0</v>
      </c>
      <c r="P18" s="16">
        <f t="shared" si="4"/>
        <v>22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58" t="s">
        <v>74</v>
      </c>
      <c r="B19" s="13" t="s">
        <v>16</v>
      </c>
      <c r="C19" s="36"/>
      <c r="D19" s="11"/>
      <c r="E19" s="11">
        <v>0</v>
      </c>
      <c r="F19" s="11">
        <v>0</v>
      </c>
      <c r="G19" s="31"/>
      <c r="H19" s="11"/>
      <c r="I19" s="11">
        <v>0</v>
      </c>
      <c r="J19" s="42">
        <f>0</f>
        <v>0</v>
      </c>
      <c r="K19" s="34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58" t="s">
        <v>75</v>
      </c>
      <c r="B20" s="13" t="s">
        <v>17</v>
      </c>
      <c r="C20" s="36"/>
      <c r="D20" s="11">
        <v>22</v>
      </c>
      <c r="E20" s="11">
        <v>0</v>
      </c>
      <c r="F20" s="11">
        <v>0</v>
      </c>
      <c r="G20" s="31"/>
      <c r="H20" s="11"/>
      <c r="I20" s="11">
        <v>0</v>
      </c>
      <c r="J20" s="42">
        <f>0</f>
        <v>0</v>
      </c>
      <c r="K20" s="34"/>
      <c r="L20" s="17"/>
      <c r="M20" s="17"/>
      <c r="N20" s="17"/>
      <c r="O20" s="15">
        <f t="shared" si="3"/>
        <v>0</v>
      </c>
      <c r="P20" s="16">
        <f t="shared" si="4"/>
        <v>22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59" t="s">
        <v>76</v>
      </c>
      <c r="B21" s="13" t="s">
        <v>18</v>
      </c>
      <c r="C21" s="36"/>
      <c r="D21" s="11"/>
      <c r="E21" s="11">
        <v>0</v>
      </c>
      <c r="F21" s="11">
        <v>0</v>
      </c>
      <c r="G21" s="31"/>
      <c r="H21" s="11"/>
      <c r="I21" s="11">
        <v>0</v>
      </c>
      <c r="J21" s="42">
        <f>0</f>
        <v>0</v>
      </c>
      <c r="K21" s="34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0" t="s">
        <v>60</v>
      </c>
      <c r="B22" s="10" t="s">
        <v>19</v>
      </c>
      <c r="C22" s="47">
        <f>C23+C29</f>
        <v>2385</v>
      </c>
      <c r="D22" s="28"/>
      <c r="E22" s="27">
        <v>255</v>
      </c>
      <c r="F22" s="27">
        <v>0</v>
      </c>
      <c r="G22" s="27">
        <f t="shared" ref="G22:H22" si="8">SUM(G23,G29,G35)</f>
        <v>2721</v>
      </c>
      <c r="H22" s="27">
        <f t="shared" si="8"/>
        <v>16</v>
      </c>
      <c r="I22" s="28">
        <f>SUM(I23,I35)</f>
        <v>3222</v>
      </c>
      <c r="J22" s="43">
        <f t="shared" ref="J22" si="9">J23+J35</f>
        <v>0</v>
      </c>
      <c r="K22" s="32">
        <f>K23+K29</f>
        <v>1229.3869999999999</v>
      </c>
      <c r="L22" s="15"/>
      <c r="M22" s="15"/>
      <c r="N22" s="15"/>
      <c r="O22" s="15">
        <f t="shared" si="3"/>
        <v>9812.3870000000006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58" t="s">
        <v>62</v>
      </c>
      <c r="B23" s="13" t="s">
        <v>20</v>
      </c>
      <c r="C23" s="28">
        <f>SUM(C24:C28)</f>
        <v>2101</v>
      </c>
      <c r="D23" s="27"/>
      <c r="E23" s="27">
        <v>255</v>
      </c>
      <c r="F23" s="27">
        <v>0</v>
      </c>
      <c r="G23" s="27">
        <f t="shared" ref="G23:I23" si="10">SUM(G24:G28)</f>
        <v>2721</v>
      </c>
      <c r="H23" s="27">
        <f t="shared" si="10"/>
        <v>0</v>
      </c>
      <c r="I23" s="28">
        <f t="shared" si="10"/>
        <v>3222</v>
      </c>
      <c r="J23" s="41">
        <f t="shared" ref="J23" si="11">SUM(J24:J28)</f>
        <v>0</v>
      </c>
      <c r="K23" s="32">
        <f>K25</f>
        <v>1229.3869999999999</v>
      </c>
      <c r="L23" s="17"/>
      <c r="M23" s="17"/>
      <c r="N23" s="17"/>
      <c r="O23" s="15">
        <f t="shared" si="3"/>
        <v>9528.3870000000006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58" t="s">
        <v>63</v>
      </c>
      <c r="B24" s="13" t="s">
        <v>21</v>
      </c>
      <c r="C24" s="36"/>
      <c r="D24" s="11"/>
      <c r="E24" s="11">
        <v>0</v>
      </c>
      <c r="F24" s="11">
        <v>0</v>
      </c>
      <c r="G24" s="31"/>
      <c r="H24" s="11"/>
      <c r="I24" s="11">
        <v>0</v>
      </c>
      <c r="J24" s="42">
        <v>0</v>
      </c>
      <c r="K24" s="34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58" t="s">
        <v>64</v>
      </c>
      <c r="B25" s="13" t="s">
        <v>22</v>
      </c>
      <c r="C25" s="11">
        <v>2101</v>
      </c>
      <c r="D25" s="11"/>
      <c r="E25" s="11">
        <v>255</v>
      </c>
      <c r="F25" s="11">
        <v>0</v>
      </c>
      <c r="G25" s="11">
        <v>2721</v>
      </c>
      <c r="H25" s="11"/>
      <c r="I25" s="11">
        <v>3222</v>
      </c>
      <c r="J25" s="42">
        <v>0</v>
      </c>
      <c r="K25" s="34">
        <v>1229.3869999999999</v>
      </c>
      <c r="L25" s="17"/>
      <c r="M25" s="17"/>
      <c r="N25" s="17"/>
      <c r="O25" s="15">
        <f t="shared" si="3"/>
        <v>9528.3870000000006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58" t="s">
        <v>65</v>
      </c>
      <c r="B26" s="13" t="s">
        <v>23</v>
      </c>
      <c r="C26" s="36"/>
      <c r="D26" s="11"/>
      <c r="E26" s="11">
        <v>0</v>
      </c>
      <c r="F26" s="11">
        <v>0</v>
      </c>
      <c r="G26" s="31"/>
      <c r="H26" s="11"/>
      <c r="I26" s="11">
        <v>0</v>
      </c>
      <c r="J26" s="42">
        <v>0</v>
      </c>
      <c r="K26" s="34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58" t="s">
        <v>66</v>
      </c>
      <c r="B27" s="13" t="s">
        <v>24</v>
      </c>
      <c r="C27" s="36"/>
      <c r="D27" s="11"/>
      <c r="E27" s="11">
        <v>0</v>
      </c>
      <c r="F27" s="11">
        <v>0</v>
      </c>
      <c r="G27" s="31"/>
      <c r="H27" s="11"/>
      <c r="I27" s="11">
        <v>0</v>
      </c>
      <c r="J27" s="42">
        <v>0</v>
      </c>
      <c r="K27" s="34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58" t="s">
        <v>67</v>
      </c>
      <c r="B28" s="13" t="s">
        <v>25</v>
      </c>
      <c r="C28" s="36"/>
      <c r="D28" s="11"/>
      <c r="E28" s="11">
        <v>0</v>
      </c>
      <c r="F28" s="11">
        <v>0</v>
      </c>
      <c r="G28" s="31"/>
      <c r="H28" s="11"/>
      <c r="I28" s="11">
        <v>0</v>
      </c>
      <c r="J28" s="42">
        <v>0</v>
      </c>
      <c r="K28" s="34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58" t="s">
        <v>68</v>
      </c>
      <c r="B29" s="13" t="s">
        <v>26</v>
      </c>
      <c r="C29" s="28">
        <f>SUM(C30:C34)</f>
        <v>284</v>
      </c>
      <c r="D29" s="27"/>
      <c r="E29" s="27">
        <v>0</v>
      </c>
      <c r="F29" s="27">
        <v>0</v>
      </c>
      <c r="G29" s="27">
        <f t="shared" ref="G29:H29" si="12">SUM(G30:G34)</f>
        <v>0</v>
      </c>
      <c r="H29" s="27">
        <f t="shared" si="12"/>
        <v>0</v>
      </c>
      <c r="I29" s="28">
        <f>SUM(I30:I34)</f>
        <v>109</v>
      </c>
      <c r="J29" s="41">
        <f>SUM(J30:J32)</f>
        <v>0</v>
      </c>
      <c r="K29" s="32">
        <v>0</v>
      </c>
      <c r="L29" s="17"/>
      <c r="M29" s="17"/>
      <c r="N29" s="17"/>
      <c r="O29" s="15">
        <f t="shared" si="3"/>
        <v>393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58" t="s">
        <v>69</v>
      </c>
      <c r="B30" s="13" t="s">
        <v>27</v>
      </c>
      <c r="C30" s="36"/>
      <c r="D30" s="11"/>
      <c r="E30" s="11">
        <v>0</v>
      </c>
      <c r="F30" s="11">
        <v>0</v>
      </c>
      <c r="G30" s="31"/>
      <c r="H30" s="11"/>
      <c r="I30" s="11"/>
      <c r="J30" s="42">
        <v>0</v>
      </c>
      <c r="K30" s="34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58" t="s">
        <v>70</v>
      </c>
      <c r="B31" s="13" t="s">
        <v>28</v>
      </c>
      <c r="C31" s="36">
        <v>284</v>
      </c>
      <c r="D31" s="11"/>
      <c r="E31" s="11">
        <v>0</v>
      </c>
      <c r="F31" s="11">
        <v>0</v>
      </c>
      <c r="G31" s="31"/>
      <c r="H31" s="11"/>
      <c r="I31" s="11">
        <v>87</v>
      </c>
      <c r="J31" s="42">
        <v>0</v>
      </c>
      <c r="K31" s="34">
        <v>0</v>
      </c>
      <c r="L31" s="17"/>
      <c r="M31" s="17"/>
      <c r="N31" s="17"/>
      <c r="O31" s="15">
        <f t="shared" si="3"/>
        <v>371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58" t="s">
        <v>71</v>
      </c>
      <c r="B32" s="13" t="s">
        <v>29</v>
      </c>
      <c r="C32" s="36"/>
      <c r="D32" s="11"/>
      <c r="E32" s="11">
        <v>0</v>
      </c>
      <c r="F32" s="11">
        <v>0</v>
      </c>
      <c r="G32" s="31"/>
      <c r="H32" s="11"/>
      <c r="I32" s="11">
        <v>0</v>
      </c>
      <c r="J32" s="42">
        <v>0</v>
      </c>
      <c r="K32" s="34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58" t="s">
        <v>72</v>
      </c>
      <c r="B33" s="13" t="s">
        <v>30</v>
      </c>
      <c r="C33" s="36"/>
      <c r="D33" s="11"/>
      <c r="E33" s="11">
        <v>0</v>
      </c>
      <c r="F33" s="11">
        <v>0</v>
      </c>
      <c r="G33" s="31"/>
      <c r="H33" s="11"/>
      <c r="I33" s="11">
        <v>0</v>
      </c>
      <c r="J33" s="42">
        <v>0</v>
      </c>
      <c r="K33" s="34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58" t="s">
        <v>73</v>
      </c>
      <c r="B34" s="13" t="s">
        <v>31</v>
      </c>
      <c r="C34" s="36"/>
      <c r="D34" s="11"/>
      <c r="E34" s="11">
        <v>0</v>
      </c>
      <c r="F34" s="11">
        <v>0</v>
      </c>
      <c r="G34" s="31"/>
      <c r="H34" s="11"/>
      <c r="I34" s="11">
        <v>22</v>
      </c>
      <c r="J34" s="42">
        <v>0</v>
      </c>
      <c r="K34" s="34">
        <v>0</v>
      </c>
      <c r="L34" s="17"/>
      <c r="M34" s="17"/>
      <c r="N34" s="17"/>
      <c r="O34" s="15">
        <f t="shared" si="3"/>
        <v>22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58" t="s">
        <v>74</v>
      </c>
      <c r="B35" s="13" t="s">
        <v>32</v>
      </c>
      <c r="C35" s="28"/>
      <c r="D35" s="27"/>
      <c r="E35" s="27">
        <v>0</v>
      </c>
      <c r="F35" s="27">
        <v>0</v>
      </c>
      <c r="G35" s="27">
        <f t="shared" ref="G35:H35" si="13">SUM(G36:G38)</f>
        <v>0</v>
      </c>
      <c r="H35" s="27">
        <f t="shared" si="13"/>
        <v>16</v>
      </c>
      <c r="I35" s="27">
        <v>0</v>
      </c>
      <c r="J35" s="41">
        <f>SUM(J36:J38)</f>
        <v>0</v>
      </c>
      <c r="K35" s="32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59" t="s">
        <v>77</v>
      </c>
      <c r="B36" s="13" t="s">
        <v>33</v>
      </c>
      <c r="C36" s="36"/>
      <c r="D36" s="11"/>
      <c r="E36" s="11">
        <v>0</v>
      </c>
      <c r="F36" s="11">
        <v>0</v>
      </c>
      <c r="G36" s="31"/>
      <c r="H36" s="11">
        <v>16</v>
      </c>
      <c r="I36" s="11">
        <v>0</v>
      </c>
      <c r="J36" s="42">
        <v>0</v>
      </c>
      <c r="K36" s="34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58" t="s">
        <v>75</v>
      </c>
      <c r="B37" s="13" t="s">
        <v>34</v>
      </c>
      <c r="C37" s="36"/>
      <c r="E37" s="11">
        <v>0</v>
      </c>
      <c r="F37" s="11">
        <v>0</v>
      </c>
      <c r="G37" s="31"/>
      <c r="H37" s="11"/>
      <c r="I37" s="11">
        <v>0</v>
      </c>
      <c r="J37" s="42">
        <v>0</v>
      </c>
      <c r="K37" s="34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59" t="s">
        <v>76</v>
      </c>
      <c r="B38" s="13" t="s">
        <v>35</v>
      </c>
      <c r="C38" s="36"/>
      <c r="D38" s="11"/>
      <c r="E38" s="11">
        <v>0</v>
      </c>
      <c r="F38" s="11">
        <v>0</v>
      </c>
      <c r="G38" s="31"/>
      <c r="H38" s="11"/>
      <c r="I38" s="11">
        <v>0</v>
      </c>
      <c r="J38" s="42">
        <v>0</v>
      </c>
      <c r="K38" s="34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57" t="s">
        <v>78</v>
      </c>
      <c r="B39" s="10" t="s">
        <v>36</v>
      </c>
      <c r="C39" s="36"/>
      <c r="D39" s="11"/>
      <c r="E39" s="11">
        <v>0</v>
      </c>
      <c r="F39" s="11">
        <v>0</v>
      </c>
      <c r="G39" s="31"/>
      <c r="H39" s="11"/>
      <c r="I39" s="11">
        <v>0</v>
      </c>
      <c r="J39" s="42">
        <v>0</v>
      </c>
      <c r="K39" s="34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0" t="s">
        <v>79</v>
      </c>
      <c r="B40" s="10" t="s">
        <v>37</v>
      </c>
      <c r="C40" s="11">
        <v>2364</v>
      </c>
      <c r="D40" s="11"/>
      <c r="E40" s="27">
        <v>769</v>
      </c>
      <c r="F40" s="27">
        <v>0</v>
      </c>
      <c r="G40" s="11">
        <v>1784</v>
      </c>
      <c r="H40" s="11"/>
      <c r="I40" s="11">
        <v>312</v>
      </c>
      <c r="J40" s="42">
        <v>0</v>
      </c>
      <c r="K40" s="34"/>
      <c r="L40" s="15"/>
      <c r="M40" s="15"/>
      <c r="N40" s="15"/>
      <c r="O40" s="15">
        <f t="shared" si="3"/>
        <v>5229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0" t="s">
        <v>80</v>
      </c>
      <c r="B41" s="10" t="s">
        <v>38</v>
      </c>
      <c r="C41" s="36"/>
      <c r="D41" s="11"/>
      <c r="E41" s="11">
        <v>0</v>
      </c>
      <c r="F41" s="11">
        <v>0</v>
      </c>
      <c r="G41" s="31"/>
      <c r="H41" s="11"/>
      <c r="I41" s="11">
        <v>0</v>
      </c>
      <c r="J41" s="42">
        <v>0</v>
      </c>
      <c r="K41" s="34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0" t="s">
        <v>81</v>
      </c>
      <c r="B42" s="10" t="s">
        <v>39</v>
      </c>
      <c r="C42" s="36"/>
      <c r="D42" s="11"/>
      <c r="E42" s="11">
        <v>0</v>
      </c>
      <c r="F42" s="11">
        <v>0</v>
      </c>
      <c r="G42" s="31"/>
      <c r="H42" s="11"/>
      <c r="I42" s="11">
        <v>0</v>
      </c>
      <c r="J42" s="42">
        <v>0</v>
      </c>
      <c r="K42" s="34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0" t="s">
        <v>82</v>
      </c>
      <c r="B43" s="10" t="s">
        <v>40</v>
      </c>
      <c r="C43" s="11"/>
      <c r="D43" s="11"/>
      <c r="E43" s="11">
        <v>0</v>
      </c>
      <c r="F43" s="11">
        <v>0</v>
      </c>
      <c r="G43" s="31"/>
      <c r="H43" s="11"/>
      <c r="I43" s="11">
        <v>0</v>
      </c>
      <c r="J43" s="42">
        <v>0</v>
      </c>
      <c r="K43" s="34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0" t="s">
        <v>83</v>
      </c>
      <c r="B44" s="10" t="s">
        <v>41</v>
      </c>
      <c r="C44" s="11"/>
      <c r="D44" s="11"/>
      <c r="E44" s="11">
        <v>0</v>
      </c>
      <c r="F44" s="11">
        <v>0</v>
      </c>
      <c r="G44" s="31"/>
      <c r="H44" s="11"/>
      <c r="I44" s="11">
        <v>0</v>
      </c>
      <c r="J44" s="42">
        <v>0</v>
      </c>
      <c r="K44" s="34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1" t="s">
        <v>84</v>
      </c>
      <c r="B45" s="12" t="s">
        <v>42</v>
      </c>
      <c r="C45" s="27">
        <f>C6+C12+C23+C29+C40</f>
        <v>41787</v>
      </c>
      <c r="D45" s="27">
        <f>D20</f>
        <v>22</v>
      </c>
      <c r="E45" s="27">
        <v>26457</v>
      </c>
      <c r="F45" s="27">
        <v>0</v>
      </c>
      <c r="G45" s="27">
        <f t="shared" ref="G45:H45" si="14">SUM(G4,G39:G44)</f>
        <v>15205</v>
      </c>
      <c r="H45" s="27">
        <f t="shared" si="14"/>
        <v>16</v>
      </c>
      <c r="I45" s="45">
        <f>SUM(I4,I40)</f>
        <v>6503</v>
      </c>
      <c r="J45" s="44">
        <f t="shared" ref="J45" si="15">J4+SUM(J39:J44)</f>
        <v>0</v>
      </c>
      <c r="K45" s="35">
        <f>K4+K40</f>
        <v>8974.8649999999998</v>
      </c>
      <c r="L45" s="19"/>
      <c r="M45" s="19"/>
      <c r="N45" s="19"/>
      <c r="O45" s="19">
        <f t="shared" si="3"/>
        <v>98926.865000000005</v>
      </c>
      <c r="P45" s="20">
        <f t="shared" si="4"/>
        <v>38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4" t="s">
        <v>85</v>
      </c>
      <c r="D2" s="65"/>
      <c r="E2" s="64" t="s">
        <v>86</v>
      </c>
      <c r="F2" s="65"/>
      <c r="G2" s="64" t="s">
        <v>92</v>
      </c>
      <c r="H2" s="65"/>
      <c r="I2" s="64" t="s">
        <v>88</v>
      </c>
      <c r="J2" s="65"/>
      <c r="K2" s="64" t="s">
        <v>89</v>
      </c>
      <c r="L2" s="65"/>
      <c r="M2" s="64" t="s">
        <v>90</v>
      </c>
      <c r="N2" s="66"/>
      <c r="O2" s="62" t="s">
        <v>91</v>
      </c>
      <c r="P2" s="63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57" t="s">
        <v>59</v>
      </c>
      <c r="B4" s="10" t="s">
        <v>1</v>
      </c>
      <c r="C4" s="29">
        <f t="shared" ref="C4" si="0">C5+C22</f>
        <v>351</v>
      </c>
      <c r="D4" s="29">
        <f>D5+D22</f>
        <v>4</v>
      </c>
      <c r="E4" s="27">
        <v>80</v>
      </c>
      <c r="F4" s="27">
        <v>0</v>
      </c>
      <c r="G4" s="27">
        <f t="shared" ref="G4:H4" si="1">G5+G22</f>
        <v>54</v>
      </c>
      <c r="H4" s="27">
        <f t="shared" si="1"/>
        <v>3</v>
      </c>
      <c r="I4" s="37">
        <f>I5+I22+I29</f>
        <v>40</v>
      </c>
      <c r="J4" s="27">
        <v>0</v>
      </c>
      <c r="K4" s="27">
        <f>K5+K22</f>
        <v>40</v>
      </c>
      <c r="L4" s="15"/>
      <c r="M4" s="15"/>
      <c r="N4" s="15"/>
      <c r="O4" s="15">
        <f>C4+E4+G4+I4+K4+M4</f>
        <v>565</v>
      </c>
      <c r="P4" s="16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57" t="s">
        <v>60</v>
      </c>
      <c r="B5" s="10" t="s">
        <v>2</v>
      </c>
      <c r="C5" s="29">
        <f>C6+C12+C18</f>
        <v>328</v>
      </c>
      <c r="D5" s="29">
        <f>D6+D12+D18</f>
        <v>4</v>
      </c>
      <c r="E5" s="27">
        <v>80</v>
      </c>
      <c r="F5" s="27">
        <v>0</v>
      </c>
      <c r="G5" s="27">
        <f t="shared" ref="G5:H5" si="2">SUM(G6,G18,G12)</f>
        <v>47</v>
      </c>
      <c r="H5" s="27">
        <f t="shared" si="2"/>
        <v>0</v>
      </c>
      <c r="I5" s="37">
        <f>SUM(I12,I6)</f>
        <v>29</v>
      </c>
      <c r="J5" s="27">
        <v>0</v>
      </c>
      <c r="K5" s="27">
        <f>K6+K12</f>
        <v>38</v>
      </c>
      <c r="L5" s="15"/>
      <c r="M5" s="15"/>
      <c r="N5" s="15"/>
      <c r="O5" s="15">
        <f t="shared" ref="O5:O45" si="3">C5+E5+G5+I5+K5+M5</f>
        <v>522</v>
      </c>
      <c r="P5" s="16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58" t="s">
        <v>61</v>
      </c>
      <c r="B6" s="13" t="s">
        <v>3</v>
      </c>
      <c r="C6" s="29">
        <f t="shared" ref="C6:D6" si="5">SUM(C7:C11)</f>
        <v>312</v>
      </c>
      <c r="D6" s="29">
        <f t="shared" si="5"/>
        <v>0</v>
      </c>
      <c r="E6" s="27">
        <v>74</v>
      </c>
      <c r="F6" s="27">
        <v>0</v>
      </c>
      <c r="G6" s="27">
        <f t="shared" ref="G6:H6" si="6">SUM(G7:G11)</f>
        <v>46</v>
      </c>
      <c r="H6" s="27">
        <f t="shared" si="6"/>
        <v>0</v>
      </c>
      <c r="I6" s="37">
        <f>SUM(I7:I11)</f>
        <v>28</v>
      </c>
      <c r="J6" s="27">
        <v>0</v>
      </c>
      <c r="K6" s="27">
        <f>K7</f>
        <v>37</v>
      </c>
      <c r="L6" s="17"/>
      <c r="M6" s="17"/>
      <c r="N6" s="17"/>
      <c r="O6" s="15">
        <f t="shared" si="3"/>
        <v>497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58" t="s">
        <v>62</v>
      </c>
      <c r="B7" s="13" t="s">
        <v>4</v>
      </c>
      <c r="C7" s="36">
        <v>268</v>
      </c>
      <c r="D7" s="36"/>
      <c r="E7" s="11">
        <v>47</v>
      </c>
      <c r="F7" s="11">
        <v>0</v>
      </c>
      <c r="G7" s="11">
        <v>46</v>
      </c>
      <c r="H7" s="11"/>
      <c r="I7" s="11">
        <v>22</v>
      </c>
      <c r="J7" s="11">
        <v>0</v>
      </c>
      <c r="K7" s="36">
        <v>37</v>
      </c>
      <c r="L7" s="17"/>
      <c r="M7" s="17"/>
      <c r="N7" s="17"/>
      <c r="O7" s="15">
        <f t="shared" si="3"/>
        <v>420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58" t="s">
        <v>63</v>
      </c>
      <c r="B8" s="13" t="s">
        <v>5</v>
      </c>
      <c r="C8" s="36"/>
      <c r="D8" s="36"/>
      <c r="E8" s="11">
        <v>0</v>
      </c>
      <c r="F8" s="11">
        <v>0</v>
      </c>
      <c r="G8" s="31"/>
      <c r="H8" s="11"/>
      <c r="I8" s="11">
        <v>0</v>
      </c>
      <c r="J8" s="11">
        <v>0</v>
      </c>
      <c r="K8" s="36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58" t="s">
        <v>64</v>
      </c>
      <c r="B9" s="13" t="s">
        <v>6</v>
      </c>
      <c r="C9" s="36">
        <v>38</v>
      </c>
      <c r="D9" s="36"/>
      <c r="E9" s="11">
        <v>6</v>
      </c>
      <c r="F9" s="11">
        <v>0</v>
      </c>
      <c r="G9" s="11"/>
      <c r="H9" s="11"/>
      <c r="I9" s="11">
        <v>3</v>
      </c>
      <c r="J9" s="11">
        <v>0</v>
      </c>
      <c r="K9" s="36"/>
      <c r="L9" s="17"/>
      <c r="M9" s="17"/>
      <c r="N9" s="17"/>
      <c r="O9" s="15">
        <f t="shared" si="3"/>
        <v>47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58" t="s">
        <v>65</v>
      </c>
      <c r="B10" s="13" t="s">
        <v>7</v>
      </c>
      <c r="C10" s="36"/>
      <c r="D10" s="36"/>
      <c r="E10" s="11">
        <v>21</v>
      </c>
      <c r="F10" s="11">
        <v>0</v>
      </c>
      <c r="G10" s="31"/>
      <c r="H10" s="11"/>
      <c r="I10" s="11">
        <v>3</v>
      </c>
      <c r="J10" s="11">
        <v>0</v>
      </c>
      <c r="K10" s="11"/>
      <c r="L10" s="17"/>
      <c r="M10" s="17"/>
      <c r="N10" s="17"/>
      <c r="O10" s="15">
        <f t="shared" si="3"/>
        <v>24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58" t="s">
        <v>66</v>
      </c>
      <c r="B11" s="13" t="s">
        <v>8</v>
      </c>
      <c r="C11" s="36">
        <v>6</v>
      </c>
      <c r="D11" s="36"/>
      <c r="E11" s="11">
        <v>0</v>
      </c>
      <c r="F11" s="11">
        <v>0</v>
      </c>
      <c r="G11" s="31"/>
      <c r="H11" s="11"/>
      <c r="I11" s="11">
        <v>0</v>
      </c>
      <c r="J11" s="11">
        <v>0</v>
      </c>
      <c r="K11" s="11"/>
      <c r="L11" s="17"/>
      <c r="M11" s="17"/>
      <c r="N11" s="17"/>
      <c r="O11" s="15">
        <f t="shared" si="3"/>
        <v>6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58" t="s">
        <v>67</v>
      </c>
      <c r="B12" s="13" t="s">
        <v>9</v>
      </c>
      <c r="C12" s="28">
        <f t="shared" ref="C12:D12" si="7">SUM(C13:C17)</f>
        <v>16</v>
      </c>
      <c r="D12" s="28">
        <f t="shared" si="7"/>
        <v>0</v>
      </c>
      <c r="E12" s="27">
        <v>6</v>
      </c>
      <c r="F12" s="27">
        <v>0</v>
      </c>
      <c r="G12" s="30">
        <f t="shared" ref="G12:H12" si="8">SUM(G13:G17)</f>
        <v>1</v>
      </c>
      <c r="H12" s="30">
        <f t="shared" si="8"/>
        <v>0</v>
      </c>
      <c r="I12" s="39">
        <f>SUM(I17,I14)</f>
        <v>1</v>
      </c>
      <c r="J12" s="27">
        <f>SUM(J13:J17)</f>
        <v>0</v>
      </c>
      <c r="K12" s="27">
        <f>SUM(K13:K17)</f>
        <v>1</v>
      </c>
      <c r="L12" s="17"/>
      <c r="M12" s="17"/>
      <c r="N12" s="17"/>
      <c r="O12" s="15">
        <f t="shared" si="3"/>
        <v>25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58" t="s">
        <v>68</v>
      </c>
      <c r="B13" s="13" t="s">
        <v>10</v>
      </c>
      <c r="C13" s="36">
        <v>1</v>
      </c>
      <c r="D13" s="46"/>
      <c r="E13" s="11">
        <v>0</v>
      </c>
      <c r="F13" s="11">
        <v>0</v>
      </c>
      <c r="G13" s="31"/>
      <c r="H13" s="11"/>
      <c r="I13" s="11">
        <v>0</v>
      </c>
      <c r="J13" s="11">
        <v>0</v>
      </c>
      <c r="K13" s="11"/>
      <c r="L13" s="17"/>
      <c r="M13" s="17"/>
      <c r="N13" s="17"/>
      <c r="O13" s="15">
        <f t="shared" si="3"/>
        <v>1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58" t="s">
        <v>69</v>
      </c>
      <c r="B14" s="13" t="s">
        <v>11</v>
      </c>
      <c r="C14" s="36">
        <v>15</v>
      </c>
      <c r="D14" s="46"/>
      <c r="E14" s="11">
        <v>6</v>
      </c>
      <c r="F14" s="11">
        <v>0</v>
      </c>
      <c r="G14" s="11">
        <v>1</v>
      </c>
      <c r="H14" s="11"/>
      <c r="I14" s="11">
        <v>1</v>
      </c>
      <c r="J14" s="11">
        <v>0</v>
      </c>
      <c r="K14" s="11">
        <v>1</v>
      </c>
      <c r="L14" s="17"/>
      <c r="M14" s="17"/>
      <c r="N14" s="17"/>
      <c r="O14" s="15">
        <f t="shared" si="3"/>
        <v>24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58" t="s">
        <v>70</v>
      </c>
      <c r="B15" s="13" t="s">
        <v>12</v>
      </c>
      <c r="C15" s="36"/>
      <c r="D15" s="46"/>
      <c r="E15" s="11">
        <v>0</v>
      </c>
      <c r="F15" s="11">
        <v>0</v>
      </c>
      <c r="G15" s="31"/>
      <c r="H15" s="11"/>
      <c r="I15" s="11">
        <v>0</v>
      </c>
      <c r="J15" s="11">
        <v>0</v>
      </c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58" t="s">
        <v>71</v>
      </c>
      <c r="B16" s="13" t="s">
        <v>13</v>
      </c>
      <c r="C16" s="36"/>
      <c r="D16" s="46"/>
      <c r="E16" s="11">
        <v>0</v>
      </c>
      <c r="F16" s="11">
        <v>0</v>
      </c>
      <c r="G16" s="31"/>
      <c r="H16" s="11"/>
      <c r="I16" s="11">
        <v>0</v>
      </c>
      <c r="J16" s="11">
        <v>0</v>
      </c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58" t="s">
        <v>72</v>
      </c>
      <c r="B17" s="13" t="s">
        <v>14</v>
      </c>
      <c r="C17" s="36"/>
      <c r="D17" s="46"/>
      <c r="E17" s="11">
        <v>0</v>
      </c>
      <c r="F17" s="11">
        <v>0</v>
      </c>
      <c r="G17" s="11">
        <v>0</v>
      </c>
      <c r="H17" s="11"/>
      <c r="I17" s="11">
        <v>0</v>
      </c>
      <c r="J17" s="11">
        <v>0</v>
      </c>
      <c r="K17" s="11"/>
      <c r="L17" s="17"/>
      <c r="M17" s="17"/>
      <c r="N17" s="17"/>
      <c r="O17" s="15">
        <f t="shared" si="3"/>
        <v>0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58" t="s">
        <v>73</v>
      </c>
      <c r="B18" s="13" t="s">
        <v>15</v>
      </c>
      <c r="C18" s="28">
        <f t="shared" ref="C18:D18" si="9">SUM(C19:C21)</f>
        <v>0</v>
      </c>
      <c r="D18" s="28">
        <f t="shared" si="9"/>
        <v>4</v>
      </c>
      <c r="E18" s="27">
        <v>0</v>
      </c>
      <c r="F18" s="27">
        <v>0</v>
      </c>
      <c r="G18" s="27">
        <f t="shared" ref="G18:H18" si="10">SUM(G19:G21)</f>
        <v>0</v>
      </c>
      <c r="H18" s="27">
        <f t="shared" si="10"/>
        <v>0</v>
      </c>
      <c r="I18" s="28">
        <v>0</v>
      </c>
      <c r="J18" s="27">
        <f>SUM(J19:J21)</f>
        <v>0</v>
      </c>
      <c r="K18" s="27"/>
      <c r="L18" s="17"/>
      <c r="M18" s="17"/>
      <c r="N18" s="17"/>
      <c r="O18" s="15">
        <f t="shared" si="3"/>
        <v>0</v>
      </c>
      <c r="P18" s="16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58" t="s">
        <v>74</v>
      </c>
      <c r="B19" s="13" t="s">
        <v>16</v>
      </c>
      <c r="C19" s="36"/>
      <c r="D19" s="36"/>
      <c r="E19" s="11">
        <v>0</v>
      </c>
      <c r="F19" s="11">
        <v>0</v>
      </c>
      <c r="G19" s="31"/>
      <c r="H19" s="11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58" t="s">
        <v>75</v>
      </c>
      <c r="B20" s="13" t="s">
        <v>17</v>
      </c>
      <c r="C20" s="36"/>
      <c r="D20" s="11">
        <v>4</v>
      </c>
      <c r="E20" s="11">
        <v>0</v>
      </c>
      <c r="F20" s="11">
        <v>0</v>
      </c>
      <c r="G20" s="31"/>
      <c r="H20" s="11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3"/>
        <v>0</v>
      </c>
      <c r="P20" s="16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59" t="s">
        <v>76</v>
      </c>
      <c r="B21" s="13" t="s">
        <v>18</v>
      </c>
      <c r="C21" s="36"/>
      <c r="D21" s="36"/>
      <c r="E21" s="11">
        <v>0</v>
      </c>
      <c r="F21" s="11">
        <v>0</v>
      </c>
      <c r="G21" s="31"/>
      <c r="H21" s="11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0" t="s">
        <v>60</v>
      </c>
      <c r="B22" s="10" t="s">
        <v>19</v>
      </c>
      <c r="C22" s="27">
        <f t="shared" ref="C22:D22" si="11">C23+C29+C35</f>
        <v>23</v>
      </c>
      <c r="D22" s="27">
        <f t="shared" si="11"/>
        <v>0</v>
      </c>
      <c r="E22" s="27">
        <v>0</v>
      </c>
      <c r="F22" s="27">
        <v>0</v>
      </c>
      <c r="G22" s="27">
        <f t="shared" ref="G22:H22" si="12">SUM(G23,G29,G35)</f>
        <v>7</v>
      </c>
      <c r="H22" s="27">
        <f t="shared" si="12"/>
        <v>3</v>
      </c>
      <c r="I22" s="28">
        <f>SUM(I23,I35)</f>
        <v>5</v>
      </c>
      <c r="J22" s="28">
        <f t="shared" ref="J22" si="13">J23+J35</f>
        <v>0</v>
      </c>
      <c r="K22" s="27">
        <f>K23+K29</f>
        <v>2</v>
      </c>
      <c r="L22" s="15"/>
      <c r="M22" s="15"/>
      <c r="N22" s="15"/>
      <c r="O22" s="15">
        <f t="shared" si="3"/>
        <v>37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58" t="s">
        <v>62</v>
      </c>
      <c r="B23" s="13" t="s">
        <v>20</v>
      </c>
      <c r="C23" s="28">
        <f>SUM(C24:C28)</f>
        <v>15</v>
      </c>
      <c r="D23" s="28">
        <f t="shared" ref="D23" si="14">SUM(D24:D28)</f>
        <v>0</v>
      </c>
      <c r="E23" s="27">
        <v>0</v>
      </c>
      <c r="F23" s="27">
        <v>0</v>
      </c>
      <c r="G23" s="27">
        <f t="shared" ref="G23:I23" si="15">SUM(G24:G28)</f>
        <v>7</v>
      </c>
      <c r="H23" s="27">
        <f t="shared" si="15"/>
        <v>0</v>
      </c>
      <c r="I23" s="28">
        <f t="shared" si="15"/>
        <v>5</v>
      </c>
      <c r="J23" s="27">
        <f t="shared" ref="J23" si="16">SUM(J24:J28)</f>
        <v>0</v>
      </c>
      <c r="K23" s="27">
        <f>K25</f>
        <v>2</v>
      </c>
      <c r="L23" s="17"/>
      <c r="M23" s="17"/>
      <c r="N23" s="17"/>
      <c r="O23" s="15">
        <f t="shared" si="3"/>
        <v>29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58" t="s">
        <v>63</v>
      </c>
      <c r="B24" s="13" t="s">
        <v>21</v>
      </c>
      <c r="C24" s="36"/>
      <c r="D24" s="31"/>
      <c r="E24" s="11">
        <v>0</v>
      </c>
      <c r="F24" s="11">
        <v>0</v>
      </c>
      <c r="G24" s="31"/>
      <c r="H24" s="11"/>
      <c r="I24" s="11">
        <v>0</v>
      </c>
      <c r="J24" s="11">
        <v>0</v>
      </c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58" t="s">
        <v>64</v>
      </c>
      <c r="B25" s="13" t="s">
        <v>22</v>
      </c>
      <c r="C25" s="36">
        <v>15</v>
      </c>
      <c r="D25" s="31"/>
      <c r="E25" s="11">
        <v>0</v>
      </c>
      <c r="F25" s="11">
        <v>0</v>
      </c>
      <c r="G25" s="11">
        <v>7</v>
      </c>
      <c r="H25" s="11"/>
      <c r="I25" s="11">
        <v>5</v>
      </c>
      <c r="J25" s="11">
        <v>0</v>
      </c>
      <c r="K25" s="11">
        <v>2</v>
      </c>
      <c r="L25" s="17"/>
      <c r="M25" s="17"/>
      <c r="N25" s="17"/>
      <c r="O25" s="15">
        <f t="shared" si="3"/>
        <v>29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58" t="s">
        <v>65</v>
      </c>
      <c r="B26" s="13" t="s">
        <v>23</v>
      </c>
      <c r="C26" s="36"/>
      <c r="D26" s="31"/>
      <c r="E26" s="11">
        <v>0</v>
      </c>
      <c r="F26" s="11">
        <v>0</v>
      </c>
      <c r="G26" s="31"/>
      <c r="H26" s="11"/>
      <c r="I26" s="11">
        <v>0</v>
      </c>
      <c r="J26" s="11">
        <v>0</v>
      </c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58" t="s">
        <v>66</v>
      </c>
      <c r="B27" s="13" t="s">
        <v>24</v>
      </c>
      <c r="C27" s="36"/>
      <c r="D27" s="31"/>
      <c r="E27" s="11">
        <v>0</v>
      </c>
      <c r="F27" s="11">
        <v>0</v>
      </c>
      <c r="G27" s="31"/>
      <c r="H27" s="11"/>
      <c r="I27" s="11">
        <v>0</v>
      </c>
      <c r="J27" s="11">
        <v>0</v>
      </c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58" t="s">
        <v>67</v>
      </c>
      <c r="B28" s="13" t="s">
        <v>25</v>
      </c>
      <c r="C28" s="36"/>
      <c r="D28" s="11"/>
      <c r="E28" s="11">
        <v>0</v>
      </c>
      <c r="F28" s="11">
        <v>0</v>
      </c>
      <c r="G28" s="31"/>
      <c r="H28" s="11"/>
      <c r="I28" s="11">
        <v>0</v>
      </c>
      <c r="J28" s="11">
        <v>0</v>
      </c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58" t="s">
        <v>68</v>
      </c>
      <c r="B29" s="13" t="s">
        <v>26</v>
      </c>
      <c r="C29" s="27">
        <f t="shared" ref="C29" si="17">SUM(C30:C34)</f>
        <v>8</v>
      </c>
      <c r="D29" s="27">
        <f>SUM(D30:D34)</f>
        <v>0</v>
      </c>
      <c r="E29" s="27">
        <v>0</v>
      </c>
      <c r="F29" s="27">
        <v>0</v>
      </c>
      <c r="G29" s="27">
        <f t="shared" ref="G29:H29" si="18">SUM(G30:G34)</f>
        <v>0</v>
      </c>
      <c r="H29" s="27">
        <f t="shared" si="18"/>
        <v>0</v>
      </c>
      <c r="I29" s="28">
        <f>SUM(I30:I34)</f>
        <v>6</v>
      </c>
      <c r="J29" s="27">
        <f>SUM(J30:J34)</f>
        <v>0</v>
      </c>
      <c r="K29" s="27">
        <v>0</v>
      </c>
      <c r="L29" s="17"/>
      <c r="M29" s="17"/>
      <c r="N29" s="17"/>
      <c r="O29" s="15">
        <f t="shared" si="3"/>
        <v>14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58" t="s">
        <v>69</v>
      </c>
      <c r="B30" s="13" t="s">
        <v>27</v>
      </c>
      <c r="C30" s="36"/>
      <c r="D30" s="46"/>
      <c r="E30" s="11">
        <v>0</v>
      </c>
      <c r="F30" s="11">
        <v>0</v>
      </c>
      <c r="G30" s="31"/>
      <c r="H30" s="11"/>
      <c r="I30" s="11"/>
      <c r="J30" s="11">
        <v>0</v>
      </c>
      <c r="K30" s="11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58" t="s">
        <v>70</v>
      </c>
      <c r="B31" s="13" t="s">
        <v>28</v>
      </c>
      <c r="C31" s="36">
        <v>8</v>
      </c>
      <c r="D31" s="46"/>
      <c r="E31" s="11">
        <v>0</v>
      </c>
      <c r="F31" s="11">
        <v>0</v>
      </c>
      <c r="G31" s="31"/>
      <c r="H31" s="11"/>
      <c r="I31" s="11">
        <v>5</v>
      </c>
      <c r="J31" s="11">
        <v>0</v>
      </c>
      <c r="K31" s="11"/>
      <c r="L31" s="17"/>
      <c r="M31" s="17"/>
      <c r="N31" s="17"/>
      <c r="O31" s="15">
        <f t="shared" si="3"/>
        <v>13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58" t="s">
        <v>71</v>
      </c>
      <c r="B32" s="13" t="s">
        <v>29</v>
      </c>
      <c r="C32" s="36"/>
      <c r="D32" s="46"/>
      <c r="E32" s="11">
        <v>0</v>
      </c>
      <c r="F32" s="11">
        <v>0</v>
      </c>
      <c r="G32" s="31"/>
      <c r="H32" s="11"/>
      <c r="I32" s="11">
        <v>0</v>
      </c>
      <c r="J32" s="11">
        <v>0</v>
      </c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58" t="s">
        <v>72</v>
      </c>
      <c r="B33" s="13" t="s">
        <v>30</v>
      </c>
      <c r="C33" s="36"/>
      <c r="D33" s="46"/>
      <c r="E33" s="11">
        <v>0</v>
      </c>
      <c r="F33" s="11">
        <v>0</v>
      </c>
      <c r="G33" s="31"/>
      <c r="H33" s="11"/>
      <c r="I33" s="11">
        <v>0</v>
      </c>
      <c r="J33" s="11">
        <v>0</v>
      </c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58" t="s">
        <v>73</v>
      </c>
      <c r="B34" s="13" t="s">
        <v>31</v>
      </c>
      <c r="C34" s="36"/>
      <c r="D34" s="46"/>
      <c r="E34" s="11">
        <v>0</v>
      </c>
      <c r="F34" s="11">
        <v>0</v>
      </c>
      <c r="G34" s="31"/>
      <c r="H34" s="11"/>
      <c r="I34" s="11">
        <v>1</v>
      </c>
      <c r="J34" s="11">
        <v>0</v>
      </c>
      <c r="K34" s="11"/>
      <c r="L34" s="17"/>
      <c r="M34" s="17"/>
      <c r="N34" s="17"/>
      <c r="O34" s="15">
        <f t="shared" si="3"/>
        <v>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58" t="s">
        <v>74</v>
      </c>
      <c r="B35" s="13" t="s">
        <v>32</v>
      </c>
      <c r="C35" s="27">
        <f t="shared" ref="C35:D35" si="19">SUM(C36:C38)</f>
        <v>0</v>
      </c>
      <c r="D35" s="27">
        <f t="shared" si="19"/>
        <v>0</v>
      </c>
      <c r="E35" s="27">
        <v>0</v>
      </c>
      <c r="F35" s="27">
        <v>0</v>
      </c>
      <c r="G35" s="27">
        <f t="shared" ref="G35:H35" si="20">SUM(G36:G38)</f>
        <v>0</v>
      </c>
      <c r="H35" s="27">
        <f t="shared" si="20"/>
        <v>3</v>
      </c>
      <c r="I35" s="28">
        <v>0</v>
      </c>
      <c r="J35" s="27">
        <f>SUM(J36:J38)</f>
        <v>0</v>
      </c>
      <c r="K35" s="27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59" t="s">
        <v>77</v>
      </c>
      <c r="B36" s="13" t="s">
        <v>33</v>
      </c>
      <c r="C36" s="11"/>
      <c r="D36" s="11"/>
      <c r="E36" s="11">
        <v>0</v>
      </c>
      <c r="F36" s="11">
        <v>0</v>
      </c>
      <c r="G36" s="31"/>
      <c r="H36" s="11">
        <v>3</v>
      </c>
      <c r="I36" s="11">
        <v>0</v>
      </c>
      <c r="J36" s="11">
        <v>0</v>
      </c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58" t="s">
        <v>75</v>
      </c>
      <c r="B37" s="13" t="s">
        <v>34</v>
      </c>
      <c r="C37" s="11"/>
      <c r="D37" s="11"/>
      <c r="E37" s="11">
        <v>0</v>
      </c>
      <c r="F37" s="11">
        <v>0</v>
      </c>
      <c r="G37" s="31"/>
      <c r="H37" s="11"/>
      <c r="I37" s="11">
        <v>0</v>
      </c>
      <c r="J37" s="11">
        <v>0</v>
      </c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59" t="s">
        <v>76</v>
      </c>
      <c r="B38" s="13" t="s">
        <v>35</v>
      </c>
      <c r="C38" s="11"/>
      <c r="D38" s="11"/>
      <c r="E38" s="11">
        <v>0</v>
      </c>
      <c r="F38" s="11">
        <v>0</v>
      </c>
      <c r="G38" s="31"/>
      <c r="H38" s="11"/>
      <c r="I38" s="11">
        <v>0</v>
      </c>
      <c r="J38" s="11">
        <v>0</v>
      </c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57" t="s">
        <v>78</v>
      </c>
      <c r="B39" s="10" t="s">
        <v>36</v>
      </c>
      <c r="C39" s="11"/>
      <c r="D39" s="11"/>
      <c r="E39" s="11">
        <v>0</v>
      </c>
      <c r="F39" s="11">
        <v>0</v>
      </c>
      <c r="G39" s="31"/>
      <c r="H39" s="11"/>
      <c r="I39" s="11">
        <v>0</v>
      </c>
      <c r="J39" s="11">
        <v>0</v>
      </c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0" t="s">
        <v>79</v>
      </c>
      <c r="B40" s="10" t="s">
        <v>37</v>
      </c>
      <c r="C40" s="36">
        <v>19</v>
      </c>
      <c r="D40" s="46"/>
      <c r="E40" s="27">
        <v>1</v>
      </c>
      <c r="F40" s="27">
        <v>0</v>
      </c>
      <c r="G40" s="11">
        <v>27</v>
      </c>
      <c r="H40" s="11"/>
      <c r="I40" s="11">
        <v>6</v>
      </c>
      <c r="J40" s="11">
        <v>0</v>
      </c>
      <c r="K40" s="11">
        <v>1</v>
      </c>
      <c r="L40" s="15"/>
      <c r="M40" s="15"/>
      <c r="N40" s="15"/>
      <c r="O40" s="15">
        <f t="shared" si="3"/>
        <v>54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0" t="s">
        <v>80</v>
      </c>
      <c r="B41" s="10" t="s">
        <v>38</v>
      </c>
      <c r="C41" s="11"/>
      <c r="D41" s="11"/>
      <c r="E41" s="11">
        <v>0</v>
      </c>
      <c r="F41" s="11">
        <v>0</v>
      </c>
      <c r="G41" s="31"/>
      <c r="H41" s="11"/>
      <c r="I41" s="11">
        <v>0</v>
      </c>
      <c r="J41" s="11">
        <v>0</v>
      </c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0" t="s">
        <v>81</v>
      </c>
      <c r="B42" s="10" t="s">
        <v>39</v>
      </c>
      <c r="C42" s="11"/>
      <c r="D42" s="11"/>
      <c r="E42" s="11">
        <v>0</v>
      </c>
      <c r="F42" s="11">
        <v>0</v>
      </c>
      <c r="G42" s="31"/>
      <c r="H42" s="11"/>
      <c r="I42" s="11">
        <v>0</v>
      </c>
      <c r="J42" s="11">
        <v>0</v>
      </c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0" t="s">
        <v>82</v>
      </c>
      <c r="B43" s="10" t="s">
        <v>40</v>
      </c>
      <c r="C43" s="11"/>
      <c r="D43" s="11"/>
      <c r="E43" s="11">
        <v>0</v>
      </c>
      <c r="F43" s="11">
        <v>0</v>
      </c>
      <c r="G43" s="31"/>
      <c r="H43" s="11"/>
      <c r="I43" s="11">
        <v>0</v>
      </c>
      <c r="J43" s="11">
        <v>0</v>
      </c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0" t="s">
        <v>83</v>
      </c>
      <c r="B44" s="10" t="s">
        <v>41</v>
      </c>
      <c r="C44" s="11"/>
      <c r="D44" s="11"/>
      <c r="E44" s="11">
        <v>0</v>
      </c>
      <c r="F44" s="11">
        <v>0</v>
      </c>
      <c r="G44" s="31"/>
      <c r="H44" s="11"/>
      <c r="I44" s="11">
        <v>0</v>
      </c>
      <c r="J44" s="11">
        <v>0</v>
      </c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1" t="s">
        <v>84</v>
      </c>
      <c r="B45" s="12" t="s">
        <v>42</v>
      </c>
      <c r="C45" s="29">
        <f>C6+C12+C23+C29+C35+C40</f>
        <v>370</v>
      </c>
      <c r="D45" s="29">
        <f>D20</f>
        <v>4</v>
      </c>
      <c r="E45" s="27">
        <v>81</v>
      </c>
      <c r="F45" s="27">
        <v>0</v>
      </c>
      <c r="G45" s="27">
        <f t="shared" ref="G45:H45" si="21">SUM(G4,G39:G44)</f>
        <v>81</v>
      </c>
      <c r="H45" s="27">
        <f t="shared" si="21"/>
        <v>3</v>
      </c>
      <c r="I45" s="45">
        <f>SUM(I4,I40)</f>
        <v>46</v>
      </c>
      <c r="J45" s="40">
        <f>J4+SUM(J39:J44)</f>
        <v>0</v>
      </c>
      <c r="K45" s="28">
        <f>K4+K40</f>
        <v>41</v>
      </c>
      <c r="L45" s="19"/>
      <c r="M45" s="19"/>
      <c r="N45" s="19"/>
      <c r="O45" s="19">
        <f t="shared" si="3"/>
        <v>619</v>
      </c>
      <c r="P45" s="20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5" sqref="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4" t="s">
        <v>85</v>
      </c>
      <c r="D2" s="65"/>
      <c r="E2" s="64" t="s">
        <v>86</v>
      </c>
      <c r="F2" s="65"/>
      <c r="G2" s="64" t="s">
        <v>92</v>
      </c>
      <c r="H2" s="65"/>
      <c r="I2" s="64" t="s">
        <v>88</v>
      </c>
      <c r="J2" s="65"/>
      <c r="K2" s="64" t="s">
        <v>89</v>
      </c>
      <c r="L2" s="65"/>
      <c r="M2" s="64" t="s">
        <v>90</v>
      </c>
      <c r="N2" s="66"/>
      <c r="O2" s="62" t="s">
        <v>91</v>
      </c>
      <c r="P2" s="63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57" t="s">
        <v>59</v>
      </c>
      <c r="B4" s="10" t="s">
        <v>1</v>
      </c>
      <c r="C4" s="27">
        <f t="shared" ref="C4" si="0">C5+C22</f>
        <v>290</v>
      </c>
      <c r="D4" s="27">
        <f>D5+D22</f>
        <v>3</v>
      </c>
      <c r="E4" s="27">
        <v>75</v>
      </c>
      <c r="F4" s="27">
        <v>0</v>
      </c>
      <c r="G4" s="27">
        <f t="shared" ref="G4:H4" si="1">G5+G22</f>
        <v>54</v>
      </c>
      <c r="H4" s="27">
        <f t="shared" si="1"/>
        <v>3</v>
      </c>
      <c r="I4" s="37">
        <f>I5+I22+I29</f>
        <v>40</v>
      </c>
      <c r="J4" s="27">
        <v>0</v>
      </c>
      <c r="K4" s="27">
        <f>K5+K22</f>
        <v>124</v>
      </c>
      <c r="L4" s="15"/>
      <c r="M4" s="15"/>
      <c r="N4" s="15"/>
      <c r="O4" s="15">
        <f>C4+E4+G4+I4+K4+M4</f>
        <v>583</v>
      </c>
      <c r="P4" s="16">
        <f>D4+F4+H4+J4+L4+N4</f>
        <v>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57" t="s">
        <v>60</v>
      </c>
      <c r="B5" s="10" t="s">
        <v>2</v>
      </c>
      <c r="C5" s="27">
        <f>C6+C12+C18</f>
        <v>276</v>
      </c>
      <c r="D5" s="27">
        <f>D6+D12+D18</f>
        <v>3</v>
      </c>
      <c r="E5" s="27">
        <v>74</v>
      </c>
      <c r="F5" s="27">
        <v>0</v>
      </c>
      <c r="G5" s="27">
        <f t="shared" ref="G5:H5" si="2">SUM(G6,G18,G12)</f>
        <v>46</v>
      </c>
      <c r="H5" s="27">
        <f t="shared" si="2"/>
        <v>0</v>
      </c>
      <c r="I5" s="37">
        <f>SUM(I12,I6)</f>
        <v>29</v>
      </c>
      <c r="J5" s="27">
        <v>0</v>
      </c>
      <c r="K5" s="27">
        <f>K6+K12</f>
        <v>116</v>
      </c>
      <c r="L5" s="15"/>
      <c r="M5" s="15"/>
      <c r="N5" s="15"/>
      <c r="O5" s="15">
        <f t="shared" ref="O5:O45" si="3">C5+E5+G5+I5+K5+M5</f>
        <v>541</v>
      </c>
      <c r="P5" s="16">
        <f t="shared" ref="P5:P45" si="4">D5+F5+H5+J5+L5+N5</f>
        <v>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58" t="s">
        <v>61</v>
      </c>
      <c r="B6" s="13" t="s">
        <v>3</v>
      </c>
      <c r="C6" s="27">
        <f>SUM(C7:C11)</f>
        <v>257</v>
      </c>
      <c r="D6" s="27"/>
      <c r="E6" s="27">
        <v>65</v>
      </c>
      <c r="F6" s="27">
        <v>0</v>
      </c>
      <c r="G6" s="27">
        <f t="shared" ref="G6:H6" si="5">SUM(G7:G11)</f>
        <v>42</v>
      </c>
      <c r="H6" s="27">
        <f t="shared" si="5"/>
        <v>0</v>
      </c>
      <c r="I6" s="37">
        <f>SUM(I7:I11)</f>
        <v>28</v>
      </c>
      <c r="J6" s="27">
        <v>0</v>
      </c>
      <c r="K6" s="11">
        <f>SUM(K7:K11)</f>
        <v>112</v>
      </c>
      <c r="L6" s="17"/>
      <c r="M6" s="17"/>
      <c r="N6" s="17"/>
      <c r="O6" s="15">
        <f t="shared" si="3"/>
        <v>504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58" t="s">
        <v>62</v>
      </c>
      <c r="B7" s="13" t="s">
        <v>4</v>
      </c>
      <c r="C7" s="11">
        <v>222</v>
      </c>
      <c r="D7" s="11"/>
      <c r="E7" s="11">
        <v>41</v>
      </c>
      <c r="F7" s="11">
        <v>0</v>
      </c>
      <c r="G7" s="11">
        <v>42</v>
      </c>
      <c r="H7" s="11"/>
      <c r="I7" s="11">
        <v>22</v>
      </c>
      <c r="J7" s="11">
        <v>0</v>
      </c>
      <c r="K7" s="11">
        <v>112</v>
      </c>
      <c r="L7" s="17"/>
      <c r="M7" s="17"/>
      <c r="N7" s="17"/>
      <c r="O7" s="15">
        <f t="shared" si="3"/>
        <v>439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58" t="s">
        <v>63</v>
      </c>
      <c r="B8" s="13" t="s">
        <v>5</v>
      </c>
      <c r="C8" s="36"/>
      <c r="D8" s="11"/>
      <c r="E8" s="11">
        <v>0</v>
      </c>
      <c r="F8" s="11">
        <v>0</v>
      </c>
      <c r="G8" s="31"/>
      <c r="H8" s="11"/>
      <c r="I8" s="11">
        <v>0</v>
      </c>
      <c r="J8" s="11">
        <v>0</v>
      </c>
      <c r="K8" s="11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58" t="s">
        <v>64</v>
      </c>
      <c r="B9" s="13" t="s">
        <v>6</v>
      </c>
      <c r="C9" s="11">
        <v>33</v>
      </c>
      <c r="D9" s="11"/>
      <c r="E9" s="11">
        <v>3</v>
      </c>
      <c r="F9" s="11">
        <v>0</v>
      </c>
      <c r="G9" s="11"/>
      <c r="H9" s="11"/>
      <c r="I9" s="11">
        <v>3</v>
      </c>
      <c r="J9" s="11">
        <v>0</v>
      </c>
      <c r="K9" s="11">
        <v>0</v>
      </c>
      <c r="L9" s="17"/>
      <c r="M9" s="17"/>
      <c r="N9" s="17"/>
      <c r="O9" s="15">
        <f t="shared" si="3"/>
        <v>39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58" t="s">
        <v>65</v>
      </c>
      <c r="B10" s="13" t="s">
        <v>7</v>
      </c>
      <c r="C10" s="36"/>
      <c r="D10" s="11"/>
      <c r="E10" s="11">
        <v>21</v>
      </c>
      <c r="F10" s="11">
        <v>0</v>
      </c>
      <c r="G10" s="31"/>
      <c r="H10" s="11"/>
      <c r="I10" s="11">
        <v>3</v>
      </c>
      <c r="J10" s="11">
        <v>0</v>
      </c>
      <c r="K10" s="11"/>
      <c r="L10" s="17"/>
      <c r="M10" s="17"/>
      <c r="N10" s="17"/>
      <c r="O10" s="15">
        <f t="shared" si="3"/>
        <v>24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58" t="s">
        <v>66</v>
      </c>
      <c r="B11" s="13" t="s">
        <v>8</v>
      </c>
      <c r="C11" s="36">
        <v>2</v>
      </c>
      <c r="D11" s="11"/>
      <c r="E11" s="11">
        <v>0</v>
      </c>
      <c r="F11" s="11">
        <v>0</v>
      </c>
      <c r="G11" s="31"/>
      <c r="H11" s="11"/>
      <c r="I11" s="11">
        <v>0</v>
      </c>
      <c r="J11" s="11">
        <v>0</v>
      </c>
      <c r="K11" s="11"/>
      <c r="L11" s="17"/>
      <c r="M11" s="17"/>
      <c r="N11" s="17"/>
      <c r="O11" s="15">
        <f t="shared" si="3"/>
        <v>2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58" t="s">
        <v>67</v>
      </c>
      <c r="B12" s="13" t="s">
        <v>9</v>
      </c>
      <c r="C12" s="28">
        <f>SUM(C13:C17)</f>
        <v>19</v>
      </c>
      <c r="D12" s="27"/>
      <c r="E12" s="27">
        <v>9</v>
      </c>
      <c r="F12" s="27">
        <v>0</v>
      </c>
      <c r="G12" s="30">
        <f t="shared" ref="G12:H12" si="6">SUM(G13:G17)</f>
        <v>4</v>
      </c>
      <c r="H12" s="30">
        <f t="shared" si="6"/>
        <v>0</v>
      </c>
      <c r="I12" s="39">
        <f>SUM(I17,I14)</f>
        <v>1</v>
      </c>
      <c r="J12" s="27">
        <f>SUM(J13:J17)</f>
        <v>0</v>
      </c>
      <c r="K12" s="27">
        <f>SUM(K13:K17)</f>
        <v>4</v>
      </c>
      <c r="L12" s="17"/>
      <c r="M12" s="17"/>
      <c r="N12" s="17"/>
      <c r="O12" s="15">
        <f t="shared" si="3"/>
        <v>37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58" t="s">
        <v>68</v>
      </c>
      <c r="B13" s="13" t="s">
        <v>10</v>
      </c>
      <c r="C13" s="36"/>
      <c r="D13" s="11"/>
      <c r="E13" s="11">
        <v>0</v>
      </c>
      <c r="F13" s="11">
        <v>0</v>
      </c>
      <c r="G13" s="31"/>
      <c r="H13" s="11"/>
      <c r="I13" s="11">
        <v>0</v>
      </c>
      <c r="J13" s="11">
        <v>0</v>
      </c>
      <c r="K13" s="11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58" t="s">
        <v>69</v>
      </c>
      <c r="B14" s="13" t="s">
        <v>11</v>
      </c>
      <c r="C14" s="11">
        <v>18</v>
      </c>
      <c r="D14" s="11"/>
      <c r="E14" s="11">
        <v>9</v>
      </c>
      <c r="F14" s="11">
        <v>0</v>
      </c>
      <c r="G14" s="11">
        <v>3</v>
      </c>
      <c r="H14" s="11"/>
      <c r="I14" s="11">
        <v>1</v>
      </c>
      <c r="J14" s="11">
        <v>0</v>
      </c>
      <c r="K14" s="11">
        <v>4</v>
      </c>
      <c r="L14" s="17"/>
      <c r="M14" s="17"/>
      <c r="N14" s="17"/>
      <c r="O14" s="15">
        <f t="shared" si="3"/>
        <v>35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58" t="s">
        <v>70</v>
      </c>
      <c r="B15" s="13" t="s">
        <v>12</v>
      </c>
      <c r="C15" s="36"/>
      <c r="D15" s="11"/>
      <c r="E15" s="11">
        <v>0</v>
      </c>
      <c r="F15" s="11">
        <v>0</v>
      </c>
      <c r="G15" s="31"/>
      <c r="H15" s="11"/>
      <c r="I15" s="11">
        <v>0</v>
      </c>
      <c r="J15" s="11">
        <v>0</v>
      </c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58" t="s">
        <v>71</v>
      </c>
      <c r="B16" s="13" t="s">
        <v>13</v>
      </c>
      <c r="C16" s="36"/>
      <c r="D16" s="11"/>
      <c r="E16" s="11">
        <v>0</v>
      </c>
      <c r="F16" s="11">
        <v>0</v>
      </c>
      <c r="G16" s="31"/>
      <c r="H16" s="11"/>
      <c r="I16" s="11">
        <v>0</v>
      </c>
      <c r="J16" s="11">
        <v>0</v>
      </c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58" t="s">
        <v>72</v>
      </c>
      <c r="B17" s="13" t="s">
        <v>14</v>
      </c>
      <c r="C17" s="11">
        <v>1</v>
      </c>
      <c r="D17" s="11"/>
      <c r="E17" s="11">
        <v>0</v>
      </c>
      <c r="F17" s="11">
        <v>0</v>
      </c>
      <c r="G17" s="11">
        <v>1</v>
      </c>
      <c r="H17" s="11"/>
      <c r="I17" s="11">
        <v>0</v>
      </c>
      <c r="J17" s="11">
        <v>0</v>
      </c>
      <c r="K17" s="11"/>
      <c r="L17" s="17"/>
      <c r="M17" s="17"/>
      <c r="N17" s="17"/>
      <c r="O17" s="15">
        <f t="shared" si="3"/>
        <v>2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58" t="s">
        <v>73</v>
      </c>
      <c r="B18" s="13" t="s">
        <v>15</v>
      </c>
      <c r="C18" s="28"/>
      <c r="D18" s="27">
        <f>D20</f>
        <v>3</v>
      </c>
      <c r="E18" s="27">
        <v>0</v>
      </c>
      <c r="F18" s="27">
        <v>0</v>
      </c>
      <c r="G18" s="27">
        <f t="shared" ref="G18:H18" si="7">SUM(G19:G21)</f>
        <v>0</v>
      </c>
      <c r="H18" s="27">
        <f t="shared" si="7"/>
        <v>0</v>
      </c>
      <c r="I18" s="28">
        <v>0</v>
      </c>
      <c r="J18" s="27">
        <f>SUM(J19:J21)</f>
        <v>0</v>
      </c>
      <c r="K18" s="27"/>
      <c r="L18" s="17"/>
      <c r="M18" s="17"/>
      <c r="N18" s="17"/>
      <c r="O18" s="15">
        <f t="shared" si="3"/>
        <v>0</v>
      </c>
      <c r="P18" s="16">
        <f t="shared" si="4"/>
        <v>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58" t="s">
        <v>74</v>
      </c>
      <c r="B19" s="13" t="s">
        <v>16</v>
      </c>
      <c r="C19" s="36"/>
      <c r="D19" s="11"/>
      <c r="E19" s="11">
        <v>0</v>
      </c>
      <c r="F19" s="11">
        <v>0</v>
      </c>
      <c r="G19" s="31"/>
      <c r="H19" s="11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58" t="s">
        <v>75</v>
      </c>
      <c r="B20" s="13" t="s">
        <v>17</v>
      </c>
      <c r="C20" s="36"/>
      <c r="D20" s="11">
        <v>3</v>
      </c>
      <c r="E20" s="11">
        <v>0</v>
      </c>
      <c r="F20" s="11">
        <v>0</v>
      </c>
      <c r="G20" s="31"/>
      <c r="H20" s="11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3"/>
        <v>0</v>
      </c>
      <c r="P20" s="16">
        <f t="shared" si="4"/>
        <v>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59" t="s">
        <v>76</v>
      </c>
      <c r="B21" s="13" t="s">
        <v>18</v>
      </c>
      <c r="C21" s="36"/>
      <c r="D21" s="11"/>
      <c r="E21" s="11">
        <v>0</v>
      </c>
      <c r="F21" s="11">
        <v>0</v>
      </c>
      <c r="G21" s="31"/>
      <c r="H21" s="11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0" t="s">
        <v>60</v>
      </c>
      <c r="B22" s="10" t="s">
        <v>19</v>
      </c>
      <c r="C22" s="28">
        <f>C23+C29+C35</f>
        <v>14</v>
      </c>
      <c r="D22" s="28"/>
      <c r="E22" s="27">
        <v>1</v>
      </c>
      <c r="F22" s="27">
        <v>0</v>
      </c>
      <c r="G22" s="27">
        <f t="shared" ref="G22:H22" si="8">SUM(G23,G29,G35)</f>
        <v>8</v>
      </c>
      <c r="H22" s="27">
        <f t="shared" si="8"/>
        <v>3</v>
      </c>
      <c r="I22" s="28">
        <f>SUM(I23,I35)</f>
        <v>5</v>
      </c>
      <c r="J22" s="28">
        <f t="shared" ref="J22" si="9">J23+J35</f>
        <v>0</v>
      </c>
      <c r="K22" s="27">
        <f>K23+K29</f>
        <v>8</v>
      </c>
      <c r="L22" s="15"/>
      <c r="M22" s="15"/>
      <c r="N22" s="15"/>
      <c r="O22" s="15">
        <f t="shared" si="3"/>
        <v>36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58" t="s">
        <v>62</v>
      </c>
      <c r="B23" s="13" t="s">
        <v>20</v>
      </c>
      <c r="C23" s="28">
        <f>SUM(C25:C28)</f>
        <v>9</v>
      </c>
      <c r="D23" s="27"/>
      <c r="E23" s="27">
        <v>1</v>
      </c>
      <c r="F23" s="27">
        <v>0</v>
      </c>
      <c r="G23" s="27">
        <f t="shared" ref="G23:I23" si="10">SUM(G24:G28)</f>
        <v>8</v>
      </c>
      <c r="H23" s="27">
        <f t="shared" si="10"/>
        <v>0</v>
      </c>
      <c r="I23" s="28">
        <f t="shared" si="10"/>
        <v>5</v>
      </c>
      <c r="J23" s="27">
        <f t="shared" ref="J23" si="11">SUM(J24:J28)</f>
        <v>0</v>
      </c>
      <c r="K23" s="27">
        <f>K25</f>
        <v>8</v>
      </c>
      <c r="L23" s="17"/>
      <c r="M23" s="17"/>
      <c r="N23" s="17"/>
      <c r="O23" s="15">
        <f t="shared" si="3"/>
        <v>31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58" t="s">
        <v>63</v>
      </c>
      <c r="B24" s="13" t="s">
        <v>21</v>
      </c>
      <c r="C24" s="36"/>
      <c r="D24" s="11"/>
      <c r="E24" s="11">
        <v>0</v>
      </c>
      <c r="F24" s="11">
        <v>0</v>
      </c>
      <c r="G24" s="31"/>
      <c r="H24" s="11"/>
      <c r="I24" s="11">
        <v>0</v>
      </c>
      <c r="J24" s="11">
        <v>0</v>
      </c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58" t="s">
        <v>64</v>
      </c>
      <c r="B25" s="13" t="s">
        <v>22</v>
      </c>
      <c r="C25" s="11">
        <v>9</v>
      </c>
      <c r="D25" s="11"/>
      <c r="E25" s="11">
        <v>1</v>
      </c>
      <c r="F25" s="11">
        <v>0</v>
      </c>
      <c r="G25" s="11">
        <v>8</v>
      </c>
      <c r="H25" s="11"/>
      <c r="I25" s="11">
        <v>5</v>
      </c>
      <c r="J25" s="11">
        <v>0</v>
      </c>
      <c r="K25" s="11">
        <v>8</v>
      </c>
      <c r="L25" s="17"/>
      <c r="M25" s="17"/>
      <c r="N25" s="17"/>
      <c r="O25" s="15">
        <f t="shared" si="3"/>
        <v>31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58" t="s">
        <v>65</v>
      </c>
      <c r="B26" s="13" t="s">
        <v>23</v>
      </c>
      <c r="C26" s="36"/>
      <c r="D26" s="11"/>
      <c r="E26" s="11">
        <v>0</v>
      </c>
      <c r="F26" s="11">
        <v>0</v>
      </c>
      <c r="G26" s="31"/>
      <c r="H26" s="11"/>
      <c r="I26" s="11">
        <v>0</v>
      </c>
      <c r="J26" s="11">
        <v>0</v>
      </c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58" t="s">
        <v>66</v>
      </c>
      <c r="B27" s="13" t="s">
        <v>24</v>
      </c>
      <c r="C27" s="36"/>
      <c r="D27" s="11"/>
      <c r="E27" s="11">
        <v>0</v>
      </c>
      <c r="F27" s="11">
        <v>0</v>
      </c>
      <c r="G27" s="31"/>
      <c r="H27" s="11"/>
      <c r="I27" s="11">
        <v>0</v>
      </c>
      <c r="J27" s="11">
        <v>0</v>
      </c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58" t="s">
        <v>67</v>
      </c>
      <c r="B28" s="13" t="s">
        <v>25</v>
      </c>
      <c r="C28" s="36"/>
      <c r="D28" s="11"/>
      <c r="E28" s="11">
        <v>0</v>
      </c>
      <c r="F28" s="11">
        <v>0</v>
      </c>
      <c r="G28" s="31"/>
      <c r="H28" s="11"/>
      <c r="I28" s="11">
        <v>0</v>
      </c>
      <c r="J28" s="11">
        <v>0</v>
      </c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58" t="s">
        <v>68</v>
      </c>
      <c r="B29" s="13" t="s">
        <v>26</v>
      </c>
      <c r="C29" s="28">
        <f>SUM(C30:C34)</f>
        <v>5</v>
      </c>
      <c r="D29" s="27"/>
      <c r="E29" s="27">
        <v>0</v>
      </c>
      <c r="F29" s="27">
        <v>0</v>
      </c>
      <c r="G29" s="27">
        <f t="shared" ref="G29:H29" si="12">SUM(G30:G34)</f>
        <v>0</v>
      </c>
      <c r="H29" s="27">
        <f t="shared" si="12"/>
        <v>0</v>
      </c>
      <c r="I29" s="28">
        <f>SUM(I30:I34)</f>
        <v>6</v>
      </c>
      <c r="J29" s="27">
        <f>SUM(J30:J34)</f>
        <v>0</v>
      </c>
      <c r="K29" s="27">
        <v>0</v>
      </c>
      <c r="L29" s="17"/>
      <c r="M29" s="17"/>
      <c r="N29" s="17"/>
      <c r="O29" s="15">
        <f t="shared" si="3"/>
        <v>11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58" t="s">
        <v>69</v>
      </c>
      <c r="B30" s="13" t="s">
        <v>27</v>
      </c>
      <c r="C30" s="36"/>
      <c r="D30" s="11"/>
      <c r="E30" s="11">
        <v>0</v>
      </c>
      <c r="F30" s="11">
        <v>0</v>
      </c>
      <c r="G30" s="31"/>
      <c r="H30" s="11"/>
      <c r="I30" s="11"/>
      <c r="J30" s="11">
        <v>0</v>
      </c>
      <c r="K30" s="1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58" t="s">
        <v>70</v>
      </c>
      <c r="B31" s="13" t="s">
        <v>28</v>
      </c>
      <c r="C31" s="36">
        <v>5</v>
      </c>
      <c r="D31" s="11"/>
      <c r="E31" s="11">
        <v>0</v>
      </c>
      <c r="F31" s="11">
        <v>0</v>
      </c>
      <c r="G31" s="31"/>
      <c r="H31" s="11"/>
      <c r="I31" s="11">
        <v>5</v>
      </c>
      <c r="J31" s="11">
        <v>0</v>
      </c>
      <c r="K31" s="11">
        <v>0</v>
      </c>
      <c r="L31" s="17"/>
      <c r="M31" s="17"/>
      <c r="N31" s="17"/>
      <c r="O31" s="15">
        <f t="shared" si="3"/>
        <v>10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58" t="s">
        <v>71</v>
      </c>
      <c r="B32" s="13" t="s">
        <v>29</v>
      </c>
      <c r="C32" s="36"/>
      <c r="D32" s="11"/>
      <c r="E32" s="11">
        <v>0</v>
      </c>
      <c r="F32" s="11">
        <v>0</v>
      </c>
      <c r="G32" s="31"/>
      <c r="H32" s="11"/>
      <c r="I32" s="11">
        <v>0</v>
      </c>
      <c r="J32" s="11">
        <v>0</v>
      </c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58" t="s">
        <v>72</v>
      </c>
      <c r="B33" s="13" t="s">
        <v>30</v>
      </c>
      <c r="C33" s="36"/>
      <c r="D33" s="11"/>
      <c r="E33" s="11">
        <v>0</v>
      </c>
      <c r="F33" s="11">
        <v>0</v>
      </c>
      <c r="G33" s="31"/>
      <c r="H33" s="11"/>
      <c r="I33" s="11">
        <v>0</v>
      </c>
      <c r="J33" s="11">
        <v>0</v>
      </c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58" t="s">
        <v>73</v>
      </c>
      <c r="B34" s="13" t="s">
        <v>31</v>
      </c>
      <c r="C34" s="36"/>
      <c r="D34" s="11"/>
      <c r="E34" s="11">
        <v>0</v>
      </c>
      <c r="F34" s="11">
        <v>0</v>
      </c>
      <c r="G34" s="31"/>
      <c r="H34" s="11"/>
      <c r="I34" s="11">
        <v>1</v>
      </c>
      <c r="J34" s="11">
        <v>0</v>
      </c>
      <c r="K34" s="11">
        <v>0</v>
      </c>
      <c r="L34" s="17"/>
      <c r="M34" s="17"/>
      <c r="N34" s="17"/>
      <c r="O34" s="15">
        <f t="shared" si="3"/>
        <v>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58" t="s">
        <v>74</v>
      </c>
      <c r="B35" s="13" t="s">
        <v>32</v>
      </c>
      <c r="C35" s="28"/>
      <c r="D35" s="27"/>
      <c r="E35" s="27">
        <v>0</v>
      </c>
      <c r="F35" s="27">
        <v>0</v>
      </c>
      <c r="G35" s="27">
        <f t="shared" ref="G35:H35" si="13">SUM(G36:G38)</f>
        <v>0</v>
      </c>
      <c r="H35" s="27">
        <f t="shared" si="13"/>
        <v>3</v>
      </c>
      <c r="I35" s="28">
        <v>0</v>
      </c>
      <c r="J35" s="27">
        <f>SUM(J36:J38)</f>
        <v>0</v>
      </c>
      <c r="K35" s="27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59" t="s">
        <v>77</v>
      </c>
      <c r="B36" s="13" t="s">
        <v>33</v>
      </c>
      <c r="C36" s="36"/>
      <c r="D36" s="11"/>
      <c r="E36" s="11">
        <v>0</v>
      </c>
      <c r="F36" s="11">
        <v>0</v>
      </c>
      <c r="G36" s="31"/>
      <c r="H36" s="11">
        <v>3</v>
      </c>
      <c r="I36" s="11">
        <v>0</v>
      </c>
      <c r="J36" s="11">
        <v>0</v>
      </c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58" t="s">
        <v>75</v>
      </c>
      <c r="B37" s="13" t="s">
        <v>34</v>
      </c>
      <c r="C37" s="36"/>
      <c r="E37" s="11">
        <v>0</v>
      </c>
      <c r="F37" s="11">
        <v>0</v>
      </c>
      <c r="G37" s="31"/>
      <c r="H37" s="11"/>
      <c r="I37" s="11">
        <v>0</v>
      </c>
      <c r="J37" s="11">
        <v>0</v>
      </c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59" t="s">
        <v>76</v>
      </c>
      <c r="B38" s="13" t="s">
        <v>35</v>
      </c>
      <c r="C38" s="36"/>
      <c r="D38" s="11"/>
      <c r="E38" s="11">
        <v>0</v>
      </c>
      <c r="F38" s="11">
        <v>0</v>
      </c>
      <c r="G38" s="31"/>
      <c r="H38" s="11"/>
      <c r="I38" s="11">
        <v>0</v>
      </c>
      <c r="J38" s="11">
        <v>0</v>
      </c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57" t="s">
        <v>78</v>
      </c>
      <c r="B39" s="10" t="s">
        <v>36</v>
      </c>
      <c r="C39" s="36"/>
      <c r="D39" s="11"/>
      <c r="E39" s="11">
        <v>0</v>
      </c>
      <c r="F39" s="11">
        <v>0</v>
      </c>
      <c r="G39" s="31"/>
      <c r="H39" s="11"/>
      <c r="I39" s="11">
        <v>0</v>
      </c>
      <c r="J39" s="11">
        <v>0</v>
      </c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0" t="s">
        <v>79</v>
      </c>
      <c r="B40" s="10" t="s">
        <v>37</v>
      </c>
      <c r="C40" s="11">
        <v>11</v>
      </c>
      <c r="D40" s="11"/>
      <c r="E40" s="27">
        <v>3</v>
      </c>
      <c r="F40" s="27">
        <v>0</v>
      </c>
      <c r="G40" s="11">
        <v>22</v>
      </c>
      <c r="H40" s="11"/>
      <c r="I40" s="11">
        <v>6</v>
      </c>
      <c r="J40" s="11">
        <v>0</v>
      </c>
      <c r="K40" s="11"/>
      <c r="L40" s="15"/>
      <c r="M40" s="15"/>
      <c r="N40" s="15"/>
      <c r="O40" s="15">
        <f t="shared" si="3"/>
        <v>42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0" t="s">
        <v>80</v>
      </c>
      <c r="B41" s="10" t="s">
        <v>38</v>
      </c>
      <c r="C41" s="36"/>
      <c r="D41" s="11"/>
      <c r="E41" s="11">
        <v>0</v>
      </c>
      <c r="F41" s="11">
        <v>0</v>
      </c>
      <c r="G41" s="31"/>
      <c r="H41" s="11"/>
      <c r="I41" s="11">
        <v>0</v>
      </c>
      <c r="J41" s="11">
        <v>0</v>
      </c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0" t="s">
        <v>81</v>
      </c>
      <c r="B42" s="10" t="s">
        <v>39</v>
      </c>
      <c r="C42" s="36"/>
      <c r="D42" s="11"/>
      <c r="E42" s="11">
        <v>0</v>
      </c>
      <c r="F42" s="11">
        <v>0</v>
      </c>
      <c r="G42" s="31"/>
      <c r="H42" s="11"/>
      <c r="I42" s="11">
        <v>0</v>
      </c>
      <c r="J42" s="11">
        <v>0</v>
      </c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0" t="s">
        <v>82</v>
      </c>
      <c r="B43" s="10" t="s">
        <v>40</v>
      </c>
      <c r="C43" s="11"/>
      <c r="D43" s="11"/>
      <c r="E43" s="11">
        <v>0</v>
      </c>
      <c r="F43" s="11">
        <v>0</v>
      </c>
      <c r="G43" s="31"/>
      <c r="H43" s="11"/>
      <c r="I43" s="11">
        <v>0</v>
      </c>
      <c r="J43" s="11">
        <v>0</v>
      </c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0" t="s">
        <v>83</v>
      </c>
      <c r="B44" s="10" t="s">
        <v>41</v>
      </c>
      <c r="C44" s="11"/>
      <c r="D44" s="11"/>
      <c r="E44" s="11">
        <v>0</v>
      </c>
      <c r="F44" s="11">
        <v>0</v>
      </c>
      <c r="G44" s="31"/>
      <c r="H44" s="11"/>
      <c r="I44" s="11">
        <v>0</v>
      </c>
      <c r="J44" s="11">
        <v>0</v>
      </c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1" t="s">
        <v>84</v>
      </c>
      <c r="B45" s="12" t="s">
        <v>42</v>
      </c>
      <c r="C45" s="27">
        <f>C4+C40</f>
        <v>301</v>
      </c>
      <c r="D45" s="27">
        <f>D20</f>
        <v>3</v>
      </c>
      <c r="E45" s="27">
        <v>78</v>
      </c>
      <c r="F45" s="27">
        <v>0</v>
      </c>
      <c r="G45" s="27">
        <f t="shared" ref="G45:H45" si="14">SUM(G4,G39:G44)</f>
        <v>76</v>
      </c>
      <c r="H45" s="27">
        <f t="shared" si="14"/>
        <v>3</v>
      </c>
      <c r="I45" s="45">
        <f>SUM(I4,I40)</f>
        <v>46</v>
      </c>
      <c r="J45" s="40">
        <f>J4+SUM(J39:J44)</f>
        <v>0</v>
      </c>
      <c r="K45" s="27">
        <f>K4+K40</f>
        <v>124</v>
      </c>
      <c r="L45" s="19"/>
      <c r="M45" s="19"/>
      <c r="N45" s="19"/>
      <c r="O45" s="19">
        <f t="shared" si="3"/>
        <v>625</v>
      </c>
      <c r="P45" s="20">
        <f t="shared" si="4"/>
        <v>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BPP2023</vt:lpstr>
      <vt:lpstr>BPP 2022</vt:lpstr>
      <vt:lpstr>Broj_dogovori_2023</vt:lpstr>
      <vt:lpstr>Broj_dogovori 2022</vt:lpstr>
      <vt:lpstr>BIS 2023</vt:lpstr>
      <vt:lpstr>BIS 2022</vt:lpstr>
      <vt:lpstr>Broj steti_2023</vt:lpstr>
      <vt:lpstr>Broj_steti 2022</vt:lpstr>
      <vt:lpstr>'BIS 2022'!Print_Area</vt:lpstr>
      <vt:lpstr>'BIS 2023'!Print_Area</vt:lpstr>
      <vt:lpstr>'BPP 2022'!Print_Area</vt:lpstr>
      <vt:lpstr>'BPP2023'!Print_Area</vt:lpstr>
      <vt:lpstr>'Broj steti_2023'!Print_Area</vt:lpstr>
      <vt:lpstr>'Broj_dogovori 2022'!Print_Area</vt:lpstr>
      <vt:lpstr>Broj_dogovori_2023!Print_Area</vt:lpstr>
      <vt:lpstr>'Broj_steti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2024-01-12T09:19:54Z</dcterms:modified>
</cp:coreProperties>
</file>