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Април\Живот\"/>
    </mc:Choice>
  </mc:AlternateContent>
  <xr:revisionPtr revIDLastSave="0" documentId="13_ncr:1_{649CC7E9-105C-4689-83BE-B91978F37E1F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0" l="1"/>
  <c r="K22" i="10" s="1"/>
  <c r="K12" i="10"/>
  <c r="K6" i="10"/>
  <c r="K23" i="9"/>
  <c r="K22" i="9" s="1"/>
  <c r="K12" i="9"/>
  <c r="K6" i="9"/>
  <c r="G22" i="4"/>
  <c r="G21" i="4" s="1"/>
  <c r="G5" i="4"/>
  <c r="G4" i="4"/>
  <c r="G28" i="2"/>
  <c r="G22" i="2"/>
  <c r="G11" i="2"/>
  <c r="G5" i="2"/>
  <c r="K5" i="10" l="1"/>
  <c r="K4" i="10" s="1"/>
  <c r="K45" i="10" s="1"/>
  <c r="G21" i="2"/>
  <c r="G4" i="2"/>
  <c r="K5" i="9"/>
  <c r="K4" i="9" s="1"/>
  <c r="K45" i="9" s="1"/>
  <c r="G3" i="4"/>
  <c r="G44" i="4" s="1"/>
  <c r="G3" i="2" l="1"/>
  <c r="G44" i="2" s="1"/>
  <c r="I29" i="10"/>
  <c r="I23" i="10"/>
  <c r="I22" i="10" s="1"/>
  <c r="I12" i="10"/>
  <c r="I6" i="10"/>
  <c r="I5" i="10" s="1"/>
  <c r="I29" i="9"/>
  <c r="I23" i="9"/>
  <c r="I22" i="9"/>
  <c r="I12" i="9"/>
  <c r="I5" i="9" s="1"/>
  <c r="I4" i="9" s="1"/>
  <c r="I45" i="9" s="1"/>
  <c r="I6" i="9"/>
  <c r="F28" i="4"/>
  <c r="F22" i="4"/>
  <c r="F21" i="4" s="1"/>
  <c r="F11" i="4"/>
  <c r="F5" i="4"/>
  <c r="F4" i="4" s="1"/>
  <c r="F3" i="4" s="1"/>
  <c r="F44" i="4" s="1"/>
  <c r="F28" i="2"/>
  <c r="F22" i="2"/>
  <c r="F21" i="2"/>
  <c r="F11" i="2"/>
  <c r="F5" i="2"/>
  <c r="I29" i="11"/>
  <c r="I23" i="11"/>
  <c r="I22" i="11"/>
  <c r="I12" i="11"/>
  <c r="I5" i="11" s="1"/>
  <c r="I4" i="11" s="1"/>
  <c r="I45" i="11" s="1"/>
  <c r="I6" i="11"/>
  <c r="F28" i="3"/>
  <c r="F22" i="3"/>
  <c r="F21" i="3"/>
  <c r="F11" i="3"/>
  <c r="F5" i="3"/>
  <c r="F4" i="3" s="1"/>
  <c r="F28" i="1"/>
  <c r="F22" i="1"/>
  <c r="F21" i="1" s="1"/>
  <c r="F11" i="1"/>
  <c r="F5" i="1"/>
  <c r="I29" i="5"/>
  <c r="I23" i="5"/>
  <c r="I22" i="5"/>
  <c r="I12" i="5"/>
  <c r="I5" i="5" s="1"/>
  <c r="I4" i="5" s="1"/>
  <c r="I45" i="5" s="1"/>
  <c r="I6" i="5"/>
  <c r="F4" i="2" l="1"/>
  <c r="F3" i="2" s="1"/>
  <c r="F44" i="2" s="1"/>
  <c r="F4" i="1"/>
  <c r="F3" i="1" s="1"/>
  <c r="F44" i="1" s="1"/>
  <c r="F3" i="3"/>
  <c r="F44" i="3" s="1"/>
  <c r="I4" i="10"/>
  <c r="I45" i="10" s="1"/>
  <c r="D45" i="11" l="1"/>
  <c r="D18" i="11"/>
  <c r="D5" i="11" s="1"/>
  <c r="D4" i="11" s="1"/>
  <c r="C29" i="11"/>
  <c r="C23" i="11"/>
  <c r="C22" i="11" s="1"/>
  <c r="C12" i="11"/>
  <c r="C6" i="11"/>
  <c r="D45" i="5"/>
  <c r="D18" i="5"/>
  <c r="D5" i="5" s="1"/>
  <c r="D4" i="5" s="1"/>
  <c r="C29" i="5"/>
  <c r="C23" i="5"/>
  <c r="C12" i="5"/>
  <c r="C6" i="5"/>
  <c r="C22" i="3"/>
  <c r="C21" i="3" s="1"/>
  <c r="C17" i="3"/>
  <c r="C5" i="3"/>
  <c r="C4" i="3"/>
  <c r="C28" i="1"/>
  <c r="C22" i="1"/>
  <c r="C21" i="1" s="1"/>
  <c r="C11" i="1"/>
  <c r="C5" i="1"/>
  <c r="C3" i="3" l="1"/>
  <c r="C44" i="3" s="1"/>
  <c r="C44" i="1"/>
  <c r="C45" i="5"/>
  <c r="C22" i="5"/>
  <c r="C5" i="11"/>
  <c r="C4" i="11" s="1"/>
  <c r="C45" i="11" s="1"/>
  <c r="C5" i="5"/>
  <c r="C4" i="1"/>
  <c r="C3" i="1" s="1"/>
  <c r="C4" i="5" l="1"/>
  <c r="H45" i="10"/>
  <c r="G12" i="10"/>
  <c r="G7" i="10"/>
  <c r="G6" i="10" s="1"/>
  <c r="G5" i="10" s="1"/>
  <c r="G4" i="10" s="1"/>
  <c r="G45" i="10" s="1"/>
  <c r="H45" i="9"/>
  <c r="G23" i="9"/>
  <c r="G22" i="9"/>
  <c r="G6" i="9"/>
  <c r="G5" i="9" s="1"/>
  <c r="G4" i="9" s="1"/>
  <c r="G45" i="9" s="1"/>
  <c r="H35" i="11"/>
  <c r="H29" i="11"/>
  <c r="H22" i="11" s="1"/>
  <c r="H23" i="11"/>
  <c r="H18" i="11"/>
  <c r="H5" i="11" s="1"/>
  <c r="H4" i="11" s="1"/>
  <c r="H45" i="11" s="1"/>
  <c r="H12" i="11"/>
  <c r="H6" i="11"/>
  <c r="G35" i="11"/>
  <c r="G29" i="11"/>
  <c r="G22" i="11" s="1"/>
  <c r="G23" i="11"/>
  <c r="G18" i="11"/>
  <c r="G5" i="11" s="1"/>
  <c r="G12" i="11"/>
  <c r="G6" i="11"/>
  <c r="H35" i="5"/>
  <c r="H29" i="5"/>
  <c r="H22" i="5" s="1"/>
  <c r="H23" i="5"/>
  <c r="H18" i="5"/>
  <c r="H12" i="5"/>
  <c r="H6" i="5"/>
  <c r="H5" i="5" s="1"/>
  <c r="G35" i="5"/>
  <c r="G29" i="5"/>
  <c r="G23" i="5"/>
  <c r="G22" i="5" s="1"/>
  <c r="G18" i="5"/>
  <c r="G12" i="5"/>
  <c r="G6" i="5"/>
  <c r="G5" i="5" s="1"/>
  <c r="G4" i="5" s="1"/>
  <c r="G45" i="5" s="1"/>
  <c r="E34" i="3"/>
  <c r="E22" i="3"/>
  <c r="E21" i="3"/>
  <c r="E17" i="3"/>
  <c r="E5" i="3"/>
  <c r="E4" i="3"/>
  <c r="E34" i="1"/>
  <c r="E28" i="1"/>
  <c r="E22" i="1"/>
  <c r="E17" i="1"/>
  <c r="E4" i="1" s="1"/>
  <c r="E11" i="1"/>
  <c r="E5" i="1"/>
  <c r="G4" i="11" l="1"/>
  <c r="G45" i="11" s="1"/>
  <c r="E3" i="3"/>
  <c r="E44" i="3" s="1"/>
  <c r="E21" i="1"/>
  <c r="E3" i="1" s="1"/>
  <c r="E44" i="1" s="1"/>
  <c r="H4" i="5"/>
  <c r="H45" i="5" s="1"/>
  <c r="H34" i="3" l="1"/>
  <c r="H22" i="3"/>
  <c r="H17" i="3"/>
  <c r="H5" i="3"/>
  <c r="H4" i="3" s="1"/>
  <c r="H34" i="1"/>
  <c r="H28" i="1"/>
  <c r="H22" i="1"/>
  <c r="H21" i="1" s="1"/>
  <c r="H17" i="1"/>
  <c r="H11" i="1"/>
  <c r="H5" i="1"/>
  <c r="H44" i="1" l="1"/>
  <c r="H21" i="3"/>
  <c r="H3" i="3"/>
  <c r="H44" i="3" s="1"/>
  <c r="H4" i="1"/>
  <c r="H3" i="1" s="1"/>
  <c r="K23" i="11" l="1"/>
  <c r="K22" i="11" s="1"/>
  <c r="K12" i="11"/>
  <c r="K6" i="11"/>
  <c r="K23" i="5"/>
  <c r="K22" i="5" s="1"/>
  <c r="K12" i="5"/>
  <c r="K6" i="5"/>
  <c r="G22" i="3"/>
  <c r="G21" i="3" s="1"/>
  <c r="G11" i="3"/>
  <c r="G5" i="3"/>
  <c r="G4" i="3" s="1"/>
  <c r="G28" i="1"/>
  <c r="G22" i="1"/>
  <c r="G11" i="1"/>
  <c r="G5" i="1"/>
  <c r="K5" i="11" l="1"/>
  <c r="G21" i="1"/>
  <c r="G4" i="1"/>
  <c r="K5" i="5"/>
  <c r="K4" i="5" s="1"/>
  <c r="K45" i="5" s="1"/>
  <c r="K4" i="11"/>
  <c r="K45" i="11" s="1"/>
  <c r="G3" i="3"/>
  <c r="G44" i="3" s="1"/>
  <c r="G3" i="1" l="1"/>
  <c r="G44" i="1" s="1"/>
  <c r="I44" i="1" s="1"/>
  <c r="O5" i="10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<sst xmlns="http://schemas.openxmlformats.org/spreadsheetml/2006/main" count="928" uniqueCount="98">
  <si>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</si>
  <si>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</si>
  <si>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</si>
  <si>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</si>
  <si>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</si>
  <si>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</si>
  <si>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</si>
  <si>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</si>
  <si>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</si>
  <si>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</si>
  <si>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</si>
  <si>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</si>
  <si>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</si>
  <si>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</si>
  <si>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</si>
  <si>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</si>
  <si>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</si>
  <si>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</si>
  <si>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</si>
  <si>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</si>
  <si>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</si>
  <si>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</si>
  <si>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</si>
  <si>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</si>
  <si>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</si>
  <si>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</si>
  <si>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</si>
  <si>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</si>
  <si>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</si>
  <si>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</si>
  <si>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</si>
  <si>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</si>
  <si>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</si>
  <si>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</si>
  <si>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</si>
  <si>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</si>
  <si>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</si>
  <si>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</si>
  <si>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</si>
  <si>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</si>
  <si>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</si>
  <si>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</si>
  <si>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</si>
  <si>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</si>
  <si>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</si>
  <si>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</si>
  <si>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</si>
  <si>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</si>
  <si>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</si>
  <si>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</si>
  <si>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</si>
  <si>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</si>
  <si>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</si>
  <si>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</si>
  <si>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</si>
  <si>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</si>
  <si>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</si>
  <si>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</si>
  <si>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</si>
  <si>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</si>
  <si>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</si>
  <si>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</si>
  <si>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</si>
  <si>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</si>
  <si>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</si>
  <si>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</si>
  <si>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</si>
  <si>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</si>
  <si>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</si>
  <si>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</si>
  <si>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</si>
  <si>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</si>
  <si>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</si>
  <si>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</si>
  <si>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</si>
  <si>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</si>
  <si>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</si>
  <si>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</si>
  <si>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</si>
  <si>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</si>
  <si>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</si>
  <si>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</si>
  <si>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</si>
  <si>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</si>
  <si>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</si>
  <si>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</si>
  <si>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</si>
  <si>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</si>
  <si>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</si>
  <si>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</si>
  <si>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за периодот 1.4-30.4.2024 година</t>
  </si>
  <si>
    <t>Бруто полисирана премија, во илјади денари, на друштвата за осигурување на живот, за периодот 1.4-30.4.2023 година</t>
  </si>
  <si>
    <t>Број на склучени договори на друштвата за осигурување на живот, за период 1.4-30.4.2024 година</t>
  </si>
  <si>
    <t>Број на склучени договори на друштвата за осигурување на живот, за периодот 1.4-30.4.2023 година</t>
  </si>
  <si>
    <t>Бруто исплатени штети, во илјади денари, на друштвата за осигурување на живот, за период 1.4-30.4.2024 година</t>
  </si>
  <si>
    <t>Бруто исплатени штети, во илјади денари, на друштвата за осигурување на живот, за период 1.4-30.4.2023 година</t>
  </si>
  <si>
    <t>Број на исплатени штети на друштвата за осигурување на живот, за период 1.4-30.4.2024 година</t>
  </si>
  <si>
    <t>Број на исплатени штети на друштвата за осигурување на живот, за периодот 1.4-30.4.2023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</si>
</sst>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7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3" fontId="1" fillId="6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</cellXfs>
  <cellStyles count="8">
    <cellStyle name="aqt13" xfId="6" xr:uid="{0C66B4E6-76EB-4196-B12A-C8ED1B960367}"/>
    <cellStyle name="aqt21" xfId="7" xr:uid="{4A44F0C0-57F1-4699-998B-39A04938370E}"/>
    <cellStyle name="aqt32" xfId="5" xr:uid="{EB43A9E7-5FEB-4608-A9F6-81423E74D803}"/>
    <cellStyle name="aqt33" xfId="2" xr:uid="{AC08B896-7653-4821-AF73-8C3C7554F849}"/>
    <cellStyle name="aqt34" xfId="3" xr:uid="{CB3DFA32-1EEF-4DB7-9889-E0C61C1A2209}"/>
    <cellStyle name="aqt8" xfId="4" xr:uid="{E078B9C9-99BC-4126-898F-D4480D8536BD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80" zoomScaleNormal="80" workbookViewId="0">
      <selection activeCell="G2" sqref="G2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9" customWidth="1"/>
    <col min="8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36498</v>
      </c>
      <c r="D3" s="32">
        <v>11931.948988333334</v>
      </c>
      <c r="E3" s="32">
        <f t="shared" ref="E3" si="1">E4+E21</f>
        <v>1785</v>
      </c>
      <c r="F3" s="37">
        <f>SUM(F4,F21,F28)</f>
        <v>12717</v>
      </c>
      <c r="G3" s="35">
        <f>G4+G21</f>
        <v>30991.051598367008</v>
      </c>
      <c r="H3" s="35">
        <f>H4+H21</f>
        <v>1488.67</v>
      </c>
      <c r="I3" s="20">
        <f>SUM(C3:H3)</f>
        <v>95411.670586700333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23040</v>
      </c>
      <c r="D4" s="32">
        <v>11902.549468333333</v>
      </c>
      <c r="E4" s="32">
        <f t="shared" ref="E4" si="2">SUM(E5,E17,E11)</f>
        <v>589</v>
      </c>
      <c r="F4" s="37">
        <f>SUM(F11,F5)</f>
        <v>398</v>
      </c>
      <c r="G4" s="35">
        <f>G5+G11</f>
        <v>1942.332676473</v>
      </c>
      <c r="H4" s="35">
        <f>H5+H11</f>
        <v>0</v>
      </c>
      <c r="I4" s="20">
        <f t="shared" ref="I4:I44" si="3">SUM(C4:H4)</f>
        <v>37871.882144806332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22914</v>
      </c>
      <c r="D5" s="32">
        <v>11648.826026666666</v>
      </c>
      <c r="E5" s="32">
        <f t="shared" ref="E5" si="4">SUM(E6:E10)</f>
        <v>531</v>
      </c>
      <c r="F5" s="37">
        <f>SUM(F6:F10)</f>
        <v>387</v>
      </c>
      <c r="G5" s="35">
        <f>G6+G8</f>
        <v>1879.9374422010001</v>
      </c>
      <c r="H5" s="35">
        <f>SUM(H6:H10)</f>
        <v>0</v>
      </c>
      <c r="I5" s="22">
        <f t="shared" si="3"/>
        <v>37360.763468867663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47">
        <v>22377</v>
      </c>
      <c r="D6" s="12">
        <v>15.17468</v>
      </c>
      <c r="E6" s="12">
        <v>266</v>
      </c>
      <c r="F6" s="12">
        <v>301</v>
      </c>
      <c r="G6" s="67">
        <v>1703.583835401</v>
      </c>
      <c r="H6" s="36"/>
      <c r="I6" s="22">
        <f t="shared" si="3"/>
        <v>24662.758515401001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8">
        <v>0</v>
      </c>
      <c r="D7" s="12">
        <v>1.2714000000000001</v>
      </c>
      <c r="E7" s="12"/>
      <c r="F7" s="38">
        <v>0</v>
      </c>
      <c r="G7" s="67"/>
      <c r="H7" s="36"/>
      <c r="I7" s="22">
        <f t="shared" si="3"/>
        <v>1.2714000000000001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47">
        <v>400</v>
      </c>
      <c r="D8" s="12">
        <v>9976.9020199999995</v>
      </c>
      <c r="E8" s="12"/>
      <c r="F8" s="12">
        <v>64</v>
      </c>
      <c r="G8" s="67">
        <v>176.35360680000002</v>
      </c>
      <c r="H8" s="36"/>
      <c r="I8" s="22">
        <f t="shared" si="3"/>
        <v>10617.255626799999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8">
        <v>0</v>
      </c>
      <c r="D9" s="12">
        <v>1655.4779266666671</v>
      </c>
      <c r="E9" s="12">
        <v>265</v>
      </c>
      <c r="F9" s="12">
        <v>22</v>
      </c>
      <c r="G9" s="36"/>
      <c r="H9" s="36"/>
      <c r="I9" s="22">
        <f t="shared" si="3"/>
        <v>1942.4779266666671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8">
        <v>137</v>
      </c>
      <c r="D10" s="12">
        <v>0</v>
      </c>
      <c r="E10" s="12"/>
      <c r="F10" s="38">
        <v>0</v>
      </c>
      <c r="G10" s="36"/>
      <c r="H10" s="36"/>
      <c r="I10" s="22">
        <f t="shared" si="3"/>
        <v>137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>C12+C13+C14+C15+C16</f>
        <v>126</v>
      </c>
      <c r="D11" s="32">
        <v>253.72344166666659</v>
      </c>
      <c r="E11" s="55">
        <f>SUM(E12:E16)</f>
        <v>58</v>
      </c>
      <c r="F11" s="39">
        <f>SUM(F16,F13)</f>
        <v>11</v>
      </c>
      <c r="G11" s="35">
        <f>SUM(G12:G16)</f>
        <v>62.39523427200001</v>
      </c>
      <c r="H11" s="35">
        <f>SUM(H12:H16)</f>
        <v>0</v>
      </c>
      <c r="I11" s="22">
        <f t="shared" si="3"/>
        <v>511.11867593866657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49">
        <v>16</v>
      </c>
      <c r="D12" s="12">
        <v>76.150409999999994</v>
      </c>
      <c r="E12" s="12">
        <v>12</v>
      </c>
      <c r="F12" s="38">
        <v>0</v>
      </c>
      <c r="G12" s="67">
        <v>3.423768768</v>
      </c>
      <c r="H12" s="36"/>
      <c r="I12" s="22">
        <f t="shared" si="3"/>
        <v>107.574178768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49">
        <v>42</v>
      </c>
      <c r="D13" s="12">
        <v>171.8785516666666</v>
      </c>
      <c r="E13" s="12">
        <v>17</v>
      </c>
      <c r="F13" s="12">
        <v>6</v>
      </c>
      <c r="G13" s="67">
        <v>35.071493436000004</v>
      </c>
      <c r="H13" s="36"/>
      <c r="I13" s="22">
        <f t="shared" si="3"/>
        <v>271.95004510266659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8">
        <v>0</v>
      </c>
      <c r="D14" s="12">
        <v>0</v>
      </c>
      <c r="E14" s="12"/>
      <c r="F14" s="38">
        <v>0</v>
      </c>
      <c r="G14" s="67"/>
      <c r="H14" s="36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8">
        <v>0</v>
      </c>
      <c r="D15" s="12">
        <v>0</v>
      </c>
      <c r="E15" s="12"/>
      <c r="F15" s="38">
        <v>0</v>
      </c>
      <c r="G15" s="67"/>
      <c r="H15" s="36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8">
        <v>68</v>
      </c>
      <c r="D16" s="12">
        <v>5.6944800000000004</v>
      </c>
      <c r="E16" s="12">
        <v>29</v>
      </c>
      <c r="F16" s="12">
        <v>5</v>
      </c>
      <c r="G16" s="67">
        <v>23.899972068000004</v>
      </c>
      <c r="H16" s="36"/>
      <c r="I16" s="22">
        <f t="shared" si="3"/>
        <v>131.59445206800001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v>0</v>
      </c>
      <c r="D17" s="32">
        <v>0</v>
      </c>
      <c r="E17" s="32">
        <f t="shared" ref="E17" si="5">SUM(E18:E20)</f>
        <v>0</v>
      </c>
      <c r="F17" s="39">
        <v>0</v>
      </c>
      <c r="G17" s="35"/>
      <c r="H17" s="35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8">
        <v>0</v>
      </c>
      <c r="D18" s="12">
        <v>0</v>
      </c>
      <c r="E18" s="12"/>
      <c r="F18" s="38">
        <v>0</v>
      </c>
      <c r="G18" s="36"/>
      <c r="H18" s="36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8"/>
      <c r="D19" s="12">
        <v>0</v>
      </c>
      <c r="E19" s="12"/>
      <c r="F19" s="38">
        <v>0</v>
      </c>
      <c r="G19" s="36"/>
      <c r="H19" s="36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8">
        <v>0</v>
      </c>
      <c r="D20" s="12">
        <v>0</v>
      </c>
      <c r="E20" s="12"/>
      <c r="F20" s="38">
        <v>0</v>
      </c>
      <c r="G20" s="36"/>
      <c r="H20" s="36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C22+C28</f>
        <v>13458</v>
      </c>
      <c r="D21" s="32">
        <v>29.399519999999999</v>
      </c>
      <c r="E21" s="32">
        <f t="shared" ref="E21" si="6">SUM(E22,E28,E34)</f>
        <v>1196</v>
      </c>
      <c r="F21" s="33">
        <f>SUM(F22,F34)</f>
        <v>11894</v>
      </c>
      <c r="G21" s="35">
        <f>G22+G28</f>
        <v>29048.718921894008</v>
      </c>
      <c r="H21" s="35">
        <f>H22+H28</f>
        <v>1488.67</v>
      </c>
      <c r="I21" s="20">
        <f t="shared" si="3"/>
        <v>57114.788441894008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SUM(C23:C27)</f>
        <v>12008</v>
      </c>
      <c r="D22" s="32">
        <v>29.399519999999999</v>
      </c>
      <c r="E22" s="32">
        <f t="shared" ref="E22:F22" si="7">SUM(E23:E27)</f>
        <v>1196</v>
      </c>
      <c r="F22" s="33">
        <f t="shared" si="7"/>
        <v>11894</v>
      </c>
      <c r="G22" s="35">
        <f>G24</f>
        <v>29048.718921894008</v>
      </c>
      <c r="H22" s="32">
        <f>SUM(H23:H27)</f>
        <v>536.88</v>
      </c>
      <c r="I22" s="22">
        <f t="shared" si="3"/>
        <v>54712.998441894008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12">
        <v>0</v>
      </c>
      <c r="E23" s="12"/>
      <c r="F23" s="38">
        <v>0</v>
      </c>
      <c r="G23" s="36"/>
      <c r="H23" s="36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0">
        <v>12008</v>
      </c>
      <c r="D24" s="12">
        <v>29.399519999999999</v>
      </c>
      <c r="E24" s="12">
        <v>1196</v>
      </c>
      <c r="F24" s="12">
        <v>11894</v>
      </c>
      <c r="G24" s="36">
        <v>29048.718921894008</v>
      </c>
      <c r="H24" s="36">
        <v>536.88</v>
      </c>
      <c r="I24" s="22">
        <f t="shared" si="3"/>
        <v>54712.998441894008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12">
        <v>0</v>
      </c>
      <c r="E25" s="12"/>
      <c r="F25" s="38">
        <v>0</v>
      </c>
      <c r="G25" s="36"/>
      <c r="H25" s="36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12">
        <v>0</v>
      </c>
      <c r="E26" s="12"/>
      <c r="F26" s="38">
        <v>0</v>
      </c>
      <c r="G26" s="36"/>
      <c r="H26" s="36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12">
        <v>0</v>
      </c>
      <c r="E27" s="12"/>
      <c r="F27" s="38">
        <v>0</v>
      </c>
      <c r="G27" s="36"/>
      <c r="H27" s="36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f>SUM(C29:C33)</f>
        <v>1450</v>
      </c>
      <c r="D28" s="32">
        <v>0</v>
      </c>
      <c r="E28" s="32">
        <f>SUM(E29:E33)</f>
        <v>0</v>
      </c>
      <c r="F28" s="33">
        <f>SUM(F29:F33)</f>
        <v>425</v>
      </c>
      <c r="G28" s="35">
        <f>SUM(G29:G33)</f>
        <v>0</v>
      </c>
      <c r="H28" s="35">
        <f>SUM(H29:H33)</f>
        <v>951.79</v>
      </c>
      <c r="I28" s="22">
        <f t="shared" si="3"/>
        <v>2826.79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49">
        <v>166</v>
      </c>
      <c r="D29" s="12">
        <v>0</v>
      </c>
      <c r="E29" s="12"/>
      <c r="F29" s="12">
        <v>0</v>
      </c>
      <c r="G29" s="36">
        <v>0</v>
      </c>
      <c r="H29" s="36">
        <v>109.73</v>
      </c>
      <c r="I29" s="22">
        <f t="shared" si="3"/>
        <v>275.73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49">
        <v>1100</v>
      </c>
      <c r="D30" s="12">
        <v>0</v>
      </c>
      <c r="E30" s="12"/>
      <c r="F30" s="12">
        <v>334</v>
      </c>
      <c r="G30" s="36">
        <v>0</v>
      </c>
      <c r="H30" s="36">
        <v>232.88</v>
      </c>
      <c r="I30" s="22">
        <f t="shared" si="3"/>
        <v>1666.88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8">
        <v>0</v>
      </c>
      <c r="D31" s="12">
        <v>0</v>
      </c>
      <c r="E31" s="12"/>
      <c r="F31" s="38">
        <v>0</v>
      </c>
      <c r="G31" s="36"/>
      <c r="H31" s="36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8">
        <v>0</v>
      </c>
      <c r="D32" s="12">
        <v>0</v>
      </c>
      <c r="E32" s="12"/>
      <c r="F32" s="38">
        <v>0</v>
      </c>
      <c r="G32" s="36"/>
      <c r="H32" s="36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8">
        <v>184</v>
      </c>
      <c r="D33" s="12">
        <v>0</v>
      </c>
      <c r="E33" s="12"/>
      <c r="F33" s="12">
        <v>91</v>
      </c>
      <c r="G33" s="36">
        <v>0</v>
      </c>
      <c r="H33" s="36">
        <v>609.17999999999995</v>
      </c>
      <c r="I33" s="22">
        <f t="shared" si="3"/>
        <v>884.18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1">
        <v>0</v>
      </c>
      <c r="D34" s="32">
        <v>0</v>
      </c>
      <c r="E34" s="32">
        <f t="shared" ref="E34" si="8">SUM(E35:E37)</f>
        <v>0</v>
      </c>
      <c r="F34" s="39">
        <v>0</v>
      </c>
      <c r="G34" s="35"/>
      <c r="H34" s="35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8">
        <v>0</v>
      </c>
      <c r="D35" s="12">
        <v>0</v>
      </c>
      <c r="E35" s="12"/>
      <c r="F35" s="38">
        <v>0</v>
      </c>
      <c r="G35" s="36"/>
      <c r="H35" s="36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8">
        <v>0</v>
      </c>
      <c r="D36" s="12">
        <v>0</v>
      </c>
      <c r="E36" s="12"/>
      <c r="F36" s="38">
        <v>0</v>
      </c>
      <c r="G36" s="36"/>
      <c r="H36" s="36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8">
        <v>0</v>
      </c>
      <c r="D37" s="12">
        <v>0</v>
      </c>
      <c r="E37" s="12"/>
      <c r="F37" s="38">
        <v>0</v>
      </c>
      <c r="G37" s="36"/>
      <c r="H37" s="36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8">
        <v>0</v>
      </c>
      <c r="D38" s="12">
        <v>0</v>
      </c>
      <c r="E38" s="12"/>
      <c r="F38" s="38">
        <v>0</v>
      </c>
      <c r="G38" s="36"/>
      <c r="H38" s="36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47">
        <v>6273</v>
      </c>
      <c r="D39" s="32">
        <v>1308.1088699999998</v>
      </c>
      <c r="E39" s="12">
        <v>11143</v>
      </c>
      <c r="F39" s="12">
        <v>2135</v>
      </c>
      <c r="G39" s="36">
        <v>9457.9177208039964</v>
      </c>
      <c r="H39" s="36">
        <v>1408.88</v>
      </c>
      <c r="I39" s="20">
        <f t="shared" si="3"/>
        <v>31725.906590803996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8">
        <v>0</v>
      </c>
      <c r="D40" s="12">
        <v>0</v>
      </c>
      <c r="E40" s="12"/>
      <c r="F40" s="38">
        <v>0</v>
      </c>
      <c r="G40" s="36"/>
      <c r="H40" s="36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8">
        <v>0</v>
      </c>
      <c r="D41" s="12">
        <v>0</v>
      </c>
      <c r="E41" s="12"/>
      <c r="F41" s="12">
        <v>0</v>
      </c>
      <c r="G41" s="36"/>
      <c r="H41" s="36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8">
        <v>0</v>
      </c>
      <c r="D42" s="12">
        <v>0</v>
      </c>
      <c r="E42" s="12"/>
      <c r="F42" s="12">
        <v>0</v>
      </c>
      <c r="G42" s="36"/>
      <c r="H42" s="36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8">
        <v>0</v>
      </c>
      <c r="D43" s="12">
        <v>0</v>
      </c>
      <c r="E43" s="12"/>
      <c r="F43" s="12">
        <v>0</v>
      </c>
      <c r="G43" s="36"/>
      <c r="H43" s="36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42771</v>
      </c>
      <c r="D44" s="32">
        <v>13240.057858333334</v>
      </c>
      <c r="E44" s="32">
        <f t="shared" ref="E44" si="9">SUM(E3,E38:E43)</f>
        <v>12928</v>
      </c>
      <c r="F44" s="45">
        <f>SUM(F3,F39)</f>
        <v>14852</v>
      </c>
      <c r="G44" s="68">
        <f>G3+G39</f>
        <v>40448.969319171003</v>
      </c>
      <c r="H44" s="35">
        <f>H5+H11+H22+H28+H39</f>
        <v>2897.55</v>
      </c>
      <c r="I44" s="24">
        <f t="shared" si="3"/>
        <v>127137.57717750435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60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60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9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9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9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9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9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9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9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9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9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9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9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9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9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9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9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9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9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9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9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9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9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9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9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9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9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9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9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9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9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9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9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9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9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9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9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9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80" zoomScaleNormal="80" workbookViewId="0">
      <selection activeCell="G2" sqref="G2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9" customWidth="1"/>
    <col min="8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57">
        <v>48514</v>
      </c>
      <c r="D3" s="19">
        <v>3815</v>
      </c>
      <c r="E3" s="32">
        <v>1715</v>
      </c>
      <c r="F3" s="37">
        <f>SUM(F4,F21,F28)</f>
        <v>4383</v>
      </c>
      <c r="G3" s="32">
        <f>G4+G21</f>
        <v>15940</v>
      </c>
      <c r="H3" s="29"/>
      <c r="I3" s="20">
        <f>SUM(C3:H3)</f>
        <v>74367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57">
        <v>32555</v>
      </c>
      <c r="D4" s="19">
        <v>3792</v>
      </c>
      <c r="E4" s="32">
        <v>968</v>
      </c>
      <c r="F4" s="37">
        <f>SUM(F11,F5)</f>
        <v>330</v>
      </c>
      <c r="G4" s="32">
        <f>G5+G11</f>
        <v>3403</v>
      </c>
      <c r="H4" s="29"/>
      <c r="I4" s="20">
        <f t="shared" ref="I4:I44" si="0">SUM(C4:H4)</f>
        <v>41048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12">
        <v>30353</v>
      </c>
      <c r="D5" s="21">
        <v>3439</v>
      </c>
      <c r="E5" s="32">
        <v>874</v>
      </c>
      <c r="F5" s="37">
        <f>SUM(F6:F10)</f>
        <v>318</v>
      </c>
      <c r="G5" s="32">
        <f>G6+G8</f>
        <v>3240</v>
      </c>
      <c r="H5" s="30"/>
      <c r="I5" s="22">
        <f t="shared" si="0"/>
        <v>38224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22696</v>
      </c>
      <c r="D6" s="21">
        <v>206</v>
      </c>
      <c r="E6" s="12">
        <v>375</v>
      </c>
      <c r="F6" s="12">
        <v>141</v>
      </c>
      <c r="G6" s="12">
        <v>2976</v>
      </c>
      <c r="H6" s="30"/>
      <c r="I6" s="22">
        <f t="shared" si="0"/>
        <v>26394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21">
        <v>0</v>
      </c>
      <c r="E7" s="12"/>
      <c r="F7" s="38">
        <v>0</v>
      </c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7438</v>
      </c>
      <c r="D8" s="21">
        <v>1971</v>
      </c>
      <c r="E8" s="12"/>
      <c r="F8" s="12">
        <v>31</v>
      </c>
      <c r="G8" s="12">
        <v>264</v>
      </c>
      <c r="H8" s="30"/>
      <c r="I8" s="22">
        <f t="shared" si="0"/>
        <v>9704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21">
        <v>1262</v>
      </c>
      <c r="E9" s="12">
        <v>499</v>
      </c>
      <c r="F9" s="12">
        <v>146</v>
      </c>
      <c r="G9" s="12"/>
      <c r="H9" s="30"/>
      <c r="I9" s="22">
        <f t="shared" si="0"/>
        <v>1907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219</v>
      </c>
      <c r="D10" s="21">
        <v>0</v>
      </c>
      <c r="E10" s="12"/>
      <c r="F10" s="38">
        <v>0</v>
      </c>
      <c r="G10" s="12"/>
      <c r="H10" s="30"/>
      <c r="I10" s="22">
        <f t="shared" si="0"/>
        <v>219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12">
        <v>2202</v>
      </c>
      <c r="D11" s="21">
        <v>353</v>
      </c>
      <c r="E11" s="32">
        <v>94</v>
      </c>
      <c r="F11" s="39">
        <f>SUM(F16,F13)</f>
        <v>12</v>
      </c>
      <c r="G11" s="32">
        <f>SUM(G12:G16)</f>
        <v>163</v>
      </c>
      <c r="H11" s="30"/>
      <c r="I11" s="22">
        <f t="shared" si="0"/>
        <v>2824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193</v>
      </c>
      <c r="D12" s="21">
        <v>143</v>
      </c>
      <c r="E12" s="12">
        <v>19</v>
      </c>
      <c r="F12" s="38">
        <v>0</v>
      </c>
      <c r="G12" s="12">
        <v>10</v>
      </c>
      <c r="H12" s="30"/>
      <c r="I12" s="22">
        <f t="shared" si="0"/>
        <v>365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1300</v>
      </c>
      <c r="D13" s="21">
        <v>193</v>
      </c>
      <c r="E13" s="12">
        <v>49</v>
      </c>
      <c r="F13" s="12">
        <v>9</v>
      </c>
      <c r="G13" s="12">
        <v>102</v>
      </c>
      <c r="H13" s="30"/>
      <c r="I13" s="22">
        <f t="shared" si="0"/>
        <v>1653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>
        <v>0</v>
      </c>
      <c r="D14" s="21">
        <v>0</v>
      </c>
      <c r="E14" s="12"/>
      <c r="F14" s="38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>
        <v>0</v>
      </c>
      <c r="D15" s="21">
        <v>0</v>
      </c>
      <c r="E15" s="12"/>
      <c r="F15" s="38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>
        <v>709</v>
      </c>
      <c r="D16" s="21">
        <v>17</v>
      </c>
      <c r="E16" s="12">
        <v>26</v>
      </c>
      <c r="F16" s="12">
        <v>3</v>
      </c>
      <c r="G16" s="12">
        <v>51</v>
      </c>
      <c r="H16" s="30"/>
      <c r="I16" s="22">
        <f t="shared" si="0"/>
        <v>806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12">
        <v>0</v>
      </c>
      <c r="D17" s="21">
        <v>0</v>
      </c>
      <c r="E17" s="32"/>
      <c r="F17" s="39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>
        <v>0</v>
      </c>
      <c r="D18" s="21">
        <v>0</v>
      </c>
      <c r="E18" s="12"/>
      <c r="F18" s="38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>
        <v>0</v>
      </c>
      <c r="D19" s="21">
        <v>0</v>
      </c>
      <c r="E19" s="12"/>
      <c r="F19" s="38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>
        <v>0</v>
      </c>
      <c r="D20" s="21">
        <v>0</v>
      </c>
      <c r="E20" s="12"/>
      <c r="F20" s="38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7">
        <v>15959</v>
      </c>
      <c r="D21" s="19">
        <v>23</v>
      </c>
      <c r="E21" s="32">
        <v>747</v>
      </c>
      <c r="F21" s="33">
        <f>SUM(F22,F34)</f>
        <v>3683</v>
      </c>
      <c r="G21" s="32">
        <f>G22+G28</f>
        <v>12537</v>
      </c>
      <c r="H21" s="29"/>
      <c r="I21" s="20">
        <f t="shared" si="0"/>
        <v>32949</v>
      </c>
      <c r="J21" s="5"/>
      <c r="K21" s="62"/>
      <c r="L21" s="62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12">
        <v>14005</v>
      </c>
      <c r="D22" s="21">
        <v>23</v>
      </c>
      <c r="E22" s="32">
        <v>747</v>
      </c>
      <c r="F22" s="33">
        <f t="shared" ref="F22" si="1">SUM(F23:F27)</f>
        <v>3683</v>
      </c>
      <c r="G22" s="32">
        <f>G24</f>
        <v>12528</v>
      </c>
      <c r="H22" s="30"/>
      <c r="I22" s="22">
        <f t="shared" si="0"/>
        <v>30986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>
        <v>0</v>
      </c>
      <c r="D23" s="21">
        <v>0</v>
      </c>
      <c r="E23" s="12"/>
      <c r="F23" s="38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14005</v>
      </c>
      <c r="D24" s="21">
        <v>23</v>
      </c>
      <c r="E24" s="12">
        <v>747</v>
      </c>
      <c r="F24" s="12">
        <v>3683</v>
      </c>
      <c r="G24" s="12">
        <v>12528</v>
      </c>
      <c r="H24" s="30"/>
      <c r="I24" s="22">
        <f t="shared" si="0"/>
        <v>30986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>
        <v>0</v>
      </c>
      <c r="D25" s="21">
        <v>0</v>
      </c>
      <c r="E25" s="12"/>
      <c r="F25" s="38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>
        <v>0</v>
      </c>
      <c r="D26" s="21">
        <v>0</v>
      </c>
      <c r="E26" s="12"/>
      <c r="F26" s="38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>
        <v>0</v>
      </c>
      <c r="D27" s="21">
        <v>0</v>
      </c>
      <c r="E27" s="12"/>
      <c r="F27" s="38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12">
        <v>1954</v>
      </c>
      <c r="D28" s="21">
        <v>0</v>
      </c>
      <c r="E28" s="32">
        <v>0</v>
      </c>
      <c r="F28" s="33">
        <f>SUM(F29:F33)</f>
        <v>370</v>
      </c>
      <c r="G28" s="32">
        <f>SUM(G29:G33)</f>
        <v>9</v>
      </c>
      <c r="H28" s="30"/>
      <c r="I28" s="22">
        <f t="shared" si="0"/>
        <v>2333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0</v>
      </c>
      <c r="D29" s="21">
        <v>0</v>
      </c>
      <c r="E29" s="12"/>
      <c r="F29" s="12">
        <v>0</v>
      </c>
      <c r="G29" s="12">
        <v>3</v>
      </c>
      <c r="H29" s="30"/>
      <c r="I29" s="22">
        <f t="shared" si="0"/>
        <v>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1626</v>
      </c>
      <c r="D30" s="21">
        <v>0</v>
      </c>
      <c r="E30" s="12"/>
      <c r="F30" s="12">
        <v>325</v>
      </c>
      <c r="G30" s="12">
        <v>6</v>
      </c>
      <c r="H30" s="30"/>
      <c r="I30" s="22">
        <f t="shared" si="0"/>
        <v>1957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>
        <v>0</v>
      </c>
      <c r="D31" s="21">
        <v>0</v>
      </c>
      <c r="E31" s="12"/>
      <c r="F31" s="38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>
        <v>0</v>
      </c>
      <c r="D32" s="21">
        <v>0</v>
      </c>
      <c r="E32" s="12"/>
      <c r="F32" s="38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>
        <v>328</v>
      </c>
      <c r="D33" s="21">
        <v>0</v>
      </c>
      <c r="E33" s="12"/>
      <c r="F33" s="12">
        <v>45</v>
      </c>
      <c r="G33" s="12"/>
      <c r="H33" s="30"/>
      <c r="I33" s="22">
        <f t="shared" si="0"/>
        <v>373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12">
        <v>0</v>
      </c>
      <c r="D34" s="21">
        <v>0</v>
      </c>
      <c r="E34" s="32"/>
      <c r="F34" s="39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>
        <v>0</v>
      </c>
      <c r="D35" s="21">
        <v>0</v>
      </c>
      <c r="E35" s="12"/>
      <c r="F35" s="38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>
        <v>0</v>
      </c>
      <c r="D36" s="21">
        <v>0</v>
      </c>
      <c r="E36" s="12"/>
      <c r="F36" s="38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>
        <v>0</v>
      </c>
      <c r="D37" s="21">
        <v>0</v>
      </c>
      <c r="E37" s="12"/>
      <c r="F37" s="38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7"/>
      <c r="D38" s="19">
        <v>0</v>
      </c>
      <c r="E38" s="12"/>
      <c r="F38" s="38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7">
        <v>6661</v>
      </c>
      <c r="D39" s="19">
        <v>1148</v>
      </c>
      <c r="E39" s="12">
        <v>10117</v>
      </c>
      <c r="F39" s="12">
        <v>1055</v>
      </c>
      <c r="G39" s="12">
        <v>3113</v>
      </c>
      <c r="H39" s="29"/>
      <c r="I39" s="20">
        <f t="shared" si="0"/>
        <v>22094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7"/>
      <c r="D40" s="19">
        <v>0</v>
      </c>
      <c r="E40" s="12"/>
      <c r="F40" s="38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7"/>
      <c r="D41" s="19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7"/>
      <c r="D42" s="19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7"/>
      <c r="D43" s="19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58">
        <v>55175</v>
      </c>
      <c r="D44" s="23">
        <v>4963</v>
      </c>
      <c r="E44" s="32">
        <v>11832</v>
      </c>
      <c r="F44" s="40">
        <f>SUM(F3,F39)</f>
        <v>5438</v>
      </c>
      <c r="G44" s="32">
        <f>G3+G39</f>
        <v>19053</v>
      </c>
      <c r="H44" s="31"/>
      <c r="I44" s="24">
        <f t="shared" si="0"/>
        <v>96461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C45" s="50"/>
      <c r="D45" s="5"/>
      <c r="E45" s="5"/>
      <c r="F45" s="5"/>
      <c r="G45" s="61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61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9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9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9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9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9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9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9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9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9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9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9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9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9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9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9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9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9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9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9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9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9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9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9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9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9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9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9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9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9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9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9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9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9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9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9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9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G2" sqref="G2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9" customWidth="1"/>
    <col min="8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402</v>
      </c>
      <c r="D3" s="32">
        <v>93</v>
      </c>
      <c r="E3" s="32">
        <f>E4+E21</f>
        <v>44</v>
      </c>
      <c r="F3" s="32">
        <f>SUM(F4,F21)</f>
        <v>909</v>
      </c>
      <c r="G3" s="32">
        <f>G4+G21</f>
        <v>3596</v>
      </c>
      <c r="H3" s="32">
        <f>H4+H21</f>
        <v>99</v>
      </c>
      <c r="I3" s="20">
        <f>SUM(C3:H3)</f>
        <v>5143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C5+C17</f>
        <v>68</v>
      </c>
      <c r="D4" s="32">
        <v>91</v>
      </c>
      <c r="E4" s="32">
        <f>SUM(E5,E17)</f>
        <v>10</v>
      </c>
      <c r="F4" s="32">
        <f>SUM(F5)</f>
        <v>11</v>
      </c>
      <c r="G4" s="32">
        <f>G5</f>
        <v>38</v>
      </c>
      <c r="H4" s="32">
        <f>H5+H17</f>
        <v>0</v>
      </c>
      <c r="I4" s="20">
        <f t="shared" ref="I4:I44" si="0">SUM(C4:H4)</f>
        <v>218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 t="shared" ref="C5" si="1">C6+C7+C8+C9+C10</f>
        <v>68</v>
      </c>
      <c r="D5" s="32">
        <v>91</v>
      </c>
      <c r="E5" s="32">
        <f>SUM(E6:E10)</f>
        <v>10</v>
      </c>
      <c r="F5" s="32">
        <f>SUM(F6:F10)</f>
        <v>11</v>
      </c>
      <c r="G5" s="32">
        <f>G6+G8</f>
        <v>38</v>
      </c>
      <c r="H5" s="32">
        <f>SUM(H6:H10)</f>
        <v>0</v>
      </c>
      <c r="I5" s="22">
        <f t="shared" si="0"/>
        <v>218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2">
        <v>50</v>
      </c>
      <c r="D6" s="12">
        <v>1</v>
      </c>
      <c r="E6" s="12">
        <v>5</v>
      </c>
      <c r="F6" s="12">
        <v>8</v>
      </c>
      <c r="G6" s="54">
        <v>30</v>
      </c>
      <c r="H6" s="12"/>
      <c r="I6" s="22">
        <f t="shared" si="0"/>
        <v>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8">
        <v>0</v>
      </c>
      <c r="D7" s="12">
        <v>1</v>
      </c>
      <c r="E7" s="12"/>
      <c r="F7" s="12">
        <v>0</v>
      </c>
      <c r="G7" s="54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52">
        <v>10</v>
      </c>
      <c r="D8" s="12">
        <v>35</v>
      </c>
      <c r="E8" s="12"/>
      <c r="F8" s="12">
        <v>2</v>
      </c>
      <c r="G8" s="54">
        <v>8</v>
      </c>
      <c r="H8" s="12"/>
      <c r="I8" s="22">
        <f t="shared" si="0"/>
        <v>55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8">
        <v>0</v>
      </c>
      <c r="D9" s="12">
        <v>54</v>
      </c>
      <c r="E9" s="12">
        <v>5</v>
      </c>
      <c r="F9" s="12">
        <v>1</v>
      </c>
      <c r="G9" s="12"/>
      <c r="H9" s="12"/>
      <c r="I9" s="22">
        <f t="shared" si="0"/>
        <v>60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8">
        <v>8</v>
      </c>
      <c r="D10" s="12">
        <v>0</v>
      </c>
      <c r="E10" s="12"/>
      <c r="F10" s="12">
        <v>0</v>
      </c>
      <c r="G10" s="12"/>
      <c r="H10" s="12"/>
      <c r="I10" s="22">
        <f t="shared" si="0"/>
        <v>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v>45</v>
      </c>
      <c r="D11" s="32">
        <v>97</v>
      </c>
      <c r="E11" s="12">
        <v>9</v>
      </c>
      <c r="F11" s="33">
        <f>SUM(F16,F13)</f>
        <v>9</v>
      </c>
      <c r="G11" s="32">
        <f>G13</f>
        <v>27</v>
      </c>
      <c r="H11" s="32"/>
      <c r="I11" s="22">
        <f t="shared" si="0"/>
        <v>187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53">
        <v>32</v>
      </c>
      <c r="D12" s="12">
        <v>97</v>
      </c>
      <c r="E12" s="12">
        <v>9</v>
      </c>
      <c r="F12" s="12">
        <v>0</v>
      </c>
      <c r="G12" s="54">
        <v>24</v>
      </c>
      <c r="H12" s="12"/>
      <c r="I12" s="22">
        <f t="shared" si="0"/>
        <v>162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53">
        <v>28</v>
      </c>
      <c r="D13" s="12">
        <v>73</v>
      </c>
      <c r="E13" s="12">
        <v>8</v>
      </c>
      <c r="F13" s="12">
        <v>5</v>
      </c>
      <c r="G13" s="54">
        <v>27</v>
      </c>
      <c r="H13" s="12"/>
      <c r="I13" s="22">
        <f t="shared" si="0"/>
        <v>141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8">
        <v>0</v>
      </c>
      <c r="D14" s="12">
        <v>0</v>
      </c>
      <c r="E14" s="12"/>
      <c r="F14" s="12">
        <v>0</v>
      </c>
      <c r="G14" s="54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8">
        <v>0</v>
      </c>
      <c r="D15" s="12">
        <v>0</v>
      </c>
      <c r="E15" s="12"/>
      <c r="F15" s="12">
        <v>0</v>
      </c>
      <c r="G15" s="54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8">
        <v>45</v>
      </c>
      <c r="D16" s="12">
        <v>2</v>
      </c>
      <c r="E16" s="12">
        <v>1</v>
      </c>
      <c r="F16" s="12">
        <v>4</v>
      </c>
      <c r="G16" s="54">
        <v>10</v>
      </c>
      <c r="H16" s="12"/>
      <c r="I16" s="22">
        <f t="shared" si="0"/>
        <v>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3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8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8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8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</f>
        <v>334</v>
      </c>
      <c r="D21" s="32">
        <v>2</v>
      </c>
      <c r="E21" s="32">
        <f>SUM(E22,E28,E34)</f>
        <v>34</v>
      </c>
      <c r="F21" s="33">
        <f>SUM(F22,F34)</f>
        <v>898</v>
      </c>
      <c r="G21" s="32">
        <f>G22</f>
        <v>3558</v>
      </c>
      <c r="H21" s="32">
        <f>H22+H34</f>
        <v>99</v>
      </c>
      <c r="I21" s="20">
        <f t="shared" si="0"/>
        <v>4925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C23+C24+C25+C26+C27</f>
        <v>334</v>
      </c>
      <c r="D22" s="32">
        <v>2</v>
      </c>
      <c r="E22" s="32">
        <f>SUM(E23:E27)</f>
        <v>34</v>
      </c>
      <c r="F22" s="33">
        <f>SUM(F23:F27)</f>
        <v>898</v>
      </c>
      <c r="G22" s="32">
        <f>SUM(G23:G27)</f>
        <v>3558</v>
      </c>
      <c r="H22" s="32">
        <f>SUM(H23:H27)</f>
        <v>99</v>
      </c>
      <c r="I22" s="22">
        <f t="shared" si="0"/>
        <v>4925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0">
        <v>334</v>
      </c>
      <c r="D24" s="12">
        <v>2</v>
      </c>
      <c r="E24" s="12">
        <v>34</v>
      </c>
      <c r="F24" s="12">
        <v>898</v>
      </c>
      <c r="G24" s="12">
        <v>3558</v>
      </c>
      <c r="H24" s="12">
        <v>99</v>
      </c>
      <c r="I24" s="22">
        <f t="shared" si="0"/>
        <v>4925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v>119</v>
      </c>
      <c r="D28" s="32">
        <v>0</v>
      </c>
      <c r="E28" s="12"/>
      <c r="F28" s="33">
        <f>SUM(F29:F33)</f>
        <v>545</v>
      </c>
      <c r="G28" s="12">
        <v>0</v>
      </c>
      <c r="H28" s="32">
        <v>97</v>
      </c>
      <c r="I28" s="22">
        <f t="shared" si="0"/>
        <v>761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53">
        <v>44</v>
      </c>
      <c r="D29" s="12">
        <v>0</v>
      </c>
      <c r="E29" s="12"/>
      <c r="F29" s="12">
        <v>0</v>
      </c>
      <c r="G29" s="12">
        <v>0</v>
      </c>
      <c r="H29" s="1">
        <v>74</v>
      </c>
      <c r="I29" s="22">
        <f t="shared" si="0"/>
        <v>118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53">
        <v>112</v>
      </c>
      <c r="D30" s="12">
        <v>0</v>
      </c>
      <c r="E30" s="12"/>
      <c r="F30" s="12">
        <v>522</v>
      </c>
      <c r="G30" s="12">
        <v>0</v>
      </c>
      <c r="H30" s="12">
        <v>64</v>
      </c>
      <c r="I30" s="22">
        <f t="shared" si="0"/>
        <v>698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8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8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8">
        <v>113</v>
      </c>
      <c r="D33" s="12">
        <v>0</v>
      </c>
      <c r="E33" s="12"/>
      <c r="F33" s="12">
        <v>23</v>
      </c>
      <c r="G33" s="12">
        <v>0</v>
      </c>
      <c r="H33" s="12">
        <v>80</v>
      </c>
      <c r="I33" s="22">
        <f t="shared" si="0"/>
        <v>216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1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8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8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8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8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52">
        <v>96</v>
      </c>
      <c r="D39" s="32">
        <v>22</v>
      </c>
      <c r="E39" s="12">
        <v>254</v>
      </c>
      <c r="F39" s="12">
        <v>45</v>
      </c>
      <c r="G39" s="12">
        <v>25</v>
      </c>
      <c r="H39" s="12">
        <v>57</v>
      </c>
      <c r="I39" s="20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8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8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8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8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C39+C3</f>
        <v>498</v>
      </c>
      <c r="D44" s="32">
        <v>115</v>
      </c>
      <c r="E44" s="32">
        <f>SUM(E3,E38:E43)</f>
        <v>298</v>
      </c>
      <c r="F44" s="45">
        <f>SUM(F3,F39)</f>
        <v>954</v>
      </c>
      <c r="G44" s="32">
        <f>G3+G39</f>
        <v>3621</v>
      </c>
      <c r="H44" s="34">
        <f>H39+H3</f>
        <v>156</v>
      </c>
      <c r="I44" s="24">
        <f t="shared" si="0"/>
        <v>5642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61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61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9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9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9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9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9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9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9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9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9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9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9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9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9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9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9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9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9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9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9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9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9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9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9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9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9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9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9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9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9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9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9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9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9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9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9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9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G2" sqref="G2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9" customWidth="1"/>
    <col min="8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57">
        <v>397</v>
      </c>
      <c r="D3" s="19">
        <v>87</v>
      </c>
      <c r="E3" s="32">
        <v>100</v>
      </c>
      <c r="F3" s="32">
        <f>SUM(F4,F21)</f>
        <v>767</v>
      </c>
      <c r="G3" s="32">
        <f>G4+G21</f>
        <v>2430</v>
      </c>
      <c r="H3" s="29"/>
      <c r="I3" s="20">
        <f>SUM(C3:H3)</f>
        <v>3781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57">
        <v>65</v>
      </c>
      <c r="D4" s="19">
        <v>86</v>
      </c>
      <c r="E4" s="32">
        <v>32</v>
      </c>
      <c r="F4" s="32">
        <f>SUM(F5)</f>
        <v>13</v>
      </c>
      <c r="G4" s="32">
        <f>G5</f>
        <v>49</v>
      </c>
      <c r="H4" s="29"/>
      <c r="I4" s="20">
        <f t="shared" ref="I4:I44" si="0">SUM(C4:H4)</f>
        <v>245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12">
        <v>65</v>
      </c>
      <c r="D5" s="21">
        <v>86</v>
      </c>
      <c r="E5" s="32">
        <v>32</v>
      </c>
      <c r="F5" s="32">
        <f>SUM(F6:F10)</f>
        <v>13</v>
      </c>
      <c r="G5" s="32">
        <f>G6+G8</f>
        <v>49</v>
      </c>
      <c r="H5" s="30"/>
      <c r="I5" s="22">
        <f t="shared" si="0"/>
        <v>245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54</v>
      </c>
      <c r="D6" s="21">
        <v>8</v>
      </c>
      <c r="E6" s="12">
        <v>16</v>
      </c>
      <c r="F6" s="12">
        <v>8</v>
      </c>
      <c r="G6" s="12">
        <v>42</v>
      </c>
      <c r="H6" s="30"/>
      <c r="I6" s="22">
        <f t="shared" si="0"/>
        <v>128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21">
        <v>0</v>
      </c>
      <c r="E7" s="12"/>
      <c r="F7" s="12">
        <v>0</v>
      </c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8</v>
      </c>
      <c r="D8" s="21">
        <v>29</v>
      </c>
      <c r="E8" s="12"/>
      <c r="F8" s="12">
        <v>1</v>
      </c>
      <c r="G8" s="12">
        <v>7</v>
      </c>
      <c r="H8" s="30"/>
      <c r="I8" s="22">
        <f t="shared" si="0"/>
        <v>45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21">
        <v>49</v>
      </c>
      <c r="E9" s="12">
        <v>16</v>
      </c>
      <c r="F9" s="12">
        <v>4</v>
      </c>
      <c r="G9" s="12"/>
      <c r="H9" s="30"/>
      <c r="I9" s="22">
        <f t="shared" si="0"/>
        <v>69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3</v>
      </c>
      <c r="D10" s="21">
        <v>0</v>
      </c>
      <c r="E10" s="12"/>
      <c r="F10" s="12">
        <v>0</v>
      </c>
      <c r="G10" s="12"/>
      <c r="H10" s="30"/>
      <c r="I10" s="22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12">
        <v>31</v>
      </c>
      <c r="D11" s="21">
        <v>117</v>
      </c>
      <c r="E11" s="12">
        <v>27</v>
      </c>
      <c r="F11" s="33">
        <f>SUM(F16,F13)</f>
        <v>8</v>
      </c>
      <c r="G11" s="33">
        <v>40</v>
      </c>
      <c r="H11" s="30"/>
      <c r="I11" s="22">
        <f t="shared" si="0"/>
        <v>223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25</v>
      </c>
      <c r="D12" s="21">
        <v>117</v>
      </c>
      <c r="E12" s="12">
        <v>24</v>
      </c>
      <c r="F12" s="12"/>
      <c r="G12" s="21">
        <v>40</v>
      </c>
      <c r="H12" s="30"/>
      <c r="I12" s="22">
        <f t="shared" si="0"/>
        <v>206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6</v>
      </c>
      <c r="D13" s="21">
        <v>74</v>
      </c>
      <c r="E13" s="12">
        <v>19</v>
      </c>
      <c r="F13" s="12">
        <v>7</v>
      </c>
      <c r="G13" s="21">
        <v>40</v>
      </c>
      <c r="H13" s="30"/>
      <c r="I13" s="22">
        <f t="shared" si="0"/>
        <v>146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/>
      <c r="D14" s="21">
        <v>0</v>
      </c>
      <c r="E14" s="12"/>
      <c r="F14" s="12">
        <v>0</v>
      </c>
      <c r="G14" s="21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/>
      <c r="D15" s="21">
        <v>0</v>
      </c>
      <c r="E15" s="12"/>
      <c r="F15" s="12">
        <v>0</v>
      </c>
      <c r="G15" s="21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>
        <v>17</v>
      </c>
      <c r="D16" s="21">
        <v>3</v>
      </c>
      <c r="E16" s="12">
        <v>8</v>
      </c>
      <c r="F16" s="12">
        <v>1</v>
      </c>
      <c r="G16" s="21">
        <v>26</v>
      </c>
      <c r="H16" s="30"/>
      <c r="I16" s="22">
        <f t="shared" si="0"/>
        <v>55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12"/>
      <c r="D17" s="21">
        <v>0</v>
      </c>
      <c r="E17" s="32"/>
      <c r="F17" s="33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/>
      <c r="D18" s="21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21">
        <v>0</v>
      </c>
      <c r="E19" s="12"/>
      <c r="F19" s="12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21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7">
        <v>332</v>
      </c>
      <c r="D21" s="19">
        <v>1</v>
      </c>
      <c r="E21" s="32">
        <v>68</v>
      </c>
      <c r="F21" s="33">
        <f>SUM(F22,F34)</f>
        <v>754</v>
      </c>
      <c r="G21" s="32">
        <f>G22</f>
        <v>2381</v>
      </c>
      <c r="H21" s="29"/>
      <c r="I21" s="20">
        <f t="shared" si="0"/>
        <v>3536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12">
        <v>332</v>
      </c>
      <c r="D22" s="21">
        <v>1</v>
      </c>
      <c r="E22" s="32">
        <v>68</v>
      </c>
      <c r="F22" s="33">
        <f>SUM(F23:F27)</f>
        <v>754</v>
      </c>
      <c r="G22" s="32">
        <f>G24</f>
        <v>2381</v>
      </c>
      <c r="H22" s="30"/>
      <c r="I22" s="22">
        <f t="shared" si="0"/>
        <v>3536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21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332</v>
      </c>
      <c r="D24" s="21">
        <v>1</v>
      </c>
      <c r="E24" s="12">
        <v>68</v>
      </c>
      <c r="F24" s="12">
        <v>754</v>
      </c>
      <c r="G24" s="12">
        <v>2381</v>
      </c>
      <c r="H24" s="30"/>
      <c r="I24" s="22">
        <f t="shared" si="0"/>
        <v>3536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21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21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21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12">
        <v>99</v>
      </c>
      <c r="D28" s="21">
        <v>0</v>
      </c>
      <c r="E28" s="12">
        <v>0</v>
      </c>
      <c r="F28" s="33">
        <f>SUM(F29:F33)</f>
        <v>506</v>
      </c>
      <c r="G28" s="12"/>
      <c r="H28" s="30"/>
      <c r="I28" s="22">
        <f t="shared" si="0"/>
        <v>605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37</v>
      </c>
      <c r="D29" s="21">
        <v>0</v>
      </c>
      <c r="E29" s="12"/>
      <c r="F29" s="12">
        <v>0</v>
      </c>
      <c r="G29" s="12">
        <v>17</v>
      </c>
      <c r="H29" s="30"/>
      <c r="I29" s="22">
        <f t="shared" si="0"/>
        <v>54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54</v>
      </c>
      <c r="D30" s="21">
        <v>0</v>
      </c>
      <c r="E30" s="12"/>
      <c r="F30" s="12">
        <v>497</v>
      </c>
      <c r="G30" s="12">
        <v>17</v>
      </c>
      <c r="H30" s="30"/>
      <c r="I30" s="22">
        <f t="shared" si="0"/>
        <v>568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/>
      <c r="D31" s="21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/>
      <c r="D32" s="21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>
        <v>64</v>
      </c>
      <c r="D33" s="21">
        <v>0</v>
      </c>
      <c r="E33" s="12"/>
      <c r="F33" s="12">
        <v>9</v>
      </c>
      <c r="G33" s="12">
        <v>9</v>
      </c>
      <c r="H33" s="30"/>
      <c r="I33" s="22">
        <f t="shared" si="0"/>
        <v>82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12">
        <v>0</v>
      </c>
      <c r="D34" s="21">
        <v>0</v>
      </c>
      <c r="E34" s="32"/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21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>
        <v>0</v>
      </c>
      <c r="D36" s="21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21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7"/>
      <c r="D38" s="19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7">
        <v>85</v>
      </c>
      <c r="D39" s="19">
        <v>26</v>
      </c>
      <c r="E39" s="12">
        <v>225</v>
      </c>
      <c r="F39" s="12">
        <v>31</v>
      </c>
      <c r="G39" s="12">
        <v>8</v>
      </c>
      <c r="H39" s="29"/>
      <c r="I39" s="20">
        <f t="shared" si="0"/>
        <v>375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7"/>
      <c r="D40" s="19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7"/>
      <c r="D41" s="19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7"/>
      <c r="D42" s="19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7"/>
      <c r="D43" s="19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58">
        <v>482</v>
      </c>
      <c r="D44" s="23">
        <v>113</v>
      </c>
      <c r="E44" s="32">
        <v>325</v>
      </c>
      <c r="F44" s="40">
        <f>SUM(F3,F39)</f>
        <v>798</v>
      </c>
      <c r="G44" s="32">
        <f>G3+G39</f>
        <v>2438</v>
      </c>
      <c r="H44" s="31"/>
      <c r="I44" s="24">
        <f t="shared" si="0"/>
        <v>4156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61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61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9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9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9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9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9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9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9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9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9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9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9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9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9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9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9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9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9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9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9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9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9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9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9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9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9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9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9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9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9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9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9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9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9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9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9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9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opLeftCell="A3" zoomScale="80" zoomScaleNormal="80" workbookViewId="0">
      <selection activeCell="K3" sqref="K3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9" customWidth="1"/>
    <col min="12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D4" si="0">C5+C22</f>
        <v>38138</v>
      </c>
      <c r="D4" s="32">
        <f t="shared" si="0"/>
        <v>28</v>
      </c>
      <c r="E4" s="32">
        <v>27478</v>
      </c>
      <c r="F4" s="32">
        <v>26</v>
      </c>
      <c r="G4" s="32">
        <f t="shared" ref="G4:H4" si="1">G5+G22</f>
        <v>5240</v>
      </c>
      <c r="H4" s="32">
        <f t="shared" si="1"/>
        <v>16</v>
      </c>
      <c r="I4" s="37">
        <f>SUM(I5,I22,I29)</f>
        <v>4370</v>
      </c>
      <c r="J4" s="32"/>
      <c r="K4" s="35">
        <f>K5+K22</f>
        <v>4226.7759999999998</v>
      </c>
      <c r="L4" s="19"/>
      <c r="M4" s="19"/>
      <c r="N4" s="19"/>
      <c r="O4" s="19">
        <f>C4+E4+G4+I4+K4+M4</f>
        <v>79452.775999999998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37568</v>
      </c>
      <c r="D5" s="32">
        <f>D6+D12+D18</f>
        <v>28</v>
      </c>
      <c r="E5" s="32">
        <v>27336</v>
      </c>
      <c r="F5" s="32">
        <v>26</v>
      </c>
      <c r="G5" s="32">
        <f t="shared" ref="G5:H5" si="2">SUM(G6,G18,G12)</f>
        <v>4406</v>
      </c>
      <c r="H5" s="32">
        <f t="shared" si="2"/>
        <v>0</v>
      </c>
      <c r="I5" s="37">
        <f>SUM(I12,I6)</f>
        <v>4030</v>
      </c>
      <c r="J5" s="32"/>
      <c r="K5" s="35">
        <f>K6+K12</f>
        <v>3256.3089999999997</v>
      </c>
      <c r="L5" s="19"/>
      <c r="M5" s="19"/>
      <c r="N5" s="19"/>
      <c r="O5" s="19">
        <f t="shared" ref="O5:O45" si="3">C5+E5+G5+I5+K5+M5</f>
        <v>76596.308999999994</v>
      </c>
      <c r="P5" s="20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37344</v>
      </c>
      <c r="D6" s="32"/>
      <c r="E6" s="32">
        <v>27119</v>
      </c>
      <c r="F6" s="32">
        <v>0</v>
      </c>
      <c r="G6" s="32">
        <f t="shared" ref="G6:H6" si="5">SUM(G7:G11)</f>
        <v>3881</v>
      </c>
      <c r="H6" s="32">
        <f t="shared" si="5"/>
        <v>0</v>
      </c>
      <c r="I6" s="37">
        <f>SUM(I7:I11)</f>
        <v>3999</v>
      </c>
      <c r="J6" s="32"/>
      <c r="K6" s="35">
        <f>K7</f>
        <v>3237.2449999999999</v>
      </c>
      <c r="L6" s="21"/>
      <c r="M6" s="21"/>
      <c r="N6" s="21"/>
      <c r="O6" s="19">
        <f t="shared" si="3"/>
        <v>75580.244999999995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54">
        <v>32706</v>
      </c>
      <c r="D7" s="12"/>
      <c r="E7" s="12">
        <v>21188</v>
      </c>
      <c r="F7" s="12">
        <v>0</v>
      </c>
      <c r="G7" s="12">
        <v>3881</v>
      </c>
      <c r="H7" s="12"/>
      <c r="I7" s="12">
        <v>2595</v>
      </c>
      <c r="J7" s="12"/>
      <c r="K7" s="67">
        <v>3237.2449999999999</v>
      </c>
      <c r="L7" s="21"/>
      <c r="M7" s="21"/>
      <c r="N7" s="21"/>
      <c r="O7" s="19">
        <f t="shared" si="3"/>
        <v>63607.245000000003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54"/>
      <c r="D8" s="12"/>
      <c r="E8" s="12">
        <v>0</v>
      </c>
      <c r="F8" s="12">
        <v>0</v>
      </c>
      <c r="G8" s="56"/>
      <c r="H8" s="12"/>
      <c r="I8" s="12">
        <v>0</v>
      </c>
      <c r="J8" s="12"/>
      <c r="K8" s="6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54">
        <v>4638</v>
      </c>
      <c r="D9" s="12"/>
      <c r="E9" s="12">
        <v>702</v>
      </c>
      <c r="F9" s="12">
        <v>0</v>
      </c>
      <c r="G9" s="12"/>
      <c r="H9" s="12"/>
      <c r="I9" s="12">
        <v>1095</v>
      </c>
      <c r="J9" s="12"/>
      <c r="K9" s="67"/>
      <c r="L9" s="21"/>
      <c r="M9" s="21"/>
      <c r="N9" s="21"/>
      <c r="O9" s="19">
        <f t="shared" si="3"/>
        <v>6435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54"/>
      <c r="D10" s="12"/>
      <c r="E10" s="12">
        <v>5229</v>
      </c>
      <c r="F10" s="12">
        <v>0</v>
      </c>
      <c r="G10" s="56"/>
      <c r="H10" s="12"/>
      <c r="I10" s="12">
        <v>309</v>
      </c>
      <c r="J10" s="12"/>
      <c r="K10" s="36"/>
      <c r="L10" s="21"/>
      <c r="M10" s="21"/>
      <c r="N10" s="21"/>
      <c r="O10" s="19">
        <f t="shared" si="3"/>
        <v>5538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54"/>
      <c r="D11" s="12"/>
      <c r="E11" s="12">
        <v>0</v>
      </c>
      <c r="F11" s="12">
        <v>0</v>
      </c>
      <c r="G11" s="56"/>
      <c r="H11" s="12"/>
      <c r="I11" s="12">
        <v>0</v>
      </c>
      <c r="J11" s="12"/>
      <c r="K11" s="36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C13+C14+C15+C16+C17</f>
        <v>224</v>
      </c>
      <c r="D12" s="32"/>
      <c r="E12" s="32">
        <v>217</v>
      </c>
      <c r="F12" s="32">
        <v>0</v>
      </c>
      <c r="G12" s="55">
        <f t="shared" ref="G12:H12" si="6">SUM(G13:G17)</f>
        <v>525</v>
      </c>
      <c r="H12" s="55">
        <f t="shared" si="6"/>
        <v>0</v>
      </c>
      <c r="I12" s="39">
        <f>SUM(I17,I14)</f>
        <v>31</v>
      </c>
      <c r="J12" s="32"/>
      <c r="K12" s="35">
        <f>SUM(K13:K17)</f>
        <v>19.064</v>
      </c>
      <c r="L12" s="21"/>
      <c r="M12" s="21"/>
      <c r="N12" s="21"/>
      <c r="O12" s="19">
        <f t="shared" si="3"/>
        <v>1016.064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54"/>
      <c r="D13" s="12"/>
      <c r="E13" s="12">
        <v>0</v>
      </c>
      <c r="F13" s="12">
        <v>0</v>
      </c>
      <c r="G13" s="12">
        <v>490</v>
      </c>
      <c r="H13" s="12"/>
      <c r="I13" s="12"/>
      <c r="J13" s="12"/>
      <c r="K13" s="36"/>
      <c r="L13" s="21"/>
      <c r="M13" s="21"/>
      <c r="N13" s="21"/>
      <c r="O13" s="19">
        <f t="shared" si="3"/>
        <v>490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54">
        <v>212</v>
      </c>
      <c r="D14" s="12"/>
      <c r="E14" s="12">
        <v>217</v>
      </c>
      <c r="F14" s="12">
        <v>0</v>
      </c>
      <c r="G14" s="12">
        <v>35</v>
      </c>
      <c r="H14" s="12"/>
      <c r="I14" s="12">
        <v>31</v>
      </c>
      <c r="J14" s="12"/>
      <c r="K14" s="36">
        <v>19.064</v>
      </c>
      <c r="L14" s="21"/>
      <c r="M14" s="21"/>
      <c r="N14" s="21"/>
      <c r="O14" s="19">
        <f t="shared" si="3"/>
        <v>514.06399999999996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54"/>
      <c r="D15" s="12"/>
      <c r="E15" s="12">
        <v>0</v>
      </c>
      <c r="F15" s="12">
        <v>0</v>
      </c>
      <c r="G15" s="56"/>
      <c r="H15" s="12"/>
      <c r="I15" s="12">
        <v>0</v>
      </c>
      <c r="J15" s="12"/>
      <c r="K15" s="36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54"/>
      <c r="D16" s="12"/>
      <c r="E16" s="12">
        <v>0</v>
      </c>
      <c r="F16" s="12">
        <v>0</v>
      </c>
      <c r="G16" s="56"/>
      <c r="H16" s="12"/>
      <c r="I16" s="12">
        <v>0</v>
      </c>
      <c r="J16" s="12"/>
      <c r="K16" s="36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12</v>
      </c>
      <c r="D17" s="12"/>
      <c r="E17" s="12">
        <v>0</v>
      </c>
      <c r="F17" s="12">
        <v>0</v>
      </c>
      <c r="G17" s="12"/>
      <c r="H17" s="12"/>
      <c r="I17" s="12">
        <v>0</v>
      </c>
      <c r="J17" s="12"/>
      <c r="K17" s="36"/>
      <c r="L17" s="21"/>
      <c r="M17" s="21"/>
      <c r="N17" s="21"/>
      <c r="O17" s="19">
        <f t="shared" si="3"/>
        <v>12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28</v>
      </c>
      <c r="E18" s="32">
        <v>0</v>
      </c>
      <c r="F18" s="32">
        <v>26</v>
      </c>
      <c r="G18" s="32">
        <f t="shared" ref="G18:H18" si="7">SUM(G19:G21)</f>
        <v>0</v>
      </c>
      <c r="H18" s="32">
        <f t="shared" si="7"/>
        <v>0</v>
      </c>
      <c r="I18" s="32">
        <v>0</v>
      </c>
      <c r="J18" s="32"/>
      <c r="K18" s="35"/>
      <c r="L18" s="21"/>
      <c r="M18" s="21"/>
      <c r="N18" s="21"/>
      <c r="O18" s="19">
        <f t="shared" si="3"/>
        <v>0</v>
      </c>
      <c r="P18" s="20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54"/>
      <c r="D19" s="12"/>
      <c r="E19" s="12">
        <v>0</v>
      </c>
      <c r="F19" s="12">
        <v>0</v>
      </c>
      <c r="G19" s="56"/>
      <c r="H19" s="12"/>
      <c r="I19" s="12">
        <v>0</v>
      </c>
      <c r="J19" s="12"/>
      <c r="K19" s="36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54"/>
      <c r="D20" s="12">
        <v>28</v>
      </c>
      <c r="E20" s="12">
        <v>0</v>
      </c>
      <c r="F20" s="12">
        <v>26</v>
      </c>
      <c r="G20" s="56"/>
      <c r="H20" s="12"/>
      <c r="I20" s="12">
        <v>0</v>
      </c>
      <c r="J20" s="12"/>
      <c r="K20" s="36"/>
      <c r="L20" s="21"/>
      <c r="M20" s="21"/>
      <c r="N20" s="21"/>
      <c r="O20" s="19">
        <f t="shared" si="3"/>
        <v>0</v>
      </c>
      <c r="P20" s="20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54"/>
      <c r="D21" s="12"/>
      <c r="E21" s="12">
        <v>0</v>
      </c>
      <c r="F21" s="12">
        <v>0</v>
      </c>
      <c r="G21" s="56"/>
      <c r="H21" s="12"/>
      <c r="I21" s="12">
        <v>0</v>
      </c>
      <c r="J21" s="12"/>
      <c r="K21" s="36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46">
        <f>C23+C29</f>
        <v>570</v>
      </c>
      <c r="D22" s="33"/>
      <c r="E22" s="32">
        <v>142</v>
      </c>
      <c r="F22" s="32">
        <v>0</v>
      </c>
      <c r="G22" s="32">
        <f t="shared" ref="G22:H22" si="8">SUM(G23,G29,G35)</f>
        <v>834</v>
      </c>
      <c r="H22" s="32">
        <f t="shared" si="8"/>
        <v>16</v>
      </c>
      <c r="I22" s="33">
        <f>SUM(I23,I35)</f>
        <v>244</v>
      </c>
      <c r="J22" s="33"/>
      <c r="K22" s="35">
        <f>K23+K29</f>
        <v>970.46699999999998</v>
      </c>
      <c r="L22" s="19"/>
      <c r="M22" s="19"/>
      <c r="N22" s="19"/>
      <c r="O22" s="19">
        <f t="shared" si="3"/>
        <v>2760.4670000000001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342</v>
      </c>
      <c r="D23" s="32"/>
      <c r="E23" s="32">
        <v>142</v>
      </c>
      <c r="F23" s="32">
        <v>0</v>
      </c>
      <c r="G23" s="32">
        <f t="shared" ref="G23:I23" si="9">SUM(G24:G28)</f>
        <v>834</v>
      </c>
      <c r="H23" s="32">
        <f t="shared" si="9"/>
        <v>0</v>
      </c>
      <c r="I23" s="33">
        <f t="shared" si="9"/>
        <v>244</v>
      </c>
      <c r="J23" s="32"/>
      <c r="K23" s="35">
        <f>K25</f>
        <v>970.46699999999998</v>
      </c>
      <c r="L23" s="21"/>
      <c r="M23" s="21"/>
      <c r="N23" s="21"/>
      <c r="O23" s="19">
        <f t="shared" si="3"/>
        <v>2532.4670000000001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54"/>
      <c r="D24" s="12"/>
      <c r="E24" s="12">
        <v>0</v>
      </c>
      <c r="F24" s="12">
        <v>0</v>
      </c>
      <c r="G24" s="56"/>
      <c r="H24" s="12"/>
      <c r="I24" s="12">
        <v>0</v>
      </c>
      <c r="J24" s="12"/>
      <c r="K24" s="36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54">
        <v>342</v>
      </c>
      <c r="D25" s="12"/>
      <c r="E25" s="12">
        <v>142</v>
      </c>
      <c r="F25" s="12">
        <v>0</v>
      </c>
      <c r="G25" s="12">
        <v>834</v>
      </c>
      <c r="H25" s="12"/>
      <c r="I25" s="12">
        <v>244</v>
      </c>
      <c r="J25" s="12"/>
      <c r="K25" s="36">
        <v>970.46699999999998</v>
      </c>
      <c r="L25" s="21"/>
      <c r="M25" s="21"/>
      <c r="N25" s="21"/>
      <c r="O25" s="19">
        <f t="shared" si="3"/>
        <v>2532.4670000000001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54"/>
      <c r="D26" s="12"/>
      <c r="E26" s="12">
        <v>0</v>
      </c>
      <c r="F26" s="12">
        <v>0</v>
      </c>
      <c r="G26" s="56"/>
      <c r="H26" s="12"/>
      <c r="I26" s="12">
        <v>0</v>
      </c>
      <c r="J26" s="12"/>
      <c r="K26" s="36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54"/>
      <c r="D27" s="12"/>
      <c r="E27" s="12">
        <v>0</v>
      </c>
      <c r="F27" s="12">
        <v>0</v>
      </c>
      <c r="G27" s="56"/>
      <c r="H27" s="12"/>
      <c r="I27" s="12">
        <v>0</v>
      </c>
      <c r="J27" s="12"/>
      <c r="K27" s="36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54"/>
      <c r="D28" s="12"/>
      <c r="E28" s="12">
        <v>0</v>
      </c>
      <c r="F28" s="12">
        <v>0</v>
      </c>
      <c r="G28" s="56"/>
      <c r="H28" s="12"/>
      <c r="I28" s="12">
        <v>0</v>
      </c>
      <c r="J28" s="12"/>
      <c r="K28" s="36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228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3">
        <f>SUM(I30:I34)</f>
        <v>96</v>
      </c>
      <c r="J29" s="32"/>
      <c r="K29" s="35">
        <v>0</v>
      </c>
      <c r="L29" s="21"/>
      <c r="M29" s="21"/>
      <c r="N29" s="21"/>
      <c r="O29" s="19">
        <f t="shared" si="3"/>
        <v>324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54"/>
      <c r="D30" s="12"/>
      <c r="E30" s="12">
        <v>0</v>
      </c>
      <c r="F30" s="12">
        <v>0</v>
      </c>
      <c r="G30" s="56"/>
      <c r="H30" s="12"/>
      <c r="I30" s="12">
        <v>0</v>
      </c>
      <c r="J30" s="12"/>
      <c r="K30" s="36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54">
        <v>48</v>
      </c>
      <c r="D31" s="12"/>
      <c r="E31" s="12">
        <v>0</v>
      </c>
      <c r="F31" s="12">
        <v>0</v>
      </c>
      <c r="G31" s="56"/>
      <c r="H31" s="12"/>
      <c r="I31" s="12">
        <v>96</v>
      </c>
      <c r="J31" s="12"/>
      <c r="K31" s="36">
        <v>0</v>
      </c>
      <c r="L31" s="21"/>
      <c r="M31" s="21"/>
      <c r="N31" s="21"/>
      <c r="O31" s="19">
        <f t="shared" si="3"/>
        <v>144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54"/>
      <c r="D32" s="12"/>
      <c r="E32" s="12">
        <v>0</v>
      </c>
      <c r="F32" s="12">
        <v>0</v>
      </c>
      <c r="G32" s="56"/>
      <c r="H32" s="12"/>
      <c r="I32" s="12">
        <v>0</v>
      </c>
      <c r="J32" s="12"/>
      <c r="K32" s="36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54"/>
      <c r="D33" s="12"/>
      <c r="E33" s="12">
        <v>0</v>
      </c>
      <c r="F33" s="12">
        <v>0</v>
      </c>
      <c r="G33" s="56"/>
      <c r="H33" s="12"/>
      <c r="I33" s="12">
        <v>0</v>
      </c>
      <c r="J33" s="12"/>
      <c r="K33" s="36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54">
        <v>180</v>
      </c>
      <c r="D34" s="12"/>
      <c r="E34" s="12">
        <v>0</v>
      </c>
      <c r="F34" s="12">
        <v>0</v>
      </c>
      <c r="G34" s="56"/>
      <c r="H34" s="12"/>
      <c r="I34" s="12">
        <v>0</v>
      </c>
      <c r="J34" s="12"/>
      <c r="K34" s="36"/>
      <c r="L34" s="21"/>
      <c r="M34" s="21"/>
      <c r="N34" s="21"/>
      <c r="O34" s="19">
        <f t="shared" si="3"/>
        <v>180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16</v>
      </c>
      <c r="I35" s="32">
        <v>0</v>
      </c>
      <c r="J35" s="32"/>
      <c r="K35" s="35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54"/>
      <c r="D36" s="12"/>
      <c r="E36" s="12">
        <v>0</v>
      </c>
      <c r="F36" s="12">
        <v>0</v>
      </c>
      <c r="G36" s="56"/>
      <c r="H36" s="12">
        <v>16</v>
      </c>
      <c r="I36" s="12">
        <v>0</v>
      </c>
      <c r="J36" s="12"/>
      <c r="K36" s="36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54"/>
      <c r="E37" s="12">
        <v>0</v>
      </c>
      <c r="F37" s="12">
        <v>0</v>
      </c>
      <c r="G37" s="56"/>
      <c r="H37" s="12"/>
      <c r="I37" s="12">
        <v>0</v>
      </c>
      <c r="J37" s="12"/>
      <c r="K37" s="36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54"/>
      <c r="D38" s="12"/>
      <c r="E38" s="12">
        <v>0</v>
      </c>
      <c r="F38" s="12">
        <v>0</v>
      </c>
      <c r="G38" s="56"/>
      <c r="H38" s="12"/>
      <c r="I38" s="12">
        <v>0</v>
      </c>
      <c r="J38" s="12"/>
      <c r="K38" s="36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4"/>
      <c r="D39" s="12"/>
      <c r="E39" s="12">
        <v>0</v>
      </c>
      <c r="F39" s="12">
        <v>0</v>
      </c>
      <c r="G39" s="56"/>
      <c r="H39" s="12"/>
      <c r="I39" s="12">
        <v>0</v>
      </c>
      <c r="J39" s="12"/>
      <c r="K39" s="36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4">
        <v>1708</v>
      </c>
      <c r="D40" s="12"/>
      <c r="E40" s="32">
        <v>140</v>
      </c>
      <c r="F40" s="32">
        <v>0</v>
      </c>
      <c r="G40" s="33">
        <v>4784</v>
      </c>
      <c r="H40" s="12"/>
      <c r="I40" s="12">
        <v>1877</v>
      </c>
      <c r="J40" s="12"/>
      <c r="K40" s="36">
        <v>7.3789999999999996</v>
      </c>
      <c r="L40" s="19"/>
      <c r="M40" s="19"/>
      <c r="N40" s="19"/>
      <c r="O40" s="19">
        <f t="shared" si="3"/>
        <v>8516.3790000000008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4"/>
      <c r="D41" s="12"/>
      <c r="E41" s="12">
        <v>0</v>
      </c>
      <c r="F41" s="12">
        <v>0</v>
      </c>
      <c r="G41" s="56"/>
      <c r="H41" s="12"/>
      <c r="I41" s="12">
        <v>0</v>
      </c>
      <c r="J41" s="12"/>
      <c r="K41" s="36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4"/>
      <c r="D42" s="12"/>
      <c r="E42" s="12">
        <v>0</v>
      </c>
      <c r="F42" s="12">
        <v>0</v>
      </c>
      <c r="G42" s="56"/>
      <c r="H42" s="12"/>
      <c r="I42" s="12">
        <v>0</v>
      </c>
      <c r="J42" s="12"/>
      <c r="K42" s="36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56"/>
      <c r="H43" s="12"/>
      <c r="I43" s="12">
        <v>0</v>
      </c>
      <c r="J43" s="12"/>
      <c r="K43" s="36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56"/>
      <c r="H44" s="12"/>
      <c r="I44" s="12">
        <v>0</v>
      </c>
      <c r="J44" s="12"/>
      <c r="K44" s="36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C6+C12+C23+C29+C40</f>
        <v>39846</v>
      </c>
      <c r="D45" s="32">
        <f>D20</f>
        <v>28</v>
      </c>
      <c r="E45" s="32">
        <v>27618</v>
      </c>
      <c r="F45" s="32">
        <v>26</v>
      </c>
      <c r="G45" s="32">
        <f t="shared" ref="G45:H45" si="12">SUM(G4,G39:G44)</f>
        <v>10024</v>
      </c>
      <c r="H45" s="32">
        <f t="shared" si="12"/>
        <v>16</v>
      </c>
      <c r="I45" s="33">
        <f>SUM(I4,I40)</f>
        <v>6247</v>
      </c>
      <c r="J45" s="32"/>
      <c r="K45" s="68">
        <f>K4+K40</f>
        <v>4234.1549999999997</v>
      </c>
      <c r="L45" s="23"/>
      <c r="M45" s="23"/>
      <c r="N45" s="23"/>
      <c r="O45" s="23">
        <f t="shared" si="3"/>
        <v>87969.154999999999</v>
      </c>
      <c r="P45" s="24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60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6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9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9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9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9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9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9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9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9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9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9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9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9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9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9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9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9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9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9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9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9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9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9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9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9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9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9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9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9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9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3" sqref="K3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9" customWidth="1"/>
    <col min="12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7">
        <v>35125</v>
      </c>
      <c r="D4" s="57"/>
      <c r="E4" s="19">
        <v>16454</v>
      </c>
      <c r="F4" s="32"/>
      <c r="G4" s="32">
        <f>G5+G22</f>
        <v>4880</v>
      </c>
      <c r="H4" s="32">
        <v>16</v>
      </c>
      <c r="I4" s="37">
        <f>SUM(I5,I22,I29)</f>
        <v>2857</v>
      </c>
      <c r="J4" s="41"/>
      <c r="K4" s="35">
        <f>K5+K22</f>
        <v>10672</v>
      </c>
      <c r="L4" s="19"/>
      <c r="M4" s="19"/>
      <c r="N4" s="19"/>
      <c r="O4" s="19">
        <f>C4+E4+G4+I4+K4+M4</f>
        <v>69988</v>
      </c>
      <c r="P4" s="20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7">
        <v>34022</v>
      </c>
      <c r="D5" s="57"/>
      <c r="E5" s="19">
        <v>16160</v>
      </c>
      <c r="F5" s="32"/>
      <c r="G5" s="32">
        <f>G6+G12</f>
        <v>2807</v>
      </c>
      <c r="H5" s="32"/>
      <c r="I5" s="37">
        <f>SUM(I12,I6)</f>
        <v>1726</v>
      </c>
      <c r="J5" s="41"/>
      <c r="K5" s="35">
        <f>K6+K12</f>
        <v>9493</v>
      </c>
      <c r="L5" s="19"/>
      <c r="M5" s="19"/>
      <c r="N5" s="19"/>
      <c r="O5" s="19">
        <f t="shared" ref="O5:O45" si="0">C5+E5+G5+I5+K5+M5</f>
        <v>64208</v>
      </c>
      <c r="P5" s="20">
        <f t="shared" ref="P5:P45" si="1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12">
        <v>33284</v>
      </c>
      <c r="D6" s="12"/>
      <c r="E6" s="21">
        <v>15969</v>
      </c>
      <c r="F6" s="32"/>
      <c r="G6" s="32">
        <f>G7+G10</f>
        <v>2694</v>
      </c>
      <c r="H6" s="32"/>
      <c r="I6" s="37">
        <f>SUM(I7:I11)</f>
        <v>1632</v>
      </c>
      <c r="J6" s="41"/>
      <c r="K6" s="35">
        <f>SUM(K7:K11)</f>
        <v>9457</v>
      </c>
      <c r="L6" s="21"/>
      <c r="M6" s="21"/>
      <c r="N6" s="21"/>
      <c r="O6" s="19">
        <f t="shared" si="0"/>
        <v>63036</v>
      </c>
      <c r="P6" s="20">
        <f t="shared" si="1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29311</v>
      </c>
      <c r="D7" s="12"/>
      <c r="E7" s="21">
        <v>10332</v>
      </c>
      <c r="F7" s="12"/>
      <c r="G7" s="12">
        <v>2669</v>
      </c>
      <c r="H7" s="12"/>
      <c r="I7" s="12">
        <v>1541</v>
      </c>
      <c r="J7" s="42"/>
      <c r="K7" s="36">
        <v>9457</v>
      </c>
      <c r="L7" s="21"/>
      <c r="M7" s="21"/>
      <c r="N7" s="21"/>
      <c r="O7" s="19">
        <f t="shared" si="0"/>
        <v>53310</v>
      </c>
      <c r="P7" s="20">
        <f t="shared" si="1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12"/>
      <c r="G8" s="12"/>
      <c r="H8" s="12"/>
      <c r="I8" s="12">
        <v>0</v>
      </c>
      <c r="J8" s="42"/>
      <c r="K8" s="36"/>
      <c r="L8" s="21"/>
      <c r="M8" s="21"/>
      <c r="N8" s="21"/>
      <c r="O8" s="19">
        <f t="shared" si="0"/>
        <v>0</v>
      </c>
      <c r="P8" s="20">
        <f t="shared" si="1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3865</v>
      </c>
      <c r="D9" s="12"/>
      <c r="E9" s="21">
        <v>197</v>
      </c>
      <c r="F9" s="12"/>
      <c r="G9" s="12"/>
      <c r="H9" s="12"/>
      <c r="I9" s="12">
        <v>0</v>
      </c>
      <c r="J9" s="42"/>
      <c r="K9" s="36">
        <v>0</v>
      </c>
      <c r="L9" s="21"/>
      <c r="M9" s="21"/>
      <c r="N9" s="21"/>
      <c r="O9" s="19">
        <f t="shared" si="0"/>
        <v>4062</v>
      </c>
      <c r="P9" s="20">
        <f t="shared" si="1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12"/>
      <c r="D10" s="12"/>
      <c r="E10" s="21">
        <v>5440</v>
      </c>
      <c r="F10" s="12"/>
      <c r="G10" s="12">
        <v>25</v>
      </c>
      <c r="H10" s="12"/>
      <c r="I10" s="12">
        <v>91</v>
      </c>
      <c r="J10" s="42"/>
      <c r="K10" s="36"/>
      <c r="L10" s="21"/>
      <c r="M10" s="21"/>
      <c r="N10" s="21"/>
      <c r="O10" s="19">
        <f t="shared" si="0"/>
        <v>5556</v>
      </c>
      <c r="P10" s="20">
        <f t="shared" si="1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12">
        <v>108</v>
      </c>
      <c r="D11" s="12"/>
      <c r="E11" s="21"/>
      <c r="F11" s="12"/>
      <c r="G11" s="12"/>
      <c r="H11" s="12"/>
      <c r="I11" s="12">
        <v>0</v>
      </c>
      <c r="J11" s="42"/>
      <c r="K11" s="36"/>
      <c r="L11" s="21"/>
      <c r="M11" s="21"/>
      <c r="N11" s="21"/>
      <c r="O11" s="19">
        <f t="shared" si="0"/>
        <v>108</v>
      </c>
      <c r="P11" s="20">
        <f t="shared" si="1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12">
        <v>738</v>
      </c>
      <c r="D12" s="12"/>
      <c r="E12" s="21">
        <v>191</v>
      </c>
      <c r="F12" s="32"/>
      <c r="G12" s="32">
        <v>113</v>
      </c>
      <c r="H12" s="32"/>
      <c r="I12" s="39">
        <f>SUM(I13:I17)</f>
        <v>94</v>
      </c>
      <c r="J12" s="41"/>
      <c r="K12" s="35">
        <f>SUM(K13:K17)</f>
        <v>36</v>
      </c>
      <c r="L12" s="21"/>
      <c r="M12" s="21"/>
      <c r="N12" s="21"/>
      <c r="O12" s="19">
        <f t="shared" si="0"/>
        <v>1172</v>
      </c>
      <c r="P12" s="20">
        <f t="shared" si="1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12"/>
      <c r="G13" s="12"/>
      <c r="H13" s="12"/>
      <c r="I13" s="12">
        <v>0</v>
      </c>
      <c r="J13" s="42"/>
      <c r="K13" s="36">
        <v>0</v>
      </c>
      <c r="L13" s="21"/>
      <c r="M13" s="21"/>
      <c r="N13" s="21"/>
      <c r="O13" s="19">
        <f t="shared" si="0"/>
        <v>0</v>
      </c>
      <c r="P13" s="20">
        <f t="shared" si="1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211</v>
      </c>
      <c r="D14" s="12"/>
      <c r="E14" s="21">
        <v>191</v>
      </c>
      <c r="F14" s="12"/>
      <c r="G14" s="12">
        <v>57</v>
      </c>
      <c r="H14" s="12"/>
      <c r="I14" s="12">
        <v>94</v>
      </c>
      <c r="J14" s="42"/>
      <c r="K14" s="36">
        <v>36</v>
      </c>
      <c r="L14" s="21"/>
      <c r="M14" s="21"/>
      <c r="N14" s="21"/>
      <c r="O14" s="19">
        <f t="shared" si="0"/>
        <v>589</v>
      </c>
      <c r="P14" s="20">
        <f t="shared" si="1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12"/>
      <c r="G15" s="12"/>
      <c r="H15" s="12"/>
      <c r="I15" s="12">
        <v>0</v>
      </c>
      <c r="J15" s="42"/>
      <c r="K15" s="36"/>
      <c r="L15" s="21"/>
      <c r="M15" s="21"/>
      <c r="N15" s="21"/>
      <c r="O15" s="19">
        <f t="shared" si="0"/>
        <v>0</v>
      </c>
      <c r="P15" s="20">
        <f t="shared" si="1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12"/>
      <c r="G16" s="12"/>
      <c r="H16" s="12"/>
      <c r="I16" s="12">
        <v>0</v>
      </c>
      <c r="J16" s="42"/>
      <c r="K16" s="36"/>
      <c r="L16" s="21"/>
      <c r="M16" s="21"/>
      <c r="N16" s="21"/>
      <c r="O16" s="19">
        <f t="shared" si="0"/>
        <v>0</v>
      </c>
      <c r="P16" s="20">
        <f t="shared" si="1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527</v>
      </c>
      <c r="D17" s="12"/>
      <c r="E17" s="21">
        <v>0</v>
      </c>
      <c r="F17" s="12"/>
      <c r="G17" s="12">
        <v>56</v>
      </c>
      <c r="H17" s="12"/>
      <c r="I17" s="12">
        <v>0</v>
      </c>
      <c r="J17" s="42"/>
      <c r="K17" s="36">
        <v>0</v>
      </c>
      <c r="L17" s="21"/>
      <c r="M17" s="21"/>
      <c r="N17" s="21"/>
      <c r="O17" s="19">
        <f t="shared" si="0"/>
        <v>583</v>
      </c>
      <c r="P17" s="20">
        <f t="shared" si="1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12"/>
      <c r="D18" s="12"/>
      <c r="E18" s="21">
        <v>0</v>
      </c>
      <c r="F18" s="32"/>
      <c r="G18" s="32"/>
      <c r="H18" s="32"/>
      <c r="I18" s="32">
        <v>0</v>
      </c>
      <c r="J18" s="41"/>
      <c r="K18" s="35"/>
      <c r="L18" s="21"/>
      <c r="M18" s="21"/>
      <c r="N18" s="21"/>
      <c r="O18" s="19">
        <f t="shared" si="0"/>
        <v>0</v>
      </c>
      <c r="P18" s="20">
        <f t="shared" si="1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12"/>
      <c r="G19" s="12"/>
      <c r="H19" s="12"/>
      <c r="I19" s="12">
        <v>0</v>
      </c>
      <c r="J19" s="42"/>
      <c r="K19" s="36"/>
      <c r="L19" s="21"/>
      <c r="M19" s="21"/>
      <c r="N19" s="21"/>
      <c r="O19" s="19">
        <f t="shared" si="0"/>
        <v>0</v>
      </c>
      <c r="P19" s="20">
        <f t="shared" si="1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12"/>
      <c r="G20" s="12"/>
      <c r="H20" s="12"/>
      <c r="I20" s="12">
        <v>0</v>
      </c>
      <c r="J20" s="42"/>
      <c r="K20" s="36"/>
      <c r="L20" s="21"/>
      <c r="M20" s="21"/>
      <c r="N20" s="21"/>
      <c r="O20" s="19">
        <f t="shared" si="0"/>
        <v>0</v>
      </c>
      <c r="P20" s="20">
        <f t="shared" si="1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12"/>
      <c r="G21" s="12"/>
      <c r="H21" s="12"/>
      <c r="I21" s="12">
        <v>0</v>
      </c>
      <c r="J21" s="42"/>
      <c r="K21" s="36"/>
      <c r="L21" s="21"/>
      <c r="M21" s="21"/>
      <c r="N21" s="21"/>
      <c r="O21" s="19">
        <f t="shared" si="0"/>
        <v>0</v>
      </c>
      <c r="P21" s="20">
        <f t="shared" si="1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57">
        <v>1103</v>
      </c>
      <c r="D22" s="57"/>
      <c r="E22" s="19">
        <v>294</v>
      </c>
      <c r="F22" s="32"/>
      <c r="G22" s="32">
        <f>G23</f>
        <v>2073</v>
      </c>
      <c r="H22" s="32">
        <v>16</v>
      </c>
      <c r="I22" s="33">
        <f>SUM(I23,I35)</f>
        <v>905</v>
      </c>
      <c r="J22" s="43"/>
      <c r="K22" s="35">
        <f>K23+K29</f>
        <v>1179</v>
      </c>
      <c r="L22" s="19"/>
      <c r="M22" s="19"/>
      <c r="N22" s="19"/>
      <c r="O22" s="19">
        <f t="shared" si="0"/>
        <v>5554</v>
      </c>
      <c r="P22" s="20">
        <f t="shared" si="1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12">
        <v>988</v>
      </c>
      <c r="D23" s="12"/>
      <c r="E23" s="21">
        <v>294</v>
      </c>
      <c r="F23" s="32"/>
      <c r="G23" s="32">
        <f>G25</f>
        <v>2073</v>
      </c>
      <c r="H23" s="32"/>
      <c r="I23" s="33">
        <f t="shared" ref="I23" si="2">SUM(I24:I28)</f>
        <v>905</v>
      </c>
      <c r="J23" s="41"/>
      <c r="K23" s="35">
        <f>K25</f>
        <v>1179</v>
      </c>
      <c r="L23" s="21"/>
      <c r="M23" s="21"/>
      <c r="N23" s="21"/>
      <c r="O23" s="19">
        <f t="shared" si="0"/>
        <v>5439</v>
      </c>
      <c r="P23" s="20">
        <f t="shared" si="1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12"/>
      <c r="G24" s="12"/>
      <c r="H24" s="12"/>
      <c r="I24" s="12">
        <v>0</v>
      </c>
      <c r="J24" s="42"/>
      <c r="K24" s="36"/>
      <c r="L24" s="21"/>
      <c r="M24" s="21"/>
      <c r="N24" s="21"/>
      <c r="O24" s="19">
        <f t="shared" si="0"/>
        <v>0</v>
      </c>
      <c r="P24" s="20">
        <f t="shared" si="1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988</v>
      </c>
      <c r="D25" s="12"/>
      <c r="E25" s="21">
        <v>294</v>
      </c>
      <c r="F25" s="12"/>
      <c r="G25" s="12">
        <v>2073</v>
      </c>
      <c r="H25" s="12"/>
      <c r="I25" s="12">
        <v>905</v>
      </c>
      <c r="J25" s="42"/>
      <c r="K25" s="36">
        <v>1179</v>
      </c>
      <c r="L25" s="21"/>
      <c r="M25" s="21"/>
      <c r="N25" s="21"/>
      <c r="O25" s="19">
        <f t="shared" si="0"/>
        <v>5439</v>
      </c>
      <c r="P25" s="20">
        <f t="shared" si="1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12"/>
      <c r="G26" s="12"/>
      <c r="H26" s="12"/>
      <c r="I26" s="12">
        <v>0</v>
      </c>
      <c r="J26" s="42"/>
      <c r="K26" s="36"/>
      <c r="L26" s="21"/>
      <c r="M26" s="21"/>
      <c r="N26" s="21"/>
      <c r="O26" s="19">
        <f t="shared" si="0"/>
        <v>0</v>
      </c>
      <c r="P26" s="20">
        <f t="shared" si="1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12"/>
      <c r="G27" s="12"/>
      <c r="H27" s="12"/>
      <c r="I27" s="12">
        <v>0</v>
      </c>
      <c r="J27" s="42"/>
      <c r="K27" s="36"/>
      <c r="L27" s="21"/>
      <c r="M27" s="21"/>
      <c r="N27" s="21"/>
      <c r="O27" s="19">
        <f t="shared" si="0"/>
        <v>0</v>
      </c>
      <c r="P27" s="20">
        <f t="shared" si="1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12"/>
      <c r="G28" s="12"/>
      <c r="H28" s="12"/>
      <c r="I28" s="12">
        <v>0</v>
      </c>
      <c r="J28" s="42"/>
      <c r="K28" s="36"/>
      <c r="L28" s="21"/>
      <c r="M28" s="21"/>
      <c r="N28" s="21"/>
      <c r="O28" s="19">
        <f t="shared" si="0"/>
        <v>0</v>
      </c>
      <c r="P28" s="20">
        <f t="shared" si="1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12">
        <v>115</v>
      </c>
      <c r="D29" s="12"/>
      <c r="E29" s="21">
        <v>0</v>
      </c>
      <c r="F29" s="32"/>
      <c r="G29" s="32"/>
      <c r="H29" s="32"/>
      <c r="I29" s="33">
        <f>SUM(I30:I34)</f>
        <v>226</v>
      </c>
      <c r="J29" s="41"/>
      <c r="K29" s="35">
        <v>0</v>
      </c>
      <c r="L29" s="21"/>
      <c r="M29" s="21"/>
      <c r="N29" s="21"/>
      <c r="O29" s="19">
        <f t="shared" si="0"/>
        <v>341</v>
      </c>
      <c r="P29" s="20">
        <f t="shared" si="1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12"/>
      <c r="G30" s="12"/>
      <c r="H30" s="12"/>
      <c r="I30" s="12">
        <v>0</v>
      </c>
      <c r="J30" s="42"/>
      <c r="K30" s="36">
        <v>0</v>
      </c>
      <c r="L30" s="21"/>
      <c r="M30" s="21"/>
      <c r="N30" s="21"/>
      <c r="O30" s="19">
        <f t="shared" si="0"/>
        <v>0</v>
      </c>
      <c r="P30" s="20">
        <f t="shared" si="1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12">
        <v>52</v>
      </c>
      <c r="D31" s="12"/>
      <c r="E31" s="21">
        <v>0</v>
      </c>
      <c r="F31" s="12"/>
      <c r="G31" s="12"/>
      <c r="H31" s="12"/>
      <c r="I31" s="12">
        <v>226</v>
      </c>
      <c r="J31" s="42"/>
      <c r="K31" s="36">
        <v>0</v>
      </c>
      <c r="L31" s="21"/>
      <c r="M31" s="21"/>
      <c r="N31" s="21"/>
      <c r="O31" s="19">
        <f t="shared" si="0"/>
        <v>278</v>
      </c>
      <c r="P31" s="20">
        <f t="shared" si="1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12"/>
      <c r="G32" s="12"/>
      <c r="H32" s="12"/>
      <c r="I32" s="12">
        <v>0</v>
      </c>
      <c r="J32" s="42"/>
      <c r="K32" s="36"/>
      <c r="L32" s="21"/>
      <c r="M32" s="21"/>
      <c r="N32" s="21"/>
      <c r="O32" s="19">
        <f t="shared" si="0"/>
        <v>0</v>
      </c>
      <c r="P32" s="20">
        <f t="shared" si="1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12"/>
      <c r="G33" s="12"/>
      <c r="H33" s="12"/>
      <c r="I33" s="12">
        <v>0</v>
      </c>
      <c r="J33" s="42"/>
      <c r="K33" s="36"/>
      <c r="L33" s="21"/>
      <c r="M33" s="21"/>
      <c r="N33" s="21"/>
      <c r="O33" s="19">
        <f t="shared" si="0"/>
        <v>0</v>
      </c>
      <c r="P33" s="20">
        <f t="shared" si="1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12">
        <v>63</v>
      </c>
      <c r="D34" s="12"/>
      <c r="E34" s="21">
        <v>0</v>
      </c>
      <c r="F34" s="12"/>
      <c r="G34" s="12"/>
      <c r="H34" s="12"/>
      <c r="I34" s="12">
        <v>0</v>
      </c>
      <c r="J34" s="42"/>
      <c r="K34" s="36">
        <v>0</v>
      </c>
      <c r="L34" s="21"/>
      <c r="M34" s="21"/>
      <c r="N34" s="21"/>
      <c r="O34" s="19">
        <f t="shared" si="0"/>
        <v>63</v>
      </c>
      <c r="P34" s="20">
        <f t="shared" si="1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12"/>
      <c r="D35" s="12"/>
      <c r="E35" s="21">
        <v>0</v>
      </c>
      <c r="F35" s="32"/>
      <c r="G35" s="32"/>
      <c r="H35" s="32">
        <v>16</v>
      </c>
      <c r="I35" s="32">
        <v>0</v>
      </c>
      <c r="J35" s="41"/>
      <c r="K35" s="35"/>
      <c r="L35" s="21"/>
      <c r="M35" s="21"/>
      <c r="N35" s="21"/>
      <c r="O35" s="19">
        <f t="shared" si="0"/>
        <v>0</v>
      </c>
      <c r="P35" s="20">
        <f t="shared" si="1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12"/>
      <c r="G36" s="12"/>
      <c r="H36" s="12">
        <v>16</v>
      </c>
      <c r="I36" s="12">
        <v>0</v>
      </c>
      <c r="J36" s="42"/>
      <c r="K36" s="36"/>
      <c r="L36" s="21"/>
      <c r="M36" s="21"/>
      <c r="N36" s="21"/>
      <c r="O36" s="19">
        <f t="shared" si="0"/>
        <v>0</v>
      </c>
      <c r="P36" s="20">
        <f t="shared" si="1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>
        <v>28</v>
      </c>
      <c r="E37" s="21">
        <v>0</v>
      </c>
      <c r="F37" s="12"/>
      <c r="G37" s="12"/>
      <c r="H37" s="12"/>
      <c r="I37" s="12">
        <v>0</v>
      </c>
      <c r="J37" s="42"/>
      <c r="K37" s="36"/>
      <c r="L37" s="21"/>
      <c r="M37" s="21"/>
      <c r="N37" s="21"/>
      <c r="O37" s="19">
        <f t="shared" si="0"/>
        <v>0</v>
      </c>
      <c r="P37" s="20">
        <f t="shared" si="1"/>
        <v>28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12"/>
      <c r="G38" s="12"/>
      <c r="H38" s="12"/>
      <c r="I38" s="12">
        <v>0</v>
      </c>
      <c r="J38" s="42"/>
      <c r="K38" s="36"/>
      <c r="L38" s="21"/>
      <c r="M38" s="21"/>
      <c r="N38" s="21"/>
      <c r="O38" s="19">
        <f t="shared" si="0"/>
        <v>0</v>
      </c>
      <c r="P38" s="20">
        <f t="shared" si="1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7"/>
      <c r="D39" s="57"/>
      <c r="E39" s="19">
        <v>0</v>
      </c>
      <c r="F39" s="12"/>
      <c r="G39" s="12"/>
      <c r="H39" s="12"/>
      <c r="I39" s="12">
        <v>0</v>
      </c>
      <c r="J39" s="42"/>
      <c r="K39" s="36"/>
      <c r="L39" s="19"/>
      <c r="M39" s="19"/>
      <c r="N39" s="19"/>
      <c r="O39" s="19">
        <f t="shared" si="0"/>
        <v>0</v>
      </c>
      <c r="P39" s="20">
        <f t="shared" si="1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7">
        <v>516</v>
      </c>
      <c r="D40" s="57"/>
      <c r="E40" s="19">
        <v>1849</v>
      </c>
      <c r="F40" s="32"/>
      <c r="G40" s="12">
        <v>2230</v>
      </c>
      <c r="H40" s="12"/>
      <c r="I40" s="12">
        <v>696</v>
      </c>
      <c r="J40" s="42"/>
      <c r="K40" s="36">
        <v>0</v>
      </c>
      <c r="L40" s="19"/>
      <c r="M40" s="19"/>
      <c r="N40" s="19"/>
      <c r="O40" s="19">
        <f t="shared" si="0"/>
        <v>5291</v>
      </c>
      <c r="P40" s="20">
        <f t="shared" si="1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7"/>
      <c r="D41" s="57"/>
      <c r="E41" s="19">
        <v>0</v>
      </c>
      <c r="F41" s="12"/>
      <c r="G41" s="12"/>
      <c r="H41" s="12"/>
      <c r="I41" s="12">
        <v>0</v>
      </c>
      <c r="J41" s="42"/>
      <c r="K41" s="36"/>
      <c r="L41" s="19"/>
      <c r="M41" s="19"/>
      <c r="N41" s="19"/>
      <c r="O41" s="19">
        <f t="shared" si="0"/>
        <v>0</v>
      </c>
      <c r="P41" s="20">
        <f t="shared" si="1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7"/>
      <c r="D42" s="57"/>
      <c r="E42" s="19">
        <v>0</v>
      </c>
      <c r="F42" s="12"/>
      <c r="G42" s="12"/>
      <c r="H42" s="12"/>
      <c r="I42" s="12">
        <v>0</v>
      </c>
      <c r="J42" s="42"/>
      <c r="K42" s="36"/>
      <c r="L42" s="19"/>
      <c r="M42" s="19"/>
      <c r="N42" s="19"/>
      <c r="O42" s="19">
        <f t="shared" si="0"/>
        <v>0</v>
      </c>
      <c r="P42" s="20">
        <f t="shared" si="1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57"/>
      <c r="D43" s="57"/>
      <c r="E43" s="19">
        <v>0</v>
      </c>
      <c r="F43" s="12"/>
      <c r="G43" s="12"/>
      <c r="H43" s="12"/>
      <c r="I43" s="12">
        <v>0</v>
      </c>
      <c r="J43" s="42"/>
      <c r="K43" s="36"/>
      <c r="L43" s="19"/>
      <c r="M43" s="19"/>
      <c r="N43" s="19"/>
      <c r="O43" s="19">
        <f t="shared" si="0"/>
        <v>0</v>
      </c>
      <c r="P43" s="20">
        <f t="shared" si="1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57"/>
      <c r="D44" s="57"/>
      <c r="E44" s="19">
        <v>0</v>
      </c>
      <c r="F44" s="12"/>
      <c r="G44" s="12"/>
      <c r="H44" s="12"/>
      <c r="I44" s="12">
        <v>0</v>
      </c>
      <c r="J44" s="42"/>
      <c r="K44" s="36"/>
      <c r="L44" s="19"/>
      <c r="M44" s="19"/>
      <c r="N44" s="19"/>
      <c r="O44" s="19">
        <f t="shared" si="0"/>
        <v>0</v>
      </c>
      <c r="P44" s="20">
        <f t="shared" si="1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8">
        <v>35641</v>
      </c>
      <c r="D45" s="58">
        <v>28</v>
      </c>
      <c r="E45" s="23">
        <v>18303</v>
      </c>
      <c r="F45" s="32"/>
      <c r="G45" s="32">
        <f>G40+G4</f>
        <v>7110</v>
      </c>
      <c r="H45" s="32">
        <f>H4</f>
        <v>16</v>
      </c>
      <c r="I45" s="40">
        <f>SUM(I4,I40)</f>
        <v>3553</v>
      </c>
      <c r="J45" s="44"/>
      <c r="K45" s="35">
        <f>K4+K40</f>
        <v>10672</v>
      </c>
      <c r="L45" s="23"/>
      <c r="M45" s="23"/>
      <c r="N45" s="23"/>
      <c r="O45" s="23">
        <f t="shared" si="0"/>
        <v>75279</v>
      </c>
      <c r="P45" s="24">
        <f t="shared" si="1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6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61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9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9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9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9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9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9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9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9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9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9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9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9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9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9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9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9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9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9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9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9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9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9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9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9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9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9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9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9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9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3" sqref="K3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9" customWidth="1"/>
    <col min="12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254</v>
      </c>
      <c r="D4" s="32">
        <f>D5+D22</f>
        <v>4</v>
      </c>
      <c r="E4" s="32">
        <v>90</v>
      </c>
      <c r="F4" s="32">
        <v>1</v>
      </c>
      <c r="G4" s="32">
        <f t="shared" ref="G4:H4" si="1">G5+G22</f>
        <v>29</v>
      </c>
      <c r="H4" s="32">
        <f t="shared" si="1"/>
        <v>3</v>
      </c>
      <c r="I4" s="37">
        <f>I5+I22+I29</f>
        <v>65</v>
      </c>
      <c r="J4" s="32"/>
      <c r="K4" s="32">
        <f>K5+K22</f>
        <v>25</v>
      </c>
      <c r="L4" s="19"/>
      <c r="M4" s="19"/>
      <c r="N4" s="19"/>
      <c r="O4" s="19">
        <f>C4+E4+G4+I4+K4+M4</f>
        <v>463</v>
      </c>
      <c r="P4" s="20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244</v>
      </c>
      <c r="D5" s="32">
        <f>D6+D12+D18</f>
        <v>4</v>
      </c>
      <c r="E5" s="32">
        <v>89</v>
      </c>
      <c r="F5" s="32">
        <v>1</v>
      </c>
      <c r="G5" s="32">
        <f t="shared" ref="G5:H5" si="2">SUM(G6,G18,G12)</f>
        <v>25</v>
      </c>
      <c r="H5" s="32">
        <f t="shared" si="2"/>
        <v>0</v>
      </c>
      <c r="I5" s="37">
        <f>SUM(I12,I6)</f>
        <v>59</v>
      </c>
      <c r="J5" s="32"/>
      <c r="K5" s="32">
        <f>K6+K12</f>
        <v>21</v>
      </c>
      <c r="L5" s="19"/>
      <c r="M5" s="19"/>
      <c r="N5" s="19"/>
      <c r="O5" s="19">
        <f t="shared" ref="O5:O45" si="3">C5+E5+G5+I5+K5+M5</f>
        <v>438</v>
      </c>
      <c r="P5" s="20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225</v>
      </c>
      <c r="D6" s="32"/>
      <c r="E6" s="32">
        <v>84</v>
      </c>
      <c r="F6" s="32">
        <v>0</v>
      </c>
      <c r="G6" s="32">
        <f t="shared" ref="G6:H6" si="5">SUM(G7:G11)</f>
        <v>23</v>
      </c>
      <c r="H6" s="32">
        <f t="shared" si="5"/>
        <v>0</v>
      </c>
      <c r="I6" s="37">
        <f>SUM(I7:I11)</f>
        <v>58</v>
      </c>
      <c r="J6" s="32"/>
      <c r="K6" s="32">
        <f>K7</f>
        <v>19</v>
      </c>
      <c r="L6" s="21"/>
      <c r="M6" s="21"/>
      <c r="N6" s="21"/>
      <c r="O6" s="19">
        <f t="shared" si="3"/>
        <v>409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54">
        <v>195</v>
      </c>
      <c r="D7" s="12"/>
      <c r="E7" s="12">
        <v>46</v>
      </c>
      <c r="F7" s="12">
        <v>0</v>
      </c>
      <c r="G7" s="12">
        <v>23</v>
      </c>
      <c r="H7" s="12"/>
      <c r="I7" s="12">
        <v>54</v>
      </c>
      <c r="J7" s="12"/>
      <c r="K7" s="54">
        <v>19</v>
      </c>
      <c r="L7" s="21"/>
      <c r="M7" s="21"/>
      <c r="N7" s="21"/>
      <c r="O7" s="19">
        <f t="shared" si="3"/>
        <v>337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54"/>
      <c r="D8" s="12"/>
      <c r="E8" s="12">
        <v>0</v>
      </c>
      <c r="F8" s="12">
        <v>0</v>
      </c>
      <c r="G8" s="56"/>
      <c r="H8" s="12"/>
      <c r="I8" s="12">
        <v>0</v>
      </c>
      <c r="J8" s="12"/>
      <c r="K8" s="54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54">
        <v>30</v>
      </c>
      <c r="D9" s="12"/>
      <c r="E9" s="12">
        <v>7</v>
      </c>
      <c r="F9" s="12">
        <v>0</v>
      </c>
      <c r="G9" s="12"/>
      <c r="H9" s="12"/>
      <c r="I9" s="12">
        <v>2</v>
      </c>
      <c r="J9" s="12"/>
      <c r="K9" s="54"/>
      <c r="L9" s="21"/>
      <c r="M9" s="21"/>
      <c r="N9" s="21"/>
      <c r="O9" s="19">
        <f t="shared" si="3"/>
        <v>39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54"/>
      <c r="D10" s="12"/>
      <c r="E10" s="12">
        <v>31</v>
      </c>
      <c r="F10" s="12">
        <v>0</v>
      </c>
      <c r="G10" s="56"/>
      <c r="H10" s="12"/>
      <c r="I10" s="12">
        <v>2</v>
      </c>
      <c r="J10" s="12"/>
      <c r="K10" s="12"/>
      <c r="L10" s="21"/>
      <c r="M10" s="21"/>
      <c r="N10" s="21"/>
      <c r="O10" s="19">
        <f t="shared" si="3"/>
        <v>33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54"/>
      <c r="D11" s="12"/>
      <c r="E11" s="12">
        <v>0</v>
      </c>
      <c r="F11" s="12">
        <v>0</v>
      </c>
      <c r="G11" s="56"/>
      <c r="H11" s="12"/>
      <c r="I11" s="12">
        <v>0</v>
      </c>
      <c r="J11" s="12"/>
      <c r="K11" s="12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19</v>
      </c>
      <c r="D12" s="32"/>
      <c r="E12" s="32">
        <v>5</v>
      </c>
      <c r="F12" s="32">
        <v>0</v>
      </c>
      <c r="G12" s="55">
        <f>SUM(G13:G17)</f>
        <v>2</v>
      </c>
      <c r="H12" s="55">
        <f t="shared" ref="H12" si="6">SUM(H13:H17)</f>
        <v>0</v>
      </c>
      <c r="I12" s="39">
        <f>SUM(I17,I14)</f>
        <v>1</v>
      </c>
      <c r="J12" s="32"/>
      <c r="K12" s="32">
        <f>SUM(K13:K17)</f>
        <v>2</v>
      </c>
      <c r="L12" s="21"/>
      <c r="M12" s="21"/>
      <c r="N12" s="21"/>
      <c r="O12" s="19">
        <f t="shared" si="3"/>
        <v>29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54"/>
      <c r="D13" s="12"/>
      <c r="E13" s="12">
        <v>0</v>
      </c>
      <c r="F13" s="12">
        <v>0</v>
      </c>
      <c r="G13" s="12">
        <v>1</v>
      </c>
      <c r="H13" s="12"/>
      <c r="I13" s="12"/>
      <c r="J13" s="12"/>
      <c r="K13" s="12"/>
      <c r="L13" s="21"/>
      <c r="M13" s="21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54">
        <v>16</v>
      </c>
      <c r="D14" s="12"/>
      <c r="E14" s="12">
        <v>5</v>
      </c>
      <c r="F14" s="12">
        <v>0</v>
      </c>
      <c r="G14" s="12">
        <v>1</v>
      </c>
      <c r="H14" s="12"/>
      <c r="I14" s="12">
        <v>1</v>
      </c>
      <c r="J14" s="12"/>
      <c r="K14" s="12">
        <v>2</v>
      </c>
      <c r="L14" s="21"/>
      <c r="M14" s="21"/>
      <c r="N14" s="21"/>
      <c r="O14" s="19">
        <f t="shared" si="3"/>
        <v>25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54"/>
      <c r="D15" s="12"/>
      <c r="E15" s="12">
        <v>0</v>
      </c>
      <c r="F15" s="12">
        <v>0</v>
      </c>
      <c r="G15" s="56"/>
      <c r="H15" s="1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54"/>
      <c r="D16" s="12"/>
      <c r="E16" s="12">
        <v>0</v>
      </c>
      <c r="F16" s="12">
        <v>0</v>
      </c>
      <c r="G16" s="56"/>
      <c r="H16" s="1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/>
      <c r="H17" s="12"/>
      <c r="I17" s="12">
        <v>0</v>
      </c>
      <c r="J17" s="12"/>
      <c r="K17" s="12"/>
      <c r="L17" s="21"/>
      <c r="M17" s="21"/>
      <c r="N17" s="21"/>
      <c r="O17" s="19">
        <f t="shared" si="3"/>
        <v>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4</v>
      </c>
      <c r="E18" s="32">
        <v>0</v>
      </c>
      <c r="F18" s="32">
        <v>1</v>
      </c>
      <c r="G18" s="32">
        <f t="shared" ref="G18:H18" si="7">SUM(G19:G21)</f>
        <v>0</v>
      </c>
      <c r="H18" s="32">
        <f t="shared" si="7"/>
        <v>0</v>
      </c>
      <c r="I18" s="33">
        <v>0</v>
      </c>
      <c r="J18" s="32"/>
      <c r="K18" s="32"/>
      <c r="L18" s="21"/>
      <c r="M18" s="21"/>
      <c r="N18" s="21"/>
      <c r="O18" s="19">
        <f t="shared" si="3"/>
        <v>0</v>
      </c>
      <c r="P18" s="20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54"/>
      <c r="D19" s="12"/>
      <c r="E19" s="12">
        <v>0</v>
      </c>
      <c r="F19" s="12">
        <v>0</v>
      </c>
      <c r="G19" s="56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54"/>
      <c r="D20" s="12">
        <v>4</v>
      </c>
      <c r="E20" s="12">
        <v>0</v>
      </c>
      <c r="F20" s="12">
        <v>1</v>
      </c>
      <c r="G20" s="56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54"/>
      <c r="D21" s="12"/>
      <c r="E21" s="12">
        <v>0</v>
      </c>
      <c r="F21" s="12">
        <v>0</v>
      </c>
      <c r="G21" s="56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3">
        <f>C23+C29+C35</f>
        <v>10</v>
      </c>
      <c r="D22" s="33"/>
      <c r="E22" s="32">
        <v>1</v>
      </c>
      <c r="F22" s="32">
        <v>0</v>
      </c>
      <c r="G22" s="32">
        <f t="shared" ref="G22:H22" si="8">SUM(G23,G29,G35)</f>
        <v>4</v>
      </c>
      <c r="H22" s="32">
        <f t="shared" si="8"/>
        <v>3</v>
      </c>
      <c r="I22" s="33">
        <f>SUM(I23,I35)</f>
        <v>2</v>
      </c>
      <c r="J22" s="33"/>
      <c r="K22" s="32">
        <f>K23+K29</f>
        <v>4</v>
      </c>
      <c r="L22" s="19"/>
      <c r="M22" s="19"/>
      <c r="N22" s="19"/>
      <c r="O22" s="19">
        <f t="shared" si="3"/>
        <v>21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SUM(C25:C28)</f>
        <v>7</v>
      </c>
      <c r="D23" s="32"/>
      <c r="E23" s="32">
        <v>1</v>
      </c>
      <c r="F23" s="32">
        <v>0</v>
      </c>
      <c r="G23" s="32">
        <f t="shared" ref="G23:I23" si="9">SUM(G24:G28)</f>
        <v>4</v>
      </c>
      <c r="H23" s="32">
        <f t="shared" si="9"/>
        <v>0</v>
      </c>
      <c r="I23" s="33">
        <f t="shared" si="9"/>
        <v>2</v>
      </c>
      <c r="J23" s="32"/>
      <c r="K23" s="32">
        <f>K25</f>
        <v>4</v>
      </c>
      <c r="L23" s="21"/>
      <c r="M23" s="21"/>
      <c r="N23" s="21"/>
      <c r="O23" s="19">
        <f t="shared" si="3"/>
        <v>18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54"/>
      <c r="D24" s="12"/>
      <c r="E24" s="12">
        <v>0</v>
      </c>
      <c r="F24" s="12">
        <v>0</v>
      </c>
      <c r="G24" s="56"/>
      <c r="H24" s="1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54">
        <v>7</v>
      </c>
      <c r="D25" s="12"/>
      <c r="E25" s="12">
        <v>1</v>
      </c>
      <c r="F25" s="12">
        <v>0</v>
      </c>
      <c r="G25" s="12">
        <v>4</v>
      </c>
      <c r="H25" s="12"/>
      <c r="I25" s="12">
        <v>2</v>
      </c>
      <c r="J25" s="12"/>
      <c r="K25" s="12">
        <v>4</v>
      </c>
      <c r="L25" s="21"/>
      <c r="M25" s="21"/>
      <c r="N25" s="21"/>
      <c r="O25" s="19">
        <f t="shared" si="3"/>
        <v>18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54"/>
      <c r="D26" s="12"/>
      <c r="E26" s="12">
        <v>0</v>
      </c>
      <c r="F26" s="12">
        <v>0</v>
      </c>
      <c r="G26" s="56"/>
      <c r="H26" s="12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54"/>
      <c r="D27" s="12"/>
      <c r="E27" s="12">
        <v>0</v>
      </c>
      <c r="F27" s="12">
        <v>0</v>
      </c>
      <c r="G27" s="56"/>
      <c r="H27" s="1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54"/>
      <c r="D28" s="12"/>
      <c r="E28" s="12">
        <v>0</v>
      </c>
      <c r="F28" s="12">
        <v>0</v>
      </c>
      <c r="G28" s="56"/>
      <c r="H28" s="1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3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3">
        <f>SUM(I30:I34)</f>
        <v>4</v>
      </c>
      <c r="J29" s="32"/>
      <c r="K29" s="32">
        <v>0</v>
      </c>
      <c r="L29" s="21"/>
      <c r="M29" s="21"/>
      <c r="N29" s="21"/>
      <c r="O29" s="19">
        <f t="shared" si="3"/>
        <v>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54"/>
      <c r="D30" s="12"/>
      <c r="E30" s="12">
        <v>0</v>
      </c>
      <c r="F30" s="12">
        <v>0</v>
      </c>
      <c r="G30" s="56"/>
      <c r="H30" s="12"/>
      <c r="I30" s="12">
        <v>0</v>
      </c>
      <c r="J30" s="12"/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54">
        <v>2</v>
      </c>
      <c r="D31" s="12"/>
      <c r="E31" s="12">
        <v>0</v>
      </c>
      <c r="F31" s="12">
        <v>0</v>
      </c>
      <c r="G31" s="56"/>
      <c r="H31" s="12"/>
      <c r="I31" s="12">
        <v>4</v>
      </c>
      <c r="J31" s="12"/>
      <c r="K31" s="12">
        <v>0</v>
      </c>
      <c r="L31" s="21"/>
      <c r="M31" s="21"/>
      <c r="N31" s="21"/>
      <c r="O31" s="19">
        <f t="shared" si="3"/>
        <v>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54"/>
      <c r="D32" s="12"/>
      <c r="E32" s="12">
        <v>0</v>
      </c>
      <c r="F32" s="12">
        <v>0</v>
      </c>
      <c r="G32" s="56"/>
      <c r="H32" s="1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54"/>
      <c r="D33" s="12"/>
      <c r="E33" s="12">
        <v>0</v>
      </c>
      <c r="F33" s="12">
        <v>0</v>
      </c>
      <c r="G33" s="56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54">
        <v>1</v>
      </c>
      <c r="D34" s="12"/>
      <c r="E34" s="12">
        <v>0</v>
      </c>
      <c r="F34" s="12">
        <v>0</v>
      </c>
      <c r="G34" s="56"/>
      <c r="H34" s="12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3</v>
      </c>
      <c r="I35" s="33">
        <v>0</v>
      </c>
      <c r="J35" s="32"/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54"/>
      <c r="D36" s="12"/>
      <c r="E36" s="12">
        <v>0</v>
      </c>
      <c r="F36" s="12">
        <v>0</v>
      </c>
      <c r="G36" s="56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54"/>
      <c r="E37" s="12">
        <v>0</v>
      </c>
      <c r="F37" s="12">
        <v>0</v>
      </c>
      <c r="G37" s="56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54"/>
      <c r="D38" s="12"/>
      <c r="E38" s="12">
        <v>0</v>
      </c>
      <c r="F38" s="12">
        <v>0</v>
      </c>
      <c r="G38" s="56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4"/>
      <c r="D39" s="12"/>
      <c r="E39" s="12">
        <v>0</v>
      </c>
      <c r="F39" s="12">
        <v>0</v>
      </c>
      <c r="G39" s="56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4">
        <v>7</v>
      </c>
      <c r="D40" s="12"/>
      <c r="E40" s="32">
        <v>3</v>
      </c>
      <c r="F40" s="32">
        <v>0</v>
      </c>
      <c r="G40" s="33">
        <v>40</v>
      </c>
      <c r="H40" s="12"/>
      <c r="I40" s="12">
        <v>2</v>
      </c>
      <c r="J40" s="12"/>
      <c r="K40" s="12">
        <v>1</v>
      </c>
      <c r="L40" s="19"/>
      <c r="M40" s="19"/>
      <c r="N40" s="19"/>
      <c r="O40" s="19">
        <f t="shared" si="3"/>
        <v>53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4"/>
      <c r="D41" s="12"/>
      <c r="E41" s="12">
        <v>0</v>
      </c>
      <c r="F41" s="12">
        <v>0</v>
      </c>
      <c r="G41" s="56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4"/>
      <c r="D42" s="12"/>
      <c r="E42" s="12">
        <v>0</v>
      </c>
      <c r="F42" s="12">
        <v>0</v>
      </c>
      <c r="G42" s="56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56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56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C4+C40</f>
        <v>261</v>
      </c>
      <c r="D45" s="32">
        <f>D20</f>
        <v>4</v>
      </c>
      <c r="E45" s="32">
        <v>93</v>
      </c>
      <c r="F45" s="32">
        <v>1</v>
      </c>
      <c r="G45" s="32">
        <f t="shared" ref="G45:H45" si="12">SUM(G4,G39:G44)</f>
        <v>69</v>
      </c>
      <c r="H45" s="32">
        <f t="shared" si="12"/>
        <v>3</v>
      </c>
      <c r="I45" s="33">
        <f>SUM(I4,I40)</f>
        <v>67</v>
      </c>
      <c r="J45" s="32"/>
      <c r="K45" s="33">
        <f>K4+K40</f>
        <v>26</v>
      </c>
      <c r="L45" s="23"/>
      <c r="M45" s="23"/>
      <c r="N45" s="23"/>
      <c r="O45" s="23">
        <f t="shared" si="3"/>
        <v>516</v>
      </c>
      <c r="P45" s="24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6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61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9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9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9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9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9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9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9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9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9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9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9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9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9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9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9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9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9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9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9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9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9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9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9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9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9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9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9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9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9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3" sqref="K3:K46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9" customWidth="1"/>
    <col min="12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7">
        <v>219</v>
      </c>
      <c r="D4" s="57"/>
      <c r="E4" s="19">
        <v>92</v>
      </c>
      <c r="F4" s="32"/>
      <c r="G4" s="32">
        <f>G5+G22</f>
        <v>25</v>
      </c>
      <c r="H4" s="32">
        <v>3</v>
      </c>
      <c r="I4" s="37">
        <f>SUM(I5,I22,I29)</f>
        <v>22</v>
      </c>
      <c r="J4" s="41"/>
      <c r="K4" s="32">
        <f>K5+K22</f>
        <v>34</v>
      </c>
      <c r="L4" s="19"/>
      <c r="M4" s="19"/>
      <c r="N4" s="19"/>
      <c r="O4" s="19">
        <f>C4+E4+G4+I4+K4+M4</f>
        <v>392</v>
      </c>
      <c r="P4" s="20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7">
        <v>201</v>
      </c>
      <c r="D5" s="57"/>
      <c r="E5" s="19">
        <v>91</v>
      </c>
      <c r="F5" s="32"/>
      <c r="G5" s="32">
        <f>G6+G12</f>
        <v>18</v>
      </c>
      <c r="H5" s="32"/>
      <c r="I5" s="37">
        <f>SUM(I12,I6)</f>
        <v>14</v>
      </c>
      <c r="J5" s="41"/>
      <c r="K5" s="32">
        <f>K6+K12</f>
        <v>30</v>
      </c>
      <c r="L5" s="19"/>
      <c r="M5" s="19"/>
      <c r="N5" s="19"/>
      <c r="O5" s="19">
        <f t="shared" ref="O5:O45" si="0">C5+E5+G5+I5+K5+M5</f>
        <v>354</v>
      </c>
      <c r="P5" s="20">
        <f t="shared" ref="P5:P45" si="1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12">
        <v>185</v>
      </c>
      <c r="D6" s="12"/>
      <c r="E6" s="21">
        <v>85</v>
      </c>
      <c r="F6" s="32"/>
      <c r="G6" s="32">
        <f>G7+G10</f>
        <v>16</v>
      </c>
      <c r="H6" s="32"/>
      <c r="I6" s="37">
        <f>SUM(I7:I11)</f>
        <v>13</v>
      </c>
      <c r="J6" s="41"/>
      <c r="K6" s="32">
        <f>SUM(K7:K11)</f>
        <v>28</v>
      </c>
      <c r="L6" s="21"/>
      <c r="M6" s="21"/>
      <c r="N6" s="21"/>
      <c r="O6" s="19">
        <f t="shared" si="0"/>
        <v>327</v>
      </c>
      <c r="P6" s="20">
        <f t="shared" si="1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166</v>
      </c>
      <c r="D7" s="12"/>
      <c r="E7" s="21">
        <v>37</v>
      </c>
      <c r="F7" s="12"/>
      <c r="G7" s="12">
        <f>14+1</f>
        <v>15</v>
      </c>
      <c r="H7" s="12"/>
      <c r="I7" s="12">
        <v>10</v>
      </c>
      <c r="J7" s="42"/>
      <c r="K7" s="12">
        <v>28</v>
      </c>
      <c r="L7" s="21"/>
      <c r="M7" s="21"/>
      <c r="N7" s="21"/>
      <c r="O7" s="19">
        <f t="shared" si="0"/>
        <v>256</v>
      </c>
      <c r="P7" s="20">
        <f t="shared" si="1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12"/>
      <c r="G8" s="12"/>
      <c r="H8" s="12"/>
      <c r="I8" s="12">
        <v>0</v>
      </c>
      <c r="J8" s="42"/>
      <c r="K8" s="12"/>
      <c r="L8" s="21"/>
      <c r="M8" s="21"/>
      <c r="N8" s="21"/>
      <c r="O8" s="19">
        <f t="shared" si="0"/>
        <v>0</v>
      </c>
      <c r="P8" s="20">
        <f t="shared" si="1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17</v>
      </c>
      <c r="D9" s="12"/>
      <c r="E9" s="21">
        <v>3</v>
      </c>
      <c r="F9" s="12"/>
      <c r="G9" s="12"/>
      <c r="H9" s="12"/>
      <c r="I9" s="12">
        <v>0</v>
      </c>
      <c r="J9" s="42"/>
      <c r="K9" s="12">
        <v>0</v>
      </c>
      <c r="L9" s="21"/>
      <c r="M9" s="21"/>
      <c r="N9" s="21"/>
      <c r="O9" s="19">
        <f t="shared" si="0"/>
        <v>20</v>
      </c>
      <c r="P9" s="20">
        <f t="shared" si="1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12"/>
      <c r="D10" s="12"/>
      <c r="E10" s="21">
        <v>45</v>
      </c>
      <c r="F10" s="12"/>
      <c r="G10" s="12">
        <v>1</v>
      </c>
      <c r="H10" s="12"/>
      <c r="I10" s="12">
        <v>3</v>
      </c>
      <c r="J10" s="42"/>
      <c r="K10" s="12"/>
      <c r="L10" s="21"/>
      <c r="M10" s="21"/>
      <c r="N10" s="21"/>
      <c r="O10" s="19">
        <f t="shared" si="0"/>
        <v>49</v>
      </c>
      <c r="P10" s="20">
        <f t="shared" si="1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12">
        <v>2</v>
      </c>
      <c r="D11" s="12"/>
      <c r="E11" s="21">
        <v>0</v>
      </c>
      <c r="F11" s="12"/>
      <c r="G11" s="12"/>
      <c r="H11" s="12"/>
      <c r="I11" s="12">
        <v>0</v>
      </c>
      <c r="J11" s="42"/>
      <c r="K11" s="12"/>
      <c r="L11" s="21"/>
      <c r="M11" s="21"/>
      <c r="N11" s="21"/>
      <c r="O11" s="19">
        <f t="shared" si="0"/>
        <v>2</v>
      </c>
      <c r="P11" s="20">
        <f t="shared" si="1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12">
        <v>16</v>
      </c>
      <c r="D12" s="12"/>
      <c r="E12" s="21">
        <v>6</v>
      </c>
      <c r="F12" s="32"/>
      <c r="G12" s="32">
        <f>G14+G17</f>
        <v>2</v>
      </c>
      <c r="H12" s="32"/>
      <c r="I12" s="39">
        <f>SUM(I13:I16)</f>
        <v>1</v>
      </c>
      <c r="J12" s="41"/>
      <c r="K12" s="32">
        <f>SUM(K13:K17)</f>
        <v>2</v>
      </c>
      <c r="L12" s="21"/>
      <c r="M12" s="21"/>
      <c r="N12" s="21"/>
      <c r="O12" s="19">
        <f t="shared" si="0"/>
        <v>27</v>
      </c>
      <c r="P12" s="20">
        <f t="shared" si="1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12"/>
      <c r="G13" s="12"/>
      <c r="H13" s="12"/>
      <c r="I13" s="12">
        <v>0</v>
      </c>
      <c r="J13" s="42"/>
      <c r="K13" s="12">
        <v>0</v>
      </c>
      <c r="L13" s="21"/>
      <c r="M13" s="21"/>
      <c r="N13" s="21"/>
      <c r="O13" s="19">
        <f t="shared" si="0"/>
        <v>0</v>
      </c>
      <c r="P13" s="20">
        <f t="shared" si="1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12</v>
      </c>
      <c r="D14" s="12"/>
      <c r="E14" s="21">
        <v>6</v>
      </c>
      <c r="F14" s="12"/>
      <c r="G14" s="12">
        <v>1</v>
      </c>
      <c r="H14" s="12"/>
      <c r="I14" s="12">
        <v>1</v>
      </c>
      <c r="J14" s="42"/>
      <c r="K14" s="12">
        <v>2</v>
      </c>
      <c r="L14" s="21"/>
      <c r="M14" s="21"/>
      <c r="N14" s="21"/>
      <c r="O14" s="19">
        <f t="shared" si="0"/>
        <v>22</v>
      </c>
      <c r="P14" s="20">
        <f t="shared" si="1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12"/>
      <c r="G15" s="12"/>
      <c r="H15" s="12"/>
      <c r="I15" s="12">
        <v>0</v>
      </c>
      <c r="J15" s="42"/>
      <c r="K15" s="12"/>
      <c r="L15" s="21"/>
      <c r="M15" s="21"/>
      <c r="N15" s="21"/>
      <c r="O15" s="19">
        <f t="shared" si="0"/>
        <v>0</v>
      </c>
      <c r="P15" s="20">
        <f t="shared" si="1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12"/>
      <c r="G16" s="12"/>
      <c r="H16" s="12"/>
      <c r="I16" s="12">
        <v>0</v>
      </c>
      <c r="J16" s="42"/>
      <c r="K16" s="12"/>
      <c r="L16" s="21"/>
      <c r="M16" s="21"/>
      <c r="N16" s="21"/>
      <c r="O16" s="19">
        <f t="shared" si="0"/>
        <v>0</v>
      </c>
      <c r="P16" s="20">
        <f t="shared" si="1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4</v>
      </c>
      <c r="D17" s="12"/>
      <c r="E17" s="21">
        <v>0</v>
      </c>
      <c r="F17" s="12"/>
      <c r="G17" s="12">
        <v>1</v>
      </c>
      <c r="H17" s="12"/>
      <c r="I17" s="12">
        <v>0</v>
      </c>
      <c r="J17" s="42"/>
      <c r="K17" s="12">
        <v>0</v>
      </c>
      <c r="L17" s="21"/>
      <c r="M17" s="21"/>
      <c r="N17" s="21"/>
      <c r="O17" s="19">
        <f t="shared" si="0"/>
        <v>5</v>
      </c>
      <c r="P17" s="20">
        <f t="shared" si="1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12"/>
      <c r="D18" s="12"/>
      <c r="E18" s="21">
        <v>0</v>
      </c>
      <c r="F18" s="32"/>
      <c r="G18" s="32"/>
      <c r="H18" s="32"/>
      <c r="I18" s="33">
        <v>0</v>
      </c>
      <c r="J18" s="41"/>
      <c r="K18" s="32"/>
      <c r="L18" s="21"/>
      <c r="M18" s="21"/>
      <c r="N18" s="21"/>
      <c r="O18" s="19">
        <f t="shared" si="0"/>
        <v>0</v>
      </c>
      <c r="P18" s="20">
        <f t="shared" si="1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12"/>
      <c r="G19" s="12"/>
      <c r="H19" s="12"/>
      <c r="I19" s="12">
        <v>0</v>
      </c>
      <c r="J19" s="42"/>
      <c r="K19" s="12"/>
      <c r="L19" s="21"/>
      <c r="M19" s="21"/>
      <c r="N19" s="21"/>
      <c r="O19" s="19">
        <f t="shared" si="0"/>
        <v>0</v>
      </c>
      <c r="P19" s="20">
        <f t="shared" si="1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12"/>
      <c r="G20" s="12"/>
      <c r="H20" s="12"/>
      <c r="I20" s="12">
        <v>0</v>
      </c>
      <c r="J20" s="42"/>
      <c r="K20" s="12"/>
      <c r="L20" s="21"/>
      <c r="M20" s="21"/>
      <c r="N20" s="21"/>
      <c r="O20" s="19">
        <f t="shared" si="0"/>
        <v>0</v>
      </c>
      <c r="P20" s="20">
        <f t="shared" si="1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12"/>
      <c r="G21" s="12"/>
      <c r="H21" s="12"/>
      <c r="I21" s="12">
        <v>0</v>
      </c>
      <c r="J21" s="42"/>
      <c r="K21" s="12"/>
      <c r="L21" s="21"/>
      <c r="M21" s="21"/>
      <c r="N21" s="21"/>
      <c r="O21" s="19">
        <f t="shared" si="0"/>
        <v>0</v>
      </c>
      <c r="P21" s="20">
        <f t="shared" si="1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57">
        <v>18</v>
      </c>
      <c r="D22" s="57"/>
      <c r="E22" s="19">
        <v>1</v>
      </c>
      <c r="F22" s="32"/>
      <c r="G22" s="32">
        <v>7</v>
      </c>
      <c r="H22" s="32">
        <v>3</v>
      </c>
      <c r="I22" s="33">
        <f>SUM(I23,I35)</f>
        <v>3</v>
      </c>
      <c r="J22" s="43"/>
      <c r="K22" s="32">
        <f>K23+K29</f>
        <v>4</v>
      </c>
      <c r="L22" s="19"/>
      <c r="M22" s="19"/>
      <c r="N22" s="19"/>
      <c r="O22" s="19">
        <f t="shared" si="0"/>
        <v>33</v>
      </c>
      <c r="P22" s="20">
        <f t="shared" si="1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12">
        <v>10</v>
      </c>
      <c r="D23" s="12"/>
      <c r="E23" s="21">
        <v>1</v>
      </c>
      <c r="F23" s="32"/>
      <c r="G23" s="32">
        <v>7</v>
      </c>
      <c r="H23" s="32"/>
      <c r="I23" s="33">
        <f t="shared" ref="I23" si="2">SUM(I24:I28)</f>
        <v>3</v>
      </c>
      <c r="J23" s="41"/>
      <c r="K23" s="32">
        <f>K25</f>
        <v>4</v>
      </c>
      <c r="L23" s="21"/>
      <c r="M23" s="21"/>
      <c r="N23" s="21"/>
      <c r="O23" s="19">
        <f t="shared" si="0"/>
        <v>25</v>
      </c>
      <c r="P23" s="20">
        <f t="shared" si="1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12"/>
      <c r="G24" s="12"/>
      <c r="H24" s="12"/>
      <c r="I24" s="12">
        <v>0</v>
      </c>
      <c r="J24" s="42"/>
      <c r="K24" s="12"/>
      <c r="L24" s="21"/>
      <c r="M24" s="21"/>
      <c r="N24" s="21"/>
      <c r="O24" s="19">
        <f t="shared" si="0"/>
        <v>0</v>
      </c>
      <c r="P24" s="20">
        <f t="shared" si="1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10</v>
      </c>
      <c r="D25" s="12"/>
      <c r="E25" s="21">
        <v>1</v>
      </c>
      <c r="F25" s="12"/>
      <c r="G25" s="12">
        <v>7</v>
      </c>
      <c r="H25" s="12"/>
      <c r="I25" s="12">
        <v>3</v>
      </c>
      <c r="J25" s="42"/>
      <c r="K25" s="12">
        <v>4</v>
      </c>
      <c r="L25" s="21"/>
      <c r="M25" s="21"/>
      <c r="N25" s="21"/>
      <c r="O25" s="19">
        <f t="shared" si="0"/>
        <v>25</v>
      </c>
      <c r="P25" s="20">
        <f t="shared" si="1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12"/>
      <c r="G26" s="12"/>
      <c r="H26" s="12"/>
      <c r="I26" s="12">
        <v>0</v>
      </c>
      <c r="J26" s="42"/>
      <c r="K26" s="12"/>
      <c r="L26" s="21"/>
      <c r="M26" s="21"/>
      <c r="N26" s="21"/>
      <c r="O26" s="19">
        <f t="shared" si="0"/>
        <v>0</v>
      </c>
      <c r="P26" s="20">
        <f t="shared" si="1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12"/>
      <c r="G27" s="12"/>
      <c r="H27" s="12"/>
      <c r="I27" s="12">
        <v>0</v>
      </c>
      <c r="J27" s="42"/>
      <c r="K27" s="12"/>
      <c r="L27" s="21"/>
      <c r="M27" s="21"/>
      <c r="N27" s="21"/>
      <c r="O27" s="19">
        <f t="shared" si="0"/>
        <v>0</v>
      </c>
      <c r="P27" s="20">
        <f t="shared" si="1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12"/>
      <c r="G28" s="12"/>
      <c r="H28" s="12"/>
      <c r="I28" s="12">
        <v>0</v>
      </c>
      <c r="J28" s="42"/>
      <c r="K28" s="12"/>
      <c r="L28" s="21"/>
      <c r="M28" s="21"/>
      <c r="N28" s="21"/>
      <c r="O28" s="19">
        <f t="shared" si="0"/>
        <v>0</v>
      </c>
      <c r="P28" s="20">
        <f t="shared" si="1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12">
        <v>8</v>
      </c>
      <c r="D29" s="12"/>
      <c r="E29" s="21">
        <v>0</v>
      </c>
      <c r="F29" s="32"/>
      <c r="G29" s="32"/>
      <c r="H29" s="32"/>
      <c r="I29" s="33">
        <f>SUM(I30:I34)</f>
        <v>5</v>
      </c>
      <c r="J29" s="41"/>
      <c r="K29" s="32">
        <v>0</v>
      </c>
      <c r="L29" s="21"/>
      <c r="M29" s="21"/>
      <c r="N29" s="21"/>
      <c r="O29" s="19">
        <f t="shared" si="0"/>
        <v>13</v>
      </c>
      <c r="P29" s="20">
        <f t="shared" si="1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12"/>
      <c r="G30" s="12"/>
      <c r="H30" s="12"/>
      <c r="I30" s="12">
        <v>0</v>
      </c>
      <c r="J30" s="42"/>
      <c r="K30" s="12">
        <v>0</v>
      </c>
      <c r="L30" s="21"/>
      <c r="M30" s="21"/>
      <c r="N30" s="21"/>
      <c r="O30" s="19">
        <f t="shared" si="0"/>
        <v>0</v>
      </c>
      <c r="P30" s="20">
        <f t="shared" si="1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12">
        <v>5</v>
      </c>
      <c r="D31" s="12"/>
      <c r="E31" s="21">
        <v>0</v>
      </c>
      <c r="F31" s="12"/>
      <c r="G31" s="12"/>
      <c r="H31" s="12"/>
      <c r="I31" s="12">
        <v>5</v>
      </c>
      <c r="J31" s="42"/>
      <c r="K31" s="12">
        <v>0</v>
      </c>
      <c r="L31" s="21"/>
      <c r="M31" s="21"/>
      <c r="N31" s="21"/>
      <c r="O31" s="19">
        <f t="shared" si="0"/>
        <v>10</v>
      </c>
      <c r="P31" s="20">
        <f t="shared" si="1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12"/>
      <c r="G32" s="12"/>
      <c r="H32" s="12"/>
      <c r="I32" s="12">
        <v>0</v>
      </c>
      <c r="J32" s="42"/>
      <c r="K32" s="12"/>
      <c r="L32" s="21"/>
      <c r="M32" s="21"/>
      <c r="N32" s="21"/>
      <c r="O32" s="19">
        <f t="shared" si="0"/>
        <v>0</v>
      </c>
      <c r="P32" s="20">
        <f t="shared" si="1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12"/>
      <c r="G33" s="12"/>
      <c r="H33" s="12"/>
      <c r="I33" s="12">
        <v>0</v>
      </c>
      <c r="J33" s="42"/>
      <c r="K33" s="12"/>
      <c r="L33" s="21"/>
      <c r="M33" s="21"/>
      <c r="N33" s="21"/>
      <c r="O33" s="19">
        <f t="shared" si="0"/>
        <v>0</v>
      </c>
      <c r="P33" s="20">
        <f t="shared" si="1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12">
        <v>3</v>
      </c>
      <c r="D34" s="12"/>
      <c r="E34" s="21">
        <v>0</v>
      </c>
      <c r="F34" s="12"/>
      <c r="G34" s="12"/>
      <c r="H34" s="12"/>
      <c r="I34" s="12">
        <v>0</v>
      </c>
      <c r="J34" s="42"/>
      <c r="K34" s="12">
        <v>0</v>
      </c>
      <c r="L34" s="21"/>
      <c r="M34" s="21"/>
      <c r="N34" s="21"/>
      <c r="O34" s="19">
        <f t="shared" si="0"/>
        <v>3</v>
      </c>
      <c r="P34" s="20">
        <f t="shared" si="1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12"/>
      <c r="D35" s="12"/>
      <c r="E35" s="21">
        <v>0</v>
      </c>
      <c r="F35" s="32"/>
      <c r="G35" s="32"/>
      <c r="H35" s="32">
        <v>3</v>
      </c>
      <c r="I35" s="33">
        <v>0</v>
      </c>
      <c r="J35" s="41"/>
      <c r="K35" s="32"/>
      <c r="L35" s="21"/>
      <c r="M35" s="21"/>
      <c r="N35" s="21"/>
      <c r="O35" s="19">
        <f t="shared" si="0"/>
        <v>0</v>
      </c>
      <c r="P35" s="20">
        <f t="shared" si="1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12"/>
      <c r="G36" s="12"/>
      <c r="H36" s="12">
        <v>3</v>
      </c>
      <c r="I36" s="12">
        <v>0</v>
      </c>
      <c r="J36" s="42"/>
      <c r="K36" s="12"/>
      <c r="L36" s="21"/>
      <c r="M36" s="21"/>
      <c r="N36" s="21"/>
      <c r="O36" s="19">
        <f t="shared" si="0"/>
        <v>0</v>
      </c>
      <c r="P36" s="20">
        <f t="shared" si="1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>
        <v>4</v>
      </c>
      <c r="E37" s="21">
        <v>0</v>
      </c>
      <c r="F37" s="12"/>
      <c r="G37" s="12"/>
      <c r="H37" s="12"/>
      <c r="I37" s="12">
        <v>0</v>
      </c>
      <c r="J37" s="42"/>
      <c r="K37" s="12"/>
      <c r="L37" s="21"/>
      <c r="M37" s="21"/>
      <c r="N37" s="21"/>
      <c r="O37" s="19">
        <f t="shared" si="0"/>
        <v>0</v>
      </c>
      <c r="P37" s="20">
        <f t="shared" si="1"/>
        <v>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12"/>
      <c r="G38" s="12"/>
      <c r="H38" s="12"/>
      <c r="I38" s="12">
        <v>0</v>
      </c>
      <c r="J38" s="42"/>
      <c r="K38" s="12"/>
      <c r="L38" s="21"/>
      <c r="M38" s="21"/>
      <c r="N38" s="21"/>
      <c r="O38" s="19">
        <f t="shared" si="0"/>
        <v>0</v>
      </c>
      <c r="P38" s="20">
        <f t="shared" si="1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7"/>
      <c r="D39" s="57"/>
      <c r="E39" s="19">
        <v>0</v>
      </c>
      <c r="F39" s="12"/>
      <c r="G39" s="12"/>
      <c r="H39" s="12"/>
      <c r="I39" s="12">
        <v>0</v>
      </c>
      <c r="J39" s="42"/>
      <c r="K39" s="12"/>
      <c r="L39" s="19"/>
      <c r="M39" s="19"/>
      <c r="N39" s="19"/>
      <c r="O39" s="19">
        <f t="shared" si="0"/>
        <v>0</v>
      </c>
      <c r="P39" s="20">
        <f t="shared" si="1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7">
        <v>5</v>
      </c>
      <c r="D40" s="57"/>
      <c r="E40" s="19">
        <v>0</v>
      </c>
      <c r="F40" s="32"/>
      <c r="G40" s="12">
        <v>22</v>
      </c>
      <c r="H40" s="12"/>
      <c r="I40" s="12">
        <v>7</v>
      </c>
      <c r="J40" s="42"/>
      <c r="K40" s="12">
        <v>0</v>
      </c>
      <c r="L40" s="19"/>
      <c r="M40" s="19"/>
      <c r="N40" s="19"/>
      <c r="O40" s="19">
        <f t="shared" si="0"/>
        <v>34</v>
      </c>
      <c r="P40" s="20">
        <f t="shared" si="1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7"/>
      <c r="D41" s="57"/>
      <c r="E41" s="19">
        <v>0</v>
      </c>
      <c r="F41" s="12"/>
      <c r="G41" s="12"/>
      <c r="H41" s="12"/>
      <c r="I41" s="12">
        <v>0</v>
      </c>
      <c r="J41" s="42"/>
      <c r="K41" s="12"/>
      <c r="L41" s="19"/>
      <c r="M41" s="19"/>
      <c r="N41" s="19"/>
      <c r="O41" s="19">
        <f t="shared" si="0"/>
        <v>0</v>
      </c>
      <c r="P41" s="20">
        <f t="shared" si="1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7"/>
      <c r="D42" s="57"/>
      <c r="E42" s="19">
        <v>0</v>
      </c>
      <c r="F42" s="12"/>
      <c r="G42" s="12"/>
      <c r="H42" s="12"/>
      <c r="I42" s="12">
        <v>0</v>
      </c>
      <c r="J42" s="42"/>
      <c r="K42" s="12"/>
      <c r="L42" s="19"/>
      <c r="M42" s="19"/>
      <c r="N42" s="19"/>
      <c r="O42" s="19">
        <f t="shared" si="0"/>
        <v>0</v>
      </c>
      <c r="P42" s="20">
        <f t="shared" si="1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57"/>
      <c r="D43" s="57"/>
      <c r="E43" s="19">
        <v>0</v>
      </c>
      <c r="F43" s="12"/>
      <c r="G43" s="12"/>
      <c r="H43" s="12"/>
      <c r="I43" s="12">
        <v>0</v>
      </c>
      <c r="J43" s="42"/>
      <c r="K43" s="12"/>
      <c r="L43" s="19"/>
      <c r="M43" s="19"/>
      <c r="N43" s="19"/>
      <c r="O43" s="19">
        <f t="shared" si="0"/>
        <v>0</v>
      </c>
      <c r="P43" s="20">
        <f t="shared" si="1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57"/>
      <c r="D44" s="57"/>
      <c r="E44" s="19">
        <v>0</v>
      </c>
      <c r="F44" s="12"/>
      <c r="G44" s="12"/>
      <c r="H44" s="12"/>
      <c r="I44" s="12">
        <v>0</v>
      </c>
      <c r="J44" s="42"/>
      <c r="K44" s="12"/>
      <c r="L44" s="19"/>
      <c r="M44" s="19"/>
      <c r="N44" s="19"/>
      <c r="O44" s="19">
        <f t="shared" si="0"/>
        <v>0</v>
      </c>
      <c r="P44" s="20">
        <f t="shared" si="1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8">
        <v>224</v>
      </c>
      <c r="D45" s="58">
        <v>4</v>
      </c>
      <c r="E45" s="23">
        <v>92</v>
      </c>
      <c r="F45" s="32"/>
      <c r="G45" s="32">
        <f>G40+G4</f>
        <v>47</v>
      </c>
      <c r="H45" s="32">
        <f>H4</f>
        <v>3</v>
      </c>
      <c r="I45" s="40">
        <f>SUM(I4,I40)</f>
        <v>29</v>
      </c>
      <c r="J45" s="44"/>
      <c r="K45" s="32">
        <f>K4+K40</f>
        <v>34</v>
      </c>
      <c r="L45" s="23"/>
      <c r="M45" s="23"/>
      <c r="N45" s="23"/>
      <c r="O45" s="23">
        <f t="shared" si="0"/>
        <v>426</v>
      </c>
      <c r="P45" s="24">
        <f t="shared" si="1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62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61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9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9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9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9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9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9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9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9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9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9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9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9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9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9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9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9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9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9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9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9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9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9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9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9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9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9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9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9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9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2024-05-15T12:45:03Z</dcterms:modified>
</cp:coreProperties>
</file>