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Јуни\живот\"/>
    </mc:Choice>
  </mc:AlternateContent>
  <xr:revisionPtr revIDLastSave="0" documentId="13_ncr:1_{DA864345-2EAB-4DAB-99DB-04643F6D4F44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C29" i="5"/>
  <c r="C23" i="5"/>
  <c r="C22" i="5" s="1"/>
  <c r="C12" i="5"/>
  <c r="C6" i="5"/>
  <c r="C45" i="5" s="1"/>
  <c r="C28" i="1"/>
  <c r="C22" i="1"/>
  <c r="C21" i="1" s="1"/>
  <c r="C11" i="1"/>
  <c r="C4" i="1" s="1"/>
  <c r="C3" i="1" s="1"/>
  <c r="C5" i="1"/>
  <c r="C44" i="1" s="1"/>
  <c r="C22" i="3"/>
  <c r="C21" i="3" s="1"/>
  <c r="C17" i="3"/>
  <c r="C5" i="3"/>
  <c r="C4" i="3" s="1"/>
  <c r="H34" i="3"/>
  <c r="H22" i="3"/>
  <c r="H21" i="3" s="1"/>
  <c r="H17" i="3"/>
  <c r="H5" i="3"/>
  <c r="H4" i="3" s="1"/>
  <c r="H3" i="3" s="1"/>
  <c r="H44" i="3" s="1"/>
  <c r="H44" i="1"/>
  <c r="H34" i="1"/>
  <c r="H28" i="1"/>
  <c r="H22" i="1"/>
  <c r="H21" i="1" s="1"/>
  <c r="H17" i="1"/>
  <c r="H11" i="1"/>
  <c r="H5" i="1"/>
  <c r="H4" i="1"/>
  <c r="C5" i="5" l="1"/>
  <c r="C4" i="5" s="1"/>
  <c r="C3" i="3"/>
  <c r="C44" i="3" s="1"/>
  <c r="H3" i="1"/>
  <c r="I29" i="10" l="1"/>
  <c r="I23" i="10"/>
  <c r="I22" i="10"/>
  <c r="I12" i="10"/>
  <c r="I5" i="10" s="1"/>
  <c r="I4" i="10" s="1"/>
  <c r="I45" i="10" s="1"/>
  <c r="I6" i="10"/>
  <c r="I29" i="9"/>
  <c r="I23" i="9"/>
  <c r="I22" i="9"/>
  <c r="I12" i="9"/>
  <c r="I6" i="9"/>
  <c r="I5" i="9"/>
  <c r="I4" i="9"/>
  <c r="I45" i="9" s="1"/>
  <c r="F28" i="4"/>
  <c r="F22" i="4"/>
  <c r="F21" i="4" s="1"/>
  <c r="F11" i="4"/>
  <c r="F4" i="4" s="1"/>
  <c r="F3" i="4" s="1"/>
  <c r="F44" i="4" s="1"/>
  <c r="F5" i="4"/>
  <c r="F28" i="2"/>
  <c r="F22" i="2"/>
  <c r="F21" i="2" s="1"/>
  <c r="F11" i="2"/>
  <c r="F4" i="2" s="1"/>
  <c r="F3" i="2" s="1"/>
  <c r="F44" i="2" s="1"/>
  <c r="F5" i="2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5" i="3"/>
  <c r="F4" i="3" s="1"/>
  <c r="F28" i="1"/>
  <c r="F22" i="1"/>
  <c r="F21" i="1" s="1"/>
  <c r="F11" i="1"/>
  <c r="F4" i="1" s="1"/>
  <c r="F3" i="1" s="1"/>
  <c r="F44" i="1" s="1"/>
  <c r="F5" i="1"/>
  <c r="F3" i="3" l="1"/>
  <c r="F44" i="3" s="1"/>
  <c r="K23" i="10" l="1"/>
  <c r="K22" i="10" s="1"/>
  <c r="K12" i="10"/>
  <c r="K6" i="10"/>
  <c r="K5" i="10"/>
  <c r="K23" i="9"/>
  <c r="K22" i="9" s="1"/>
  <c r="K12" i="9"/>
  <c r="K5" i="9" s="1"/>
  <c r="K4" i="9" s="1"/>
  <c r="K45" i="9" s="1"/>
  <c r="K6" i="9"/>
  <c r="G22" i="4"/>
  <c r="G21" i="4" s="1"/>
  <c r="G11" i="4"/>
  <c r="G5" i="4"/>
  <c r="G4" i="4" s="1"/>
  <c r="G28" i="2"/>
  <c r="G22" i="2"/>
  <c r="G21" i="2"/>
  <c r="G11" i="2"/>
  <c r="G5" i="2"/>
  <c r="G4" i="2" s="1"/>
  <c r="G3" i="2" s="1"/>
  <c r="G44" i="2" s="1"/>
  <c r="K4" i="10" l="1"/>
  <c r="K45" i="10" s="1"/>
  <c r="G3" i="4"/>
  <c r="G44" i="4" s="1"/>
  <c r="K23" i="11" l="1"/>
  <c r="K22" i="11"/>
  <c r="K12" i="11"/>
  <c r="K6" i="11"/>
  <c r="K5" i="11"/>
  <c r="K4" i="11" s="1"/>
  <c r="K45" i="11" s="1"/>
  <c r="K23" i="5"/>
  <c r="K22" i="5" s="1"/>
  <c r="K12" i="5"/>
  <c r="K6" i="5"/>
  <c r="K5" i="5" s="1"/>
  <c r="K4" i="5" s="1"/>
  <c r="K45" i="5" s="1"/>
  <c r="G22" i="3"/>
  <c r="G21" i="3" s="1"/>
  <c r="G11" i="3"/>
  <c r="G5" i="3"/>
  <c r="G4" i="3"/>
  <c r="G28" i="1"/>
  <c r="G21" i="1" s="1"/>
  <c r="G22" i="1"/>
  <c r="G11" i="1"/>
  <c r="G4" i="1" s="1"/>
  <c r="G3" i="1" s="1"/>
  <c r="G44" i="1" s="1"/>
  <c r="G5" i="1"/>
  <c r="G3" i="3" l="1"/>
  <c r="G44" i="3" s="1"/>
  <c r="H35" i="10" l="1"/>
  <c r="H29" i="10"/>
  <c r="H23" i="10"/>
  <c r="H22" i="10" s="1"/>
  <c r="H18" i="10"/>
  <c r="H12" i="10"/>
  <c r="H6" i="10"/>
  <c r="H5" i="10" s="1"/>
  <c r="H4" i="10" s="1"/>
  <c r="H45" i="10" s="1"/>
  <c r="G35" i="10"/>
  <c r="G29" i="10"/>
  <c r="G23" i="10"/>
  <c r="G22" i="10" s="1"/>
  <c r="G4" i="10" s="1"/>
  <c r="G45" i="10" s="1"/>
  <c r="G18" i="10"/>
  <c r="G12" i="10"/>
  <c r="G6" i="10"/>
  <c r="G5" i="10"/>
  <c r="H35" i="9"/>
  <c r="H29" i="9"/>
  <c r="H23" i="9"/>
  <c r="H22" i="9"/>
  <c r="H18" i="9"/>
  <c r="H12" i="9"/>
  <c r="H6" i="9"/>
  <c r="H5" i="9" s="1"/>
  <c r="H4" i="9" s="1"/>
  <c r="H45" i="9" s="1"/>
  <c r="G35" i="9"/>
  <c r="G29" i="9"/>
  <c r="G23" i="9"/>
  <c r="G22" i="9"/>
  <c r="G18" i="9"/>
  <c r="G12" i="9"/>
  <c r="G6" i="9"/>
  <c r="G5" i="9" s="1"/>
  <c r="G4" i="9" s="1"/>
  <c r="G45" i="9" s="1"/>
  <c r="E34" i="4"/>
  <c r="E22" i="4"/>
  <c r="E21" i="4" s="1"/>
  <c r="E17" i="4"/>
  <c r="E4" i="4" s="1"/>
  <c r="E3" i="4" s="1"/>
  <c r="E44" i="4" s="1"/>
  <c r="E5" i="4"/>
  <c r="E34" i="2"/>
  <c r="E28" i="2"/>
  <c r="E22" i="2"/>
  <c r="E21" i="2" s="1"/>
  <c r="E17" i="2"/>
  <c r="E11" i="2"/>
  <c r="E5" i="2"/>
  <c r="E4" i="2"/>
  <c r="E3" i="2" s="1"/>
  <c r="E44" i="2" s="1"/>
  <c r="H35" i="11" l="1"/>
  <c r="H22" i="11" s="1"/>
  <c r="H29" i="11"/>
  <c r="H23" i="11"/>
  <c r="H18" i="11"/>
  <c r="H12" i="11"/>
  <c r="H6" i="11"/>
  <c r="H5" i="11"/>
  <c r="G35" i="11"/>
  <c r="G29" i="11"/>
  <c r="G22" i="11" s="1"/>
  <c r="G4" i="11" s="1"/>
  <c r="G45" i="11" s="1"/>
  <c r="G23" i="11"/>
  <c r="G18" i="11"/>
  <c r="G12" i="11"/>
  <c r="G6" i="11"/>
  <c r="G5" i="11"/>
  <c r="H35" i="5"/>
  <c r="H29" i="5"/>
  <c r="H23" i="5"/>
  <c r="H22" i="5" s="1"/>
  <c r="H18" i="5"/>
  <c r="H12" i="5"/>
  <c r="H6" i="5"/>
  <c r="H5" i="5"/>
  <c r="H4" i="5" s="1"/>
  <c r="H45" i="5" s="1"/>
  <c r="G35" i="5"/>
  <c r="G29" i="5"/>
  <c r="G23" i="5"/>
  <c r="G22" i="5"/>
  <c r="G18" i="5"/>
  <c r="G12" i="5"/>
  <c r="G6" i="5"/>
  <c r="G5" i="5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H4" i="11" l="1"/>
  <c r="H45" i="11" s="1"/>
  <c r="J45" i="9" l="1"/>
  <c r="J35" i="9"/>
  <c r="J29" i="9"/>
  <c r="J23" i="9"/>
  <c r="J22" i="9" s="1"/>
  <c r="J21" i="9"/>
  <c r="J18" i="9" s="1"/>
  <c r="J20" i="9"/>
  <c r="J19" i="9"/>
  <c r="J12" i="9"/>
  <c r="D45" i="10" l="1"/>
  <c r="C29" i="10"/>
  <c r="C23" i="10"/>
  <c r="C22" i="10" s="1"/>
  <c r="C12" i="10"/>
  <c r="C6" i="10"/>
  <c r="C5" i="10" s="1"/>
  <c r="C4" i="10" s="1"/>
  <c r="D45" i="9"/>
  <c r="C29" i="9"/>
  <c r="C23" i="9"/>
  <c r="C22" i="9" s="1"/>
  <c r="C12" i="9"/>
  <c r="C6" i="9"/>
  <c r="C5" i="9" s="1"/>
  <c r="C22" i="4"/>
  <c r="C21" i="4" s="1"/>
  <c r="C5" i="4"/>
  <c r="C4" i="4"/>
  <c r="C22" i="2"/>
  <c r="C21" i="2"/>
  <c r="C44" i="2" s="1"/>
  <c r="C5" i="2"/>
  <c r="C4" i="2"/>
  <c r="C45" i="10" l="1"/>
  <c r="C4" i="9"/>
  <c r="C45" i="9" s="1"/>
  <c r="C3" i="4"/>
  <c r="C44" i="4" s="1"/>
  <c r="C3" i="2"/>
  <c r="D45" i="5" l="1"/>
  <c r="D18" i="5"/>
  <c r="D5" i="5" s="1"/>
  <c r="D4" i="5" s="1"/>
  <c r="I44" i="1" l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<sst xmlns="http://schemas.openxmlformats.org/spreadsheetml/2006/main" count="928" uniqueCount="98">
  <si>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</si>
  <si>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</si>
  <si>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</si>
  <si>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</si>
  <si>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</si>
  <si>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</si>
  <si>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</si>
  <si>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</si>
  <si>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</si>
  <si>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</si>
  <si>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</si>
  <si>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</si>
  <si>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</si>
  <si>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</si>
  <si>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</si>
  <si>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</si>
  <si>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</si>
  <si>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</si>
  <si>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</si>
  <si>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</si>
  <si>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</si>
  <si>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</si>
  <si>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</si>
  <si>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</si>
  <si>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</si>
  <si>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</si>
  <si>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</si>
  <si>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</si>
  <si>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</si>
  <si>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</si>
  <si>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</si>
  <si>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</si>
  <si>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</si>
  <si>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</si>
  <si>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</si>
  <si>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</si>
  <si>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</si>
  <si>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</si>
  <si>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</si>
  <si>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</si>
  <si>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</si>
  <si>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</si>
  <si>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</si>
  <si>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</si>
  <si>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</si>
  <si>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</si>
  <si>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</si>
  <si>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</si>
  <si>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</si>
  <si>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</si>
  <si>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</si>
  <si>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</si>
  <si>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</si>
  <si>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</si>
  <si>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</si>
  <si>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</si>
  <si>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</si>
  <si>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</si>
  <si>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</si>
  <si>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</si>
  <si>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</si>
  <si>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</si>
  <si>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</si>
  <si>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</si>
  <si>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</si>
  <si>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</si>
  <si>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</si>
  <si>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</si>
  <si>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</si>
  <si>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</si>
  <si>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</si>
  <si>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</si>
  <si>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</si>
  <si>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</si>
  <si>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</si>
  <si>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</si>
  <si>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</si>
  <si>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</si>
  <si>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</si>
  <si>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</si>
  <si>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</si>
  <si>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</si>
  <si>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</si>
  <si>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</si>
  <si>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</si>
  <si>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</si>
  <si>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</si>
  <si>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</si>
  <si>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</si>
  <si>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</si>
  <si>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 јуни 2024 година</t>
  </si>
  <si>
    <t>Бруто полисирана премија, во илјади денари, на друштвата за осигурување на живот,  јуни 2023 година</t>
  </si>
  <si>
    <t>Број на склучени договори на друштвата за осигурување на живот јуни 2024 година</t>
  </si>
  <si>
    <t>Број на склучени договори на друштвата за осигурување на живот  јуни 2023 година</t>
  </si>
  <si>
    <t>Бруто исплатени штети, во илјади денари, на друштвата за осигурување на живот, јуни 2024 година</t>
  </si>
  <si>
    <t>Бруто исплатени штети, во илјади денари, на друштвата за осигурување на живот, јуни 2023 година</t>
  </si>
  <si>
    <t>Број на исплатени штети на друштвата за осигурување на живот, јуни 2024 година</t>
  </si>
  <si>
    <t>Број на исплатени штети на друштвата за осигурување на живот, јуни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</si>
</sst>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71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0" fillId="0" borderId="17" xfId="1" applyNumberFormat="1" applyFont="1" applyBorder="1"/>
    <xf numFmtId="164" fontId="0" fillId="0" borderId="0" xfId="1" applyNumberFormat="1" applyFont="1"/>
  </cellXfs>
  <cellStyles count="8">
    <cellStyle name="aqt13" xfId="6" xr:uid="{0C66B4E6-76EB-4196-B12A-C8ED1B960367}"/>
    <cellStyle name="aqt21" xfId="7" xr:uid="{4A44F0C0-57F1-4699-998B-39A04938370E}"/>
    <cellStyle name="aqt32" xfId="5" xr:uid="{EB43A9E7-5FEB-4608-A9F6-81423E74D803}"/>
    <cellStyle name="aqt33" xfId="2" xr:uid="{AC08B896-7653-4821-AF73-8C3C7554F849}"/>
    <cellStyle name="aqt34" xfId="3" xr:uid="{CB3DFA32-1EEF-4DB7-9889-E0C61C1A2209}"/>
    <cellStyle name="aqt8" xfId="4" xr:uid="{E078B9C9-99BC-4126-898F-D4480D8536BD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3" customWidth="1"/>
    <col min="8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21648</v>
      </c>
      <c r="D3" s="32">
        <v>3450</v>
      </c>
      <c r="E3" s="32">
        <f t="shared" ref="E3" si="1">E4+E21</f>
        <v>1249</v>
      </c>
      <c r="F3" s="37">
        <f>SUM(F4,F21,F28)</f>
        <v>7629</v>
      </c>
      <c r="G3" s="35">
        <f>G4+G21</f>
        <v>46848.59219899973</v>
      </c>
      <c r="H3" s="35">
        <f>H4+H21</f>
        <v>480.1</v>
      </c>
      <c r="I3" s="20">
        <f>SUM(C3:H3)</f>
        <v>81304.692198999735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7353</v>
      </c>
      <c r="D4" s="32">
        <v>3363</v>
      </c>
      <c r="E4" s="32">
        <f t="shared" ref="E4" si="2">SUM(E5,E17,E11)</f>
        <v>892</v>
      </c>
      <c r="F4" s="37">
        <f>SUM(F11,F5)</f>
        <v>1184</v>
      </c>
      <c r="G4" s="35">
        <f>G5+G11</f>
        <v>10448.153982999998</v>
      </c>
      <c r="H4" s="35">
        <f>H5+H11</f>
        <v>0</v>
      </c>
      <c r="I4" s="20">
        <f t="shared" ref="I4:I44" si="3">SUM(C4:H4)</f>
        <v>23240.153982999997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7300</v>
      </c>
      <c r="D5" s="32">
        <v>3072</v>
      </c>
      <c r="E5" s="32">
        <f t="shared" ref="E5" si="4">SUM(E6:E10)</f>
        <v>826</v>
      </c>
      <c r="F5" s="37">
        <f>SUM(F6:F10)</f>
        <v>1171</v>
      </c>
      <c r="G5" s="35">
        <f>G6+G8</f>
        <v>10401.169432999999</v>
      </c>
      <c r="H5" s="35">
        <f>SUM(H6:H10)</f>
        <v>0</v>
      </c>
      <c r="I5" s="22">
        <f t="shared" si="3"/>
        <v>22770.169432999999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9">
        <v>6965</v>
      </c>
      <c r="D6" s="12">
        <v>172</v>
      </c>
      <c r="E6" s="12">
        <v>639</v>
      </c>
      <c r="F6" s="12">
        <v>1063</v>
      </c>
      <c r="G6" s="57">
        <v>9684.4474249999985</v>
      </c>
      <c r="H6" s="36"/>
      <c r="I6" s="22">
        <f t="shared" si="3"/>
        <v>18523.447424999998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7">
        <v>0</v>
      </c>
      <c r="D7" s="12">
        <v>0</v>
      </c>
      <c r="E7" s="12"/>
      <c r="F7" s="38">
        <v>0</v>
      </c>
      <c r="G7" s="57"/>
      <c r="H7" s="36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9">
        <v>270</v>
      </c>
      <c r="D8" s="12">
        <v>1518</v>
      </c>
      <c r="E8" s="12"/>
      <c r="F8" s="12">
        <v>46</v>
      </c>
      <c r="G8" s="57">
        <v>716.72200800000007</v>
      </c>
      <c r="H8" s="36"/>
      <c r="I8" s="22">
        <f t="shared" si="3"/>
        <v>2550.7220080000002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7">
        <v>0</v>
      </c>
      <c r="D9" s="12">
        <v>1382</v>
      </c>
      <c r="E9" s="12">
        <v>187</v>
      </c>
      <c r="F9" s="12">
        <v>62</v>
      </c>
      <c r="G9" s="36"/>
      <c r="H9" s="36"/>
      <c r="I9" s="22">
        <f t="shared" si="3"/>
        <v>1631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7">
        <v>65</v>
      </c>
      <c r="D10" s="12">
        <v>0</v>
      </c>
      <c r="E10" s="12"/>
      <c r="F10" s="38">
        <v>0</v>
      </c>
      <c r="G10" s="36"/>
      <c r="H10" s="36"/>
      <c r="I10" s="22">
        <f t="shared" si="3"/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53</v>
      </c>
      <c r="D11" s="32">
        <v>291</v>
      </c>
      <c r="E11" s="51">
        <f t="shared" ref="E11" si="5">SUM(E12:E16)</f>
        <v>66</v>
      </c>
      <c r="F11" s="39">
        <f>SUM(F16,F13)</f>
        <v>13</v>
      </c>
      <c r="G11" s="35">
        <f>SUM(G12:G16)</f>
        <v>46.984550000000013</v>
      </c>
      <c r="H11" s="35">
        <f>SUM(H12:H16)</f>
        <v>0</v>
      </c>
      <c r="I11" s="22">
        <f t="shared" si="3"/>
        <v>469.98455000000001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70">
        <v>25</v>
      </c>
      <c r="D12" s="12">
        <v>96</v>
      </c>
      <c r="E12" s="12">
        <v>10</v>
      </c>
      <c r="F12" s="38">
        <v>0</v>
      </c>
      <c r="G12" s="57">
        <v>3.6279599999999999</v>
      </c>
      <c r="H12" s="36"/>
      <c r="I12" s="22">
        <f t="shared" si="3"/>
        <v>134.62796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70">
        <v>14</v>
      </c>
      <c r="D13" s="12">
        <v>184</v>
      </c>
      <c r="E13" s="12">
        <v>22</v>
      </c>
      <c r="F13" s="12">
        <v>5</v>
      </c>
      <c r="G13" s="57">
        <v>36.641162000000008</v>
      </c>
      <c r="H13" s="36"/>
      <c r="I13" s="22">
        <f t="shared" si="3"/>
        <v>261.64116200000001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7">
        <v>0</v>
      </c>
      <c r="D14" s="12">
        <v>0</v>
      </c>
      <c r="E14" s="12"/>
      <c r="F14" s="38">
        <v>0</v>
      </c>
      <c r="G14" s="59"/>
      <c r="H14" s="36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7">
        <v>0</v>
      </c>
      <c r="D15" s="12">
        <v>0</v>
      </c>
      <c r="E15" s="12"/>
      <c r="F15" s="38">
        <v>0</v>
      </c>
      <c r="G15" s="59"/>
      <c r="H15" s="36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7">
        <v>14</v>
      </c>
      <c r="D16" s="12">
        <v>11</v>
      </c>
      <c r="E16" s="12">
        <v>34</v>
      </c>
      <c r="F16" s="12">
        <v>8</v>
      </c>
      <c r="G16" s="57">
        <v>6.7154280000000011</v>
      </c>
      <c r="H16" s="36"/>
      <c r="I16" s="22">
        <f t="shared" si="3"/>
        <v>73.715428000000003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v>0</v>
      </c>
      <c r="D17" s="32">
        <v>0</v>
      </c>
      <c r="E17" s="32">
        <f t="shared" ref="E17" si="6">SUM(E18:E20)</f>
        <v>0</v>
      </c>
      <c r="F17" s="39">
        <v>0</v>
      </c>
      <c r="G17" s="35"/>
      <c r="H17" s="35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7">
        <v>0</v>
      </c>
      <c r="D18" s="12">
        <v>0</v>
      </c>
      <c r="E18" s="12"/>
      <c r="F18" s="38">
        <v>0</v>
      </c>
      <c r="G18" s="36"/>
      <c r="H18" s="36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7"/>
      <c r="D19" s="12">
        <v>0</v>
      </c>
      <c r="E19" s="12"/>
      <c r="F19" s="38">
        <v>0</v>
      </c>
      <c r="G19" s="36"/>
      <c r="H19" s="36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7">
        <v>0</v>
      </c>
      <c r="D20" s="12">
        <v>0</v>
      </c>
      <c r="E20" s="12"/>
      <c r="F20" s="38">
        <v>0</v>
      </c>
      <c r="G20" s="36"/>
      <c r="H20" s="36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C22+C28</f>
        <v>14295</v>
      </c>
      <c r="D21" s="32">
        <v>87</v>
      </c>
      <c r="E21" s="32">
        <f t="shared" ref="E21" si="7">SUM(E22,E28,E34)</f>
        <v>357</v>
      </c>
      <c r="F21" s="33">
        <f>SUM(F22,F34)</f>
        <v>6076</v>
      </c>
      <c r="G21" s="35">
        <f>G22+G28</f>
        <v>36400.438215999733</v>
      </c>
      <c r="H21" s="35">
        <f>H22+H28</f>
        <v>480.1</v>
      </c>
      <c r="I21" s="20">
        <f t="shared" si="3"/>
        <v>57695.538215999732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12986</v>
      </c>
      <c r="D22" s="32">
        <v>87</v>
      </c>
      <c r="E22" s="32">
        <f t="shared" ref="E22:F22" si="8">SUM(E23:E27)</f>
        <v>357</v>
      </c>
      <c r="F22" s="33">
        <f t="shared" si="8"/>
        <v>6076</v>
      </c>
      <c r="G22" s="35">
        <f>G24</f>
        <v>36298.49253999973</v>
      </c>
      <c r="H22" s="32">
        <f>SUM(H23:H27)</f>
        <v>208.38000000000002</v>
      </c>
      <c r="I22" s="22">
        <f t="shared" si="3"/>
        <v>56012.872539999727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7">
        <v>0</v>
      </c>
      <c r="D23" s="12">
        <v>0</v>
      </c>
      <c r="E23" s="12"/>
      <c r="F23" s="38">
        <v>0</v>
      </c>
      <c r="G23" s="36"/>
      <c r="H23" s="36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48">
        <v>12986</v>
      </c>
      <c r="D24" s="12">
        <v>87</v>
      </c>
      <c r="E24" s="12">
        <v>357</v>
      </c>
      <c r="F24" s="12">
        <v>6076</v>
      </c>
      <c r="G24" s="36">
        <v>36298.49253999973</v>
      </c>
      <c r="H24" s="36">
        <v>208.38000000000002</v>
      </c>
      <c r="I24" s="22">
        <f t="shared" si="3"/>
        <v>56012.872539999727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7">
        <v>0</v>
      </c>
      <c r="D25" s="12">
        <v>0</v>
      </c>
      <c r="E25" s="12"/>
      <c r="F25" s="38">
        <v>0</v>
      </c>
      <c r="G25" s="36"/>
      <c r="H25" s="36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7">
        <v>0</v>
      </c>
      <c r="D26" s="12">
        <v>0</v>
      </c>
      <c r="E26" s="12"/>
      <c r="F26" s="38">
        <v>0</v>
      </c>
      <c r="G26" s="36"/>
      <c r="H26" s="36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7">
        <v>0</v>
      </c>
      <c r="D27" s="12">
        <v>0</v>
      </c>
      <c r="E27" s="12"/>
      <c r="F27" s="38">
        <v>0</v>
      </c>
      <c r="G27" s="36"/>
      <c r="H27" s="36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1309</v>
      </c>
      <c r="D28" s="32">
        <v>0</v>
      </c>
      <c r="E28" s="32">
        <f>SUM(E29:E33)</f>
        <v>0</v>
      </c>
      <c r="F28" s="33">
        <f>SUM(F29:F33)</f>
        <v>369</v>
      </c>
      <c r="G28" s="35">
        <f>SUM(G29:G33)</f>
        <v>101.94567600000002</v>
      </c>
      <c r="H28" s="35">
        <f>SUM(H29:H33)</f>
        <v>271.72000000000003</v>
      </c>
      <c r="I28" s="22">
        <f t="shared" si="3"/>
        <v>2051.6656760000001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70">
        <v>231</v>
      </c>
      <c r="D29" s="12">
        <v>0</v>
      </c>
      <c r="E29" s="12"/>
      <c r="F29" s="12">
        <v>0</v>
      </c>
      <c r="G29" s="36">
        <v>4.7681760000000004</v>
      </c>
      <c r="H29" s="36">
        <v>18.95</v>
      </c>
      <c r="I29" s="22">
        <f t="shared" si="3"/>
        <v>254.718176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70">
        <v>978</v>
      </c>
      <c r="D30" s="12">
        <v>0</v>
      </c>
      <c r="E30" s="12"/>
      <c r="F30" s="12">
        <v>286</v>
      </c>
      <c r="G30" s="36">
        <v>47.681760000000004</v>
      </c>
      <c r="H30" s="36">
        <v>62.9</v>
      </c>
      <c r="I30" s="22">
        <f t="shared" si="3"/>
        <v>1374.58176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7">
        <v>0</v>
      </c>
      <c r="D31" s="12">
        <v>0</v>
      </c>
      <c r="E31" s="12"/>
      <c r="F31" s="38">
        <v>0</v>
      </c>
      <c r="G31" s="36"/>
      <c r="H31" s="36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7">
        <v>0</v>
      </c>
      <c r="D32" s="12">
        <v>0</v>
      </c>
      <c r="E32" s="12"/>
      <c r="F32" s="38">
        <v>0</v>
      </c>
      <c r="G32" s="36">
        <v>49.495740000000012</v>
      </c>
      <c r="H32" s="36"/>
      <c r="I32" s="22">
        <f t="shared" si="3"/>
        <v>49.495740000000012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7">
        <v>100</v>
      </c>
      <c r="D33" s="12">
        <v>0</v>
      </c>
      <c r="E33" s="12"/>
      <c r="F33" s="12">
        <v>83</v>
      </c>
      <c r="G33" s="36"/>
      <c r="H33" s="36">
        <v>189.87</v>
      </c>
      <c r="I33" s="22">
        <f t="shared" si="3"/>
        <v>372.87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49">
        <v>0</v>
      </c>
      <c r="D34" s="32">
        <v>0</v>
      </c>
      <c r="E34" s="32">
        <f t="shared" ref="E34" si="9">SUM(E35:E37)</f>
        <v>0</v>
      </c>
      <c r="F34" s="39">
        <v>0</v>
      </c>
      <c r="G34" s="35"/>
      <c r="H34" s="35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7">
        <v>0</v>
      </c>
      <c r="D35" s="12">
        <v>0</v>
      </c>
      <c r="E35" s="12"/>
      <c r="F35" s="38">
        <v>0</v>
      </c>
      <c r="G35" s="36"/>
      <c r="H35" s="36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7">
        <v>0</v>
      </c>
      <c r="D36" s="12">
        <v>0</v>
      </c>
      <c r="E36" s="12"/>
      <c r="F36" s="38">
        <v>0</v>
      </c>
      <c r="G36" s="36"/>
      <c r="H36" s="36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7">
        <v>0</v>
      </c>
      <c r="D37" s="12">
        <v>0</v>
      </c>
      <c r="E37" s="12"/>
      <c r="F37" s="38">
        <v>0</v>
      </c>
      <c r="G37" s="36"/>
      <c r="H37" s="36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7">
        <v>0</v>
      </c>
      <c r="D38" s="12">
        <v>0</v>
      </c>
      <c r="E38" s="12"/>
      <c r="F38" s="38">
        <v>0</v>
      </c>
      <c r="G38" s="36"/>
      <c r="H38" s="36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9">
        <v>8033</v>
      </c>
      <c r="D39" s="32">
        <v>1505</v>
      </c>
      <c r="E39" s="12">
        <v>9774</v>
      </c>
      <c r="F39" s="12">
        <v>1222</v>
      </c>
      <c r="G39" s="36">
        <v>9782.1598640000011</v>
      </c>
      <c r="H39" s="36">
        <v>588.09</v>
      </c>
      <c r="I39" s="20">
        <f t="shared" si="3"/>
        <v>30904.249864000001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7">
        <v>0</v>
      </c>
      <c r="D40" s="12">
        <v>0</v>
      </c>
      <c r="E40" s="12"/>
      <c r="F40" s="38">
        <v>0</v>
      </c>
      <c r="G40" s="36"/>
      <c r="H40" s="36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7">
        <v>0</v>
      </c>
      <c r="D41" s="12">
        <v>0</v>
      </c>
      <c r="E41" s="12"/>
      <c r="F41" s="12">
        <v>0</v>
      </c>
      <c r="G41" s="36"/>
      <c r="H41" s="36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7">
        <v>0</v>
      </c>
      <c r="D42" s="12">
        <v>0</v>
      </c>
      <c r="E42" s="12"/>
      <c r="F42" s="12">
        <v>0</v>
      </c>
      <c r="G42" s="36"/>
      <c r="H42" s="36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7">
        <v>0</v>
      </c>
      <c r="D43" s="12">
        <v>0</v>
      </c>
      <c r="E43" s="12"/>
      <c r="F43" s="12">
        <v>0</v>
      </c>
      <c r="G43" s="36"/>
      <c r="H43" s="36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29681</v>
      </c>
      <c r="D44" s="32">
        <v>4955</v>
      </c>
      <c r="E44" s="32">
        <f t="shared" ref="E44" si="10">SUM(E3,E38:E43)</f>
        <v>11023</v>
      </c>
      <c r="F44" s="45">
        <f>SUM(F3,F39)</f>
        <v>8851</v>
      </c>
      <c r="G44" s="58">
        <f>G3+G39</f>
        <v>56630.752062999731</v>
      </c>
      <c r="H44" s="35">
        <f>H5+H11+H22+H28+H39</f>
        <v>1068.19</v>
      </c>
      <c r="I44" s="24">
        <f t="shared" si="3"/>
        <v>112208.94206299973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3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3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3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3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3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3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3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3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3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3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3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3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3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3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3" customWidth="1"/>
    <col min="8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20479</v>
      </c>
      <c r="D3" s="19">
        <v>1842</v>
      </c>
      <c r="E3" s="32">
        <f t="shared" ref="E3" si="0">E4+E21</f>
        <v>5408</v>
      </c>
      <c r="F3" s="37">
        <f>SUM(F4,F21,F28)</f>
        <v>7716</v>
      </c>
      <c r="G3" s="35">
        <f>G4+G21</f>
        <v>35588.105360641319</v>
      </c>
      <c r="H3" s="29"/>
      <c r="I3" s="20">
        <f>SUM(C3:H3)</f>
        <v>71033.105360641319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C5+C11+C17</f>
        <v>7018</v>
      </c>
      <c r="D4" s="19">
        <v>1756</v>
      </c>
      <c r="E4" s="32">
        <f t="shared" ref="E4" si="1">SUM(E5,E17,E11)</f>
        <v>3914</v>
      </c>
      <c r="F4" s="37">
        <f>SUM(F11,F5)</f>
        <v>407</v>
      </c>
      <c r="G4" s="35">
        <f>G5+G11</f>
        <v>8052.75576576</v>
      </c>
      <c r="H4" s="29"/>
      <c r="I4" s="20">
        <f t="shared" ref="I4:I44" si="2">SUM(C4:H4)</f>
        <v>21147.755765760001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6962</v>
      </c>
      <c r="D5" s="21">
        <v>1482</v>
      </c>
      <c r="E5" s="32">
        <f t="shared" ref="E5" si="3">SUM(E6:E10)</f>
        <v>3833</v>
      </c>
      <c r="F5" s="37">
        <f>SUM(F6:F10)</f>
        <v>386</v>
      </c>
      <c r="G5" s="35">
        <f>G6+G8</f>
        <v>7897.4505215999998</v>
      </c>
      <c r="H5" s="30"/>
      <c r="I5" s="22">
        <f t="shared" si="2"/>
        <v>20560.4505216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6771</v>
      </c>
      <c r="D6" s="21">
        <v>169</v>
      </c>
      <c r="E6" s="12">
        <v>3295</v>
      </c>
      <c r="F6" s="38">
        <v>202</v>
      </c>
      <c r="G6" s="36">
        <v>7694.1388799999995</v>
      </c>
      <c r="H6" s="30"/>
      <c r="I6" s="22">
        <f t="shared" si="2"/>
        <v>18131.138879999999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21">
        <v>0</v>
      </c>
      <c r="E7" s="12"/>
      <c r="F7" s="38">
        <v>0</v>
      </c>
      <c r="G7" s="36"/>
      <c r="H7" s="30"/>
      <c r="I7" s="22">
        <f t="shared" si="2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158</v>
      </c>
      <c r="D8" s="21">
        <v>536</v>
      </c>
      <c r="E8" s="12"/>
      <c r="F8" s="38">
        <v>88</v>
      </c>
      <c r="G8" s="36">
        <v>203.3116416</v>
      </c>
      <c r="H8" s="30"/>
      <c r="I8" s="22">
        <f t="shared" si="2"/>
        <v>985.31164160000003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21">
        <v>777</v>
      </c>
      <c r="E9" s="12">
        <v>538</v>
      </c>
      <c r="F9" s="38">
        <v>96</v>
      </c>
      <c r="G9" s="36"/>
      <c r="H9" s="30"/>
      <c r="I9" s="22">
        <f t="shared" si="2"/>
        <v>1411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33</v>
      </c>
      <c r="D10" s="21">
        <v>0</v>
      </c>
      <c r="E10" s="12"/>
      <c r="F10" s="38">
        <v>0</v>
      </c>
      <c r="G10" s="36"/>
      <c r="H10" s="30"/>
      <c r="I10" s="22">
        <f t="shared" si="2"/>
        <v>33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56</v>
      </c>
      <c r="D11" s="21">
        <v>274</v>
      </c>
      <c r="E11" s="51">
        <f t="shared" ref="E11" si="4">SUM(E12:E16)</f>
        <v>81</v>
      </c>
      <c r="F11" s="39">
        <f>SUM(F16,F13)</f>
        <v>21</v>
      </c>
      <c r="G11" s="35">
        <f>SUM(G12:G16)</f>
        <v>155.30524415999997</v>
      </c>
      <c r="H11" s="30"/>
      <c r="I11" s="22">
        <f t="shared" si="2"/>
        <v>587.30524416000003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27.171565750000003</v>
      </c>
      <c r="D12" s="21">
        <v>65</v>
      </c>
      <c r="E12" s="12">
        <v>26</v>
      </c>
      <c r="F12" s="38">
        <v>0</v>
      </c>
      <c r="G12" s="36">
        <v>10.733829119999999</v>
      </c>
      <c r="H12" s="30"/>
      <c r="I12" s="22">
        <f t="shared" si="2"/>
        <v>128.90539487000001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35</v>
      </c>
      <c r="D13" s="21">
        <v>201</v>
      </c>
      <c r="E13" s="12">
        <v>27</v>
      </c>
      <c r="F13" s="38">
        <v>9</v>
      </c>
      <c r="G13" s="36">
        <v>108.56846591999999</v>
      </c>
      <c r="H13" s="30"/>
      <c r="I13" s="22">
        <f t="shared" si="2"/>
        <v>380.56846591999999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/>
      <c r="D14" s="21">
        <v>0</v>
      </c>
      <c r="E14" s="12"/>
      <c r="F14" s="38">
        <v>0</v>
      </c>
      <c r="G14" s="36"/>
      <c r="H14" s="30"/>
      <c r="I14" s="22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/>
      <c r="D15" s="21">
        <v>0</v>
      </c>
      <c r="E15" s="12"/>
      <c r="F15" s="38">
        <v>0</v>
      </c>
      <c r="G15" s="36"/>
      <c r="H15" s="30"/>
      <c r="I15" s="22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>
        <v>21</v>
      </c>
      <c r="D16" s="21">
        <v>8</v>
      </c>
      <c r="E16" s="12">
        <v>28</v>
      </c>
      <c r="F16" s="38">
        <v>12</v>
      </c>
      <c r="G16" s="36">
        <v>36.002949119999997</v>
      </c>
      <c r="H16" s="30"/>
      <c r="I16" s="22">
        <f t="shared" si="2"/>
        <v>105.00294912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>
        <v>0</v>
      </c>
      <c r="D17" s="21">
        <v>0</v>
      </c>
      <c r="E17" s="32">
        <f t="shared" ref="E17" si="5">SUM(E18:E20)</f>
        <v>0</v>
      </c>
      <c r="F17" s="39">
        <v>0</v>
      </c>
      <c r="G17" s="35"/>
      <c r="H17" s="30"/>
      <c r="I17" s="22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21">
        <v>0</v>
      </c>
      <c r="E18" s="12"/>
      <c r="F18" s="38">
        <v>0</v>
      </c>
      <c r="G18" s="36"/>
      <c r="H18" s="30"/>
      <c r="I18" s="22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21">
        <v>0</v>
      </c>
      <c r="E19" s="12"/>
      <c r="F19" s="38">
        <v>0</v>
      </c>
      <c r="G19" s="36"/>
      <c r="H19" s="30"/>
      <c r="I19" s="22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21">
        <v>0</v>
      </c>
      <c r="E20" s="12"/>
      <c r="F20" s="38">
        <v>0</v>
      </c>
      <c r="G20" s="36"/>
      <c r="H20" s="30"/>
      <c r="I20" s="22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13461</v>
      </c>
      <c r="D21" s="19">
        <v>86</v>
      </c>
      <c r="E21" s="32">
        <f t="shared" ref="E21" si="6">SUM(E22,E28,E34)</f>
        <v>1494</v>
      </c>
      <c r="F21" s="33">
        <f>SUM(F22,F34)</f>
        <v>6765</v>
      </c>
      <c r="G21" s="35">
        <f>G22+G28</f>
        <v>27535.349594881322</v>
      </c>
      <c r="H21" s="29"/>
      <c r="I21" s="20">
        <f t="shared" si="2"/>
        <v>49341.349594881322</v>
      </c>
      <c r="J21" s="5"/>
      <c r="K21" s="56"/>
      <c r="L21" s="56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12227</v>
      </c>
      <c r="D22" s="21">
        <v>86</v>
      </c>
      <c r="E22" s="32">
        <f t="shared" ref="E22:F22" si="7">SUM(E23:E27)</f>
        <v>1494</v>
      </c>
      <c r="F22" s="33">
        <f t="shared" si="7"/>
        <v>6765</v>
      </c>
      <c r="G22" s="35">
        <f>G24</f>
        <v>27535.349594881322</v>
      </c>
      <c r="H22" s="30"/>
      <c r="I22" s="22">
        <f t="shared" si="2"/>
        <v>48107.349594881322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21">
        <v>0</v>
      </c>
      <c r="E23" s="12"/>
      <c r="F23" s="38">
        <v>0</v>
      </c>
      <c r="G23" s="36"/>
      <c r="H23" s="30"/>
      <c r="I23" s="22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12227</v>
      </c>
      <c r="D24" s="21">
        <v>86</v>
      </c>
      <c r="E24" s="12">
        <v>1494</v>
      </c>
      <c r="F24" s="38">
        <v>6765</v>
      </c>
      <c r="G24" s="36">
        <v>27535.349594881322</v>
      </c>
      <c r="H24" s="30"/>
      <c r="I24" s="22">
        <f t="shared" si="2"/>
        <v>48107.349594881322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21">
        <v>0</v>
      </c>
      <c r="E25" s="12"/>
      <c r="F25" s="38">
        <v>0</v>
      </c>
      <c r="G25" s="36"/>
      <c r="H25" s="30"/>
      <c r="I25" s="22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21">
        <v>0</v>
      </c>
      <c r="E26" s="12"/>
      <c r="F26" s="38">
        <v>0</v>
      </c>
      <c r="G26" s="36"/>
      <c r="H26" s="30"/>
      <c r="I26" s="22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21">
        <v>0</v>
      </c>
      <c r="E27" s="12"/>
      <c r="F27" s="38">
        <v>0</v>
      </c>
      <c r="G27" s="36"/>
      <c r="H27" s="30"/>
      <c r="I27" s="22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1234</v>
      </c>
      <c r="D28" s="21">
        <v>0</v>
      </c>
      <c r="E28" s="32">
        <f>SUM(E29:E33)</f>
        <v>0</v>
      </c>
      <c r="F28" s="33">
        <f>SUM(F29:F33)</f>
        <v>544</v>
      </c>
      <c r="G28" s="35">
        <f>SUM(G29:G33)</f>
        <v>0</v>
      </c>
      <c r="H28" s="30"/>
      <c r="I28" s="22">
        <f t="shared" si="2"/>
        <v>1778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32</v>
      </c>
      <c r="D29" s="21">
        <v>0</v>
      </c>
      <c r="E29" s="12"/>
      <c r="F29" s="38">
        <v>14</v>
      </c>
      <c r="G29" s="36"/>
      <c r="H29" s="30"/>
      <c r="I29" s="22">
        <f t="shared" si="2"/>
        <v>46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1114</v>
      </c>
      <c r="D30" s="21">
        <v>0</v>
      </c>
      <c r="E30" s="12"/>
      <c r="F30" s="38">
        <v>463</v>
      </c>
      <c r="G30" s="36"/>
      <c r="H30" s="30"/>
      <c r="I30" s="22">
        <f t="shared" si="2"/>
        <v>1577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/>
      <c r="D31" s="21">
        <v>0</v>
      </c>
      <c r="E31" s="12"/>
      <c r="F31" s="38">
        <v>0</v>
      </c>
      <c r="G31" s="36"/>
      <c r="H31" s="30"/>
      <c r="I31" s="22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/>
      <c r="D32" s="21">
        <v>0</v>
      </c>
      <c r="E32" s="12"/>
      <c r="F32" s="38">
        <v>0</v>
      </c>
      <c r="G32" s="36"/>
      <c r="H32" s="30"/>
      <c r="I32" s="22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>
        <v>120</v>
      </c>
      <c r="D33" s="21">
        <v>0</v>
      </c>
      <c r="E33" s="12"/>
      <c r="F33" s="38">
        <v>67</v>
      </c>
      <c r="G33" s="36"/>
      <c r="H33" s="30"/>
      <c r="I33" s="22">
        <f t="shared" si="2"/>
        <v>187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32">
        <f t="shared" ref="E34" si="8">SUM(E35:E37)</f>
        <v>0</v>
      </c>
      <c r="F34" s="39">
        <v>0</v>
      </c>
      <c r="G34" s="35"/>
      <c r="H34" s="30"/>
      <c r="I34" s="22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21">
        <v>0</v>
      </c>
      <c r="E35" s="12"/>
      <c r="F35" s="38">
        <v>0</v>
      </c>
      <c r="G35" s="36"/>
      <c r="H35" s="30"/>
      <c r="I35" s="22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21">
        <v>0</v>
      </c>
      <c r="E36" s="12"/>
      <c r="F36" s="38">
        <v>0</v>
      </c>
      <c r="G36" s="36"/>
      <c r="H36" s="30"/>
      <c r="I36" s="22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21">
        <v>0</v>
      </c>
      <c r="E37" s="12"/>
      <c r="F37" s="38">
        <v>0</v>
      </c>
      <c r="G37" s="36"/>
      <c r="H37" s="30"/>
      <c r="I37" s="22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9">
        <v>0</v>
      </c>
      <c r="E38" s="12"/>
      <c r="F38" s="38">
        <v>0</v>
      </c>
      <c r="G38" s="36"/>
      <c r="H38" s="29"/>
      <c r="I38" s="20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12">
        <v>4019</v>
      </c>
      <c r="D39" s="19">
        <v>1049</v>
      </c>
      <c r="E39" s="12">
        <v>6210</v>
      </c>
      <c r="F39" s="12">
        <v>1742</v>
      </c>
      <c r="G39" s="36">
        <v>2255.98</v>
      </c>
      <c r="H39" s="29"/>
      <c r="I39" s="20">
        <f t="shared" si="2"/>
        <v>15275.98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9">
        <v>0</v>
      </c>
      <c r="E40" s="12"/>
      <c r="F40" s="38">
        <v>0</v>
      </c>
      <c r="G40" s="36"/>
      <c r="H40" s="29"/>
      <c r="I40" s="20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9">
        <v>0</v>
      </c>
      <c r="E41" s="12"/>
      <c r="F41" s="12">
        <v>0</v>
      </c>
      <c r="G41" s="36"/>
      <c r="H41" s="29"/>
      <c r="I41" s="20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9">
        <v>0</v>
      </c>
      <c r="E42" s="12"/>
      <c r="F42" s="12">
        <v>0</v>
      </c>
      <c r="G42" s="36"/>
      <c r="H42" s="29"/>
      <c r="I42" s="20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9">
        <v>0</v>
      </c>
      <c r="E43" s="12"/>
      <c r="F43" s="12">
        <v>0</v>
      </c>
      <c r="G43" s="36"/>
      <c r="H43" s="29"/>
      <c r="I43" s="20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C39+C21+C4</f>
        <v>24498</v>
      </c>
      <c r="D44" s="23">
        <v>2891</v>
      </c>
      <c r="E44" s="32">
        <f t="shared" ref="E44" si="9">SUM(E3,E38:E43)</f>
        <v>11618</v>
      </c>
      <c r="F44" s="32">
        <f>SUM(F3,F39)</f>
        <v>9458</v>
      </c>
      <c r="G44" s="58">
        <f>G3+G39</f>
        <v>37844.085360641322</v>
      </c>
      <c r="H44" s="31"/>
      <c r="I44" s="24">
        <f t="shared" si="2"/>
        <v>86309.085360641329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48"/>
      <c r="D45" s="5"/>
      <c r="E45" s="5"/>
      <c r="F45" s="5"/>
      <c r="G45" s="5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3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3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3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3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3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3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3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3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3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3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3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3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3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3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3" customWidth="1"/>
    <col min="8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46">
        <f>C4+C21</f>
        <v>303</v>
      </c>
      <c r="D3" s="32">
        <v>65</v>
      </c>
      <c r="E3" s="32">
        <f>E4+E21</f>
        <v>38</v>
      </c>
      <c r="F3" s="32">
        <f>SUM(F4,F21)</f>
        <v>752</v>
      </c>
      <c r="G3" s="32">
        <f>G4+G21</f>
        <v>11385</v>
      </c>
      <c r="H3" s="32">
        <f>H4+H21</f>
        <v>35</v>
      </c>
      <c r="I3" s="20">
        <f>SUM(C3:H3)</f>
        <v>12578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46">
        <f>C5+C17</f>
        <v>89</v>
      </c>
      <c r="D4" s="32">
        <v>64</v>
      </c>
      <c r="E4" s="32">
        <f>SUM(E5,E17)</f>
        <v>24</v>
      </c>
      <c r="F4" s="32">
        <f>SUM(F5)</f>
        <v>10</v>
      </c>
      <c r="G4" s="32">
        <f>G5</f>
        <v>135</v>
      </c>
      <c r="H4" s="32">
        <f>H5+H17</f>
        <v>0</v>
      </c>
      <c r="I4" s="20">
        <f t="shared" ref="I4:I44" si="0">SUM(C4:H4)</f>
        <v>322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46">
        <f t="shared" ref="C5" si="1">C6+C7+C8+C9+C10</f>
        <v>89</v>
      </c>
      <c r="D5" s="32">
        <v>64</v>
      </c>
      <c r="E5" s="32">
        <f>SUM(E6:E10)</f>
        <v>24</v>
      </c>
      <c r="F5" s="32">
        <f>SUM(F6:F10)</f>
        <v>10</v>
      </c>
      <c r="G5" s="32">
        <f>G6+G8</f>
        <v>135</v>
      </c>
      <c r="H5" s="32">
        <f>SUM(H6:H10)</f>
        <v>0</v>
      </c>
      <c r="I5" s="22">
        <f t="shared" si="0"/>
        <v>322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9">
        <v>76</v>
      </c>
      <c r="D6" s="12">
        <v>5</v>
      </c>
      <c r="E6" s="12">
        <v>15</v>
      </c>
      <c r="F6" s="12">
        <v>6</v>
      </c>
      <c r="G6" s="50">
        <v>106</v>
      </c>
      <c r="H6" s="12"/>
      <c r="I6" s="22">
        <f t="shared" si="0"/>
        <v>208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7">
        <v>0</v>
      </c>
      <c r="D7" s="12">
        <v>0</v>
      </c>
      <c r="E7" s="12"/>
      <c r="F7" s="12">
        <v>0</v>
      </c>
      <c r="G7" s="50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9">
        <v>9</v>
      </c>
      <c r="D8" s="12">
        <v>20</v>
      </c>
      <c r="E8" s="12"/>
      <c r="F8" s="12">
        <v>2</v>
      </c>
      <c r="G8" s="50">
        <v>29</v>
      </c>
      <c r="H8" s="12"/>
      <c r="I8" s="22">
        <f t="shared" si="0"/>
        <v>60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7">
        <v>0</v>
      </c>
      <c r="D9" s="12">
        <v>39</v>
      </c>
      <c r="E9" s="12">
        <v>9</v>
      </c>
      <c r="F9" s="12">
        <v>2</v>
      </c>
      <c r="G9" s="12"/>
      <c r="H9" s="12"/>
      <c r="I9" s="22">
        <f t="shared" si="0"/>
        <v>50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7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49">
        <v>32</v>
      </c>
      <c r="D11" s="32">
        <v>128</v>
      </c>
      <c r="E11" s="12">
        <v>19</v>
      </c>
      <c r="F11" s="33">
        <f>SUM(F16,F13)</f>
        <v>7</v>
      </c>
      <c r="G11" s="32">
        <f>G13</f>
        <v>17</v>
      </c>
      <c r="H11" s="32"/>
      <c r="I11" s="22">
        <f t="shared" si="0"/>
        <v>203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70">
        <v>22</v>
      </c>
      <c r="D12" s="12">
        <v>128</v>
      </c>
      <c r="E12" s="12">
        <v>16</v>
      </c>
      <c r="F12" s="12">
        <v>0</v>
      </c>
      <c r="G12" s="50">
        <v>17</v>
      </c>
      <c r="H12" s="12"/>
      <c r="I12" s="22">
        <f t="shared" si="0"/>
        <v>183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70">
        <v>18</v>
      </c>
      <c r="D13" s="12">
        <v>102</v>
      </c>
      <c r="E13" s="12">
        <v>14</v>
      </c>
      <c r="F13" s="12">
        <v>4</v>
      </c>
      <c r="G13" s="50">
        <v>17</v>
      </c>
      <c r="H13" s="12"/>
      <c r="I13" s="22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7">
        <v>0</v>
      </c>
      <c r="D14" s="12">
        <v>0</v>
      </c>
      <c r="E14" s="12"/>
      <c r="F14" s="12">
        <v>0</v>
      </c>
      <c r="G14" s="50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7">
        <v>0</v>
      </c>
      <c r="D15" s="12">
        <v>0</v>
      </c>
      <c r="E15" s="12"/>
      <c r="F15" s="12">
        <v>0</v>
      </c>
      <c r="G15" s="50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7">
        <v>2</v>
      </c>
      <c r="D16" s="12">
        <v>2</v>
      </c>
      <c r="E16" s="12">
        <v>5</v>
      </c>
      <c r="F16" s="12">
        <v>3</v>
      </c>
      <c r="G16" s="50">
        <v>3</v>
      </c>
      <c r="H16" s="12"/>
      <c r="I16" s="22">
        <f t="shared" si="0"/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3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7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7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7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</f>
        <v>214</v>
      </c>
      <c r="D21" s="32">
        <v>1</v>
      </c>
      <c r="E21" s="32">
        <f>SUM(E22,E28,E34)</f>
        <v>14</v>
      </c>
      <c r="F21" s="33">
        <f>SUM(F22,F34)</f>
        <v>742</v>
      </c>
      <c r="G21" s="32">
        <f>G22</f>
        <v>11250</v>
      </c>
      <c r="H21" s="32">
        <f>H22+H34</f>
        <v>35</v>
      </c>
      <c r="I21" s="20">
        <f t="shared" si="0"/>
        <v>12256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49">
        <f>C23+C24+C25+C26+C27</f>
        <v>214</v>
      </c>
      <c r="D22" s="32">
        <v>1</v>
      </c>
      <c r="E22" s="32">
        <f>SUM(E23:E27)</f>
        <v>14</v>
      </c>
      <c r="F22" s="33">
        <f>SUM(F23:F27)</f>
        <v>742</v>
      </c>
      <c r="G22" s="32">
        <f>SUM(G23:G27)</f>
        <v>11250</v>
      </c>
      <c r="H22" s="32">
        <f>SUM(H23:H27)</f>
        <v>35</v>
      </c>
      <c r="I22" s="22">
        <f t="shared" si="0"/>
        <v>12256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7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48">
        <v>214</v>
      </c>
      <c r="D24" s="12">
        <v>1</v>
      </c>
      <c r="E24" s="12">
        <v>14</v>
      </c>
      <c r="F24" s="12">
        <v>742</v>
      </c>
      <c r="G24" s="12">
        <v>11250</v>
      </c>
      <c r="H24" s="12">
        <v>35</v>
      </c>
      <c r="I24" s="22">
        <f t="shared" si="0"/>
        <v>12256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7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7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7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49">
        <v>119</v>
      </c>
      <c r="D28" s="32">
        <v>0</v>
      </c>
      <c r="E28" s="12"/>
      <c r="F28" s="33">
        <f>SUM(F29:F33)</f>
        <v>486</v>
      </c>
      <c r="G28" s="35">
        <v>0</v>
      </c>
      <c r="H28" s="32">
        <v>25</v>
      </c>
      <c r="I28" s="22">
        <f t="shared" si="0"/>
        <v>630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70">
        <v>44</v>
      </c>
      <c r="D29" s="12">
        <v>0</v>
      </c>
      <c r="E29" s="12"/>
      <c r="F29" s="12">
        <v>0</v>
      </c>
      <c r="G29" s="12">
        <v>33</v>
      </c>
      <c r="H29" s="1">
        <v>14</v>
      </c>
      <c r="I29" s="22">
        <f t="shared" si="0"/>
        <v>91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70">
        <v>7</v>
      </c>
      <c r="D30" s="12">
        <v>0</v>
      </c>
      <c r="E30" s="12"/>
      <c r="F30" s="12">
        <v>463</v>
      </c>
      <c r="G30" s="12">
        <v>33</v>
      </c>
      <c r="H30" s="12">
        <v>19</v>
      </c>
      <c r="I30" s="22">
        <f t="shared" si="0"/>
        <v>522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7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7">
        <v>0</v>
      </c>
      <c r="D32" s="12">
        <v>0</v>
      </c>
      <c r="E32" s="12"/>
      <c r="F32" s="12">
        <v>0</v>
      </c>
      <c r="G32" s="12">
        <v>33</v>
      </c>
      <c r="H32" s="12"/>
      <c r="I32" s="22">
        <f t="shared" si="0"/>
        <v>33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7">
        <v>5</v>
      </c>
      <c r="D33" s="12">
        <v>0</v>
      </c>
      <c r="E33" s="12"/>
      <c r="F33" s="12">
        <v>23</v>
      </c>
      <c r="G33" s="12"/>
      <c r="H33" s="12">
        <v>21</v>
      </c>
      <c r="I33" s="22">
        <f t="shared" si="0"/>
        <v>49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49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7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7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7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7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9">
        <v>76</v>
      </c>
      <c r="D39" s="32">
        <v>25</v>
      </c>
      <c r="E39" s="12">
        <v>174</v>
      </c>
      <c r="F39" s="12">
        <v>38</v>
      </c>
      <c r="G39" s="12">
        <v>27</v>
      </c>
      <c r="H39" s="12">
        <v>20</v>
      </c>
      <c r="I39" s="20">
        <f t="shared" si="0"/>
        <v>360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7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7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7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7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46">
        <f>C39+C3</f>
        <v>379</v>
      </c>
      <c r="D44" s="32">
        <v>90</v>
      </c>
      <c r="E44" s="32">
        <f>SUM(E3,E38:E43)</f>
        <v>212</v>
      </c>
      <c r="F44" s="45">
        <f>SUM(F3,F39)</f>
        <v>790</v>
      </c>
      <c r="G44" s="32">
        <f>G3+G39</f>
        <v>11412</v>
      </c>
      <c r="H44" s="34">
        <f>H39+H3</f>
        <v>55</v>
      </c>
      <c r="I44" s="24">
        <f t="shared" si="0"/>
        <v>12938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3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3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3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3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3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3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3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3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3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3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3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3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3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3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6" width="15.42578125" style="5" customWidth="1"/>
    <col min="7" max="7" width="15.42578125" style="53" customWidth="1"/>
    <col min="8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444</v>
      </c>
      <c r="D3" s="19">
        <v>55</v>
      </c>
      <c r="E3" s="32">
        <f>E4+E21</f>
        <v>180</v>
      </c>
      <c r="F3" s="32">
        <f>SUM(F4,F21,F28)</f>
        <v>1783</v>
      </c>
      <c r="G3" s="32">
        <f>G4+G21</f>
        <v>10332</v>
      </c>
      <c r="H3" s="29"/>
      <c r="I3" s="20">
        <f>SUM(C3:H3)</f>
        <v>12794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</f>
        <v>56</v>
      </c>
      <c r="D4" s="19">
        <v>54</v>
      </c>
      <c r="E4" s="32">
        <f>SUM(E5,E17)</f>
        <v>45</v>
      </c>
      <c r="F4" s="32">
        <f>SUM(F11,F5)</f>
        <v>25</v>
      </c>
      <c r="G4" s="32">
        <f>G5</f>
        <v>35</v>
      </c>
      <c r="H4" s="29"/>
      <c r="I4" s="20">
        <f t="shared" ref="I4:I44" si="0">SUM(C4:H4)</f>
        <v>215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56</v>
      </c>
      <c r="D5" s="21">
        <v>54</v>
      </c>
      <c r="E5" s="32">
        <f>SUM(E6:E10)</f>
        <v>45</v>
      </c>
      <c r="F5" s="32">
        <f>SUM(F6:F10)</f>
        <v>14</v>
      </c>
      <c r="G5" s="32">
        <f>G6+G8</f>
        <v>35</v>
      </c>
      <c r="H5" s="30"/>
      <c r="I5" s="22">
        <f t="shared" si="0"/>
        <v>204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45</v>
      </c>
      <c r="D6" s="21">
        <v>7</v>
      </c>
      <c r="E6" s="12">
        <v>30</v>
      </c>
      <c r="F6" s="12">
        <v>7</v>
      </c>
      <c r="G6" s="12">
        <v>28</v>
      </c>
      <c r="H6" s="30"/>
      <c r="I6" s="22">
        <f t="shared" si="0"/>
        <v>117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21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9</v>
      </c>
      <c r="D8" s="21">
        <v>20</v>
      </c>
      <c r="E8" s="12"/>
      <c r="F8" s="12">
        <v>2</v>
      </c>
      <c r="G8" s="12">
        <v>7</v>
      </c>
      <c r="H8" s="30"/>
      <c r="I8" s="22">
        <f t="shared" si="0"/>
        <v>38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21">
        <v>27</v>
      </c>
      <c r="E9" s="12">
        <v>15</v>
      </c>
      <c r="F9" s="12">
        <v>5</v>
      </c>
      <c r="G9" s="12"/>
      <c r="H9" s="30"/>
      <c r="I9" s="22">
        <f t="shared" si="0"/>
        <v>47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</v>
      </c>
      <c r="D10" s="21">
        <v>0</v>
      </c>
      <c r="E10" s="12"/>
      <c r="F10" s="12">
        <v>0</v>
      </c>
      <c r="G10" s="12"/>
      <c r="H10" s="30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28</v>
      </c>
      <c r="D11" s="21">
        <v>60</v>
      </c>
      <c r="E11" s="12">
        <v>39</v>
      </c>
      <c r="F11" s="33">
        <f>SUM(F16,F13)</f>
        <v>11</v>
      </c>
      <c r="G11" s="12">
        <f>G13</f>
        <v>25</v>
      </c>
      <c r="H11" s="30"/>
      <c r="I11" s="22">
        <f t="shared" si="0"/>
        <v>163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12">
        <v>22</v>
      </c>
      <c r="D12" s="21">
        <v>60</v>
      </c>
      <c r="E12" s="12">
        <v>32</v>
      </c>
      <c r="F12" s="12">
        <v>0</v>
      </c>
      <c r="G12" s="12">
        <v>25</v>
      </c>
      <c r="H12" s="30"/>
      <c r="I12" s="22">
        <f t="shared" si="0"/>
        <v>139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12">
        <v>28</v>
      </c>
      <c r="D13" s="21">
        <v>73</v>
      </c>
      <c r="E13" s="12">
        <v>18</v>
      </c>
      <c r="F13" s="12">
        <v>7</v>
      </c>
      <c r="G13" s="12">
        <v>25</v>
      </c>
      <c r="H13" s="30"/>
      <c r="I13" s="22">
        <f t="shared" si="0"/>
        <v>151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12"/>
      <c r="D14" s="21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12"/>
      <c r="D15" s="21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12"/>
      <c r="D16" s="21">
        <v>2</v>
      </c>
      <c r="E16" s="12">
        <v>6</v>
      </c>
      <c r="F16" s="12">
        <v>4</v>
      </c>
      <c r="G16" s="12">
        <v>18</v>
      </c>
      <c r="H16" s="30"/>
      <c r="I16" s="22">
        <f t="shared" si="0"/>
        <v>30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/>
      <c r="D17" s="21">
        <v>0</v>
      </c>
      <c r="E17" s="32">
        <f>SUM(E18:E20)</f>
        <v>0</v>
      </c>
      <c r="F17" s="33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12"/>
      <c r="D18" s="21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12"/>
      <c r="D19" s="21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12"/>
      <c r="D20" s="21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</f>
        <v>388</v>
      </c>
      <c r="D21" s="19">
        <v>1</v>
      </c>
      <c r="E21" s="32">
        <f>SUM(E22,E28,E34)</f>
        <v>135</v>
      </c>
      <c r="F21" s="33">
        <f>SUM(F22,F34)</f>
        <v>1048</v>
      </c>
      <c r="G21" s="32">
        <f>G22</f>
        <v>10297</v>
      </c>
      <c r="H21" s="29"/>
      <c r="I21" s="20">
        <f t="shared" si="0"/>
        <v>11869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C24</f>
        <v>388</v>
      </c>
      <c r="D22" s="21">
        <v>1</v>
      </c>
      <c r="E22" s="32">
        <f>SUM(E23:E27)</f>
        <v>135</v>
      </c>
      <c r="F22" s="33">
        <f t="shared" ref="F22" si="1">SUM(F23:F27)</f>
        <v>1048</v>
      </c>
      <c r="G22" s="32">
        <f>G24</f>
        <v>10297</v>
      </c>
      <c r="H22" s="30"/>
      <c r="I22" s="22">
        <f t="shared" si="0"/>
        <v>11869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21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388</v>
      </c>
      <c r="D24" s="21">
        <v>3</v>
      </c>
      <c r="E24" s="12">
        <v>135</v>
      </c>
      <c r="F24" s="12">
        <v>1048</v>
      </c>
      <c r="G24" s="12">
        <v>10297</v>
      </c>
      <c r="H24" s="30"/>
      <c r="I24" s="22">
        <f t="shared" si="0"/>
        <v>11871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21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21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21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69</v>
      </c>
      <c r="D28" s="21">
        <v>0</v>
      </c>
      <c r="E28" s="12">
        <v>0</v>
      </c>
      <c r="F28" s="33">
        <f>SUM(F29:F33)</f>
        <v>710</v>
      </c>
      <c r="G28" s="12"/>
      <c r="H28" s="30"/>
      <c r="I28" s="22">
        <f t="shared" si="0"/>
        <v>779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12">
        <v>33</v>
      </c>
      <c r="D29" s="21">
        <v>0</v>
      </c>
      <c r="E29" s="12"/>
      <c r="F29" s="12">
        <v>2</v>
      </c>
      <c r="G29" s="12"/>
      <c r="H29" s="30"/>
      <c r="I29" s="22">
        <f t="shared" si="0"/>
        <v>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12">
        <v>64</v>
      </c>
      <c r="D30" s="21">
        <v>0</v>
      </c>
      <c r="E30" s="12"/>
      <c r="F30" s="1">
        <v>692</v>
      </c>
      <c r="G30" s="12"/>
      <c r="H30" s="30"/>
      <c r="I30" s="22">
        <f t="shared" si="0"/>
        <v>756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12"/>
      <c r="D31" s="21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12"/>
      <c r="D32" s="21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12"/>
      <c r="D33" s="21">
        <v>0</v>
      </c>
      <c r="E33" s="12"/>
      <c r="F33" s="1">
        <v>16</v>
      </c>
      <c r="G33" s="12"/>
      <c r="H33" s="30"/>
      <c r="I33" s="22">
        <f t="shared" si="0"/>
        <v>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v>0</v>
      </c>
      <c r="D34" s="21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21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21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21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9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12">
        <v>69</v>
      </c>
      <c r="D39" s="19">
        <v>24</v>
      </c>
      <c r="E39" s="12">
        <v>139</v>
      </c>
      <c r="F39" s="12">
        <v>36</v>
      </c>
      <c r="G39" s="12">
        <v>10</v>
      </c>
      <c r="H39" s="29"/>
      <c r="I39" s="20">
        <f t="shared" si="0"/>
        <v>278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9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9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9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9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C39+C3</f>
        <v>513</v>
      </c>
      <c r="D44" s="23">
        <v>79</v>
      </c>
      <c r="E44" s="32">
        <f>SUM(E3,E38:E43)</f>
        <v>319</v>
      </c>
      <c r="F44" s="32">
        <f>SUM(F3,F39)</f>
        <v>1819</v>
      </c>
      <c r="G44" s="32">
        <f>G3+G39</f>
        <v>10342</v>
      </c>
      <c r="H44" s="31"/>
      <c r="I44" s="24">
        <f t="shared" si="0"/>
        <v>13072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3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3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3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3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3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3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3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3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3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3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3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3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3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3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D45" sqref="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3" customWidth="1"/>
    <col min="12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28342</v>
      </c>
      <c r="D4" s="32">
        <f t="shared" ref="C4:D4" si="1">D5+D22</f>
        <v>28</v>
      </c>
      <c r="E4" s="32">
        <v>11994</v>
      </c>
      <c r="F4" s="32">
        <v>32</v>
      </c>
      <c r="G4" s="32">
        <f t="shared" ref="G4:H4" si="2">G5+G22</f>
        <v>15328</v>
      </c>
      <c r="H4" s="32">
        <f t="shared" si="2"/>
        <v>16</v>
      </c>
      <c r="I4" s="37">
        <f>SUM(I5,I22,I29)</f>
        <v>4906</v>
      </c>
      <c r="J4" s="41"/>
      <c r="K4" s="35">
        <f>K5+K22</f>
        <v>2600.2629999999999</v>
      </c>
      <c r="L4" s="19"/>
      <c r="M4" s="19"/>
      <c r="N4" s="19"/>
      <c r="O4" s="19">
        <f>C4+E4+G4+I4+K4+M4</f>
        <v>63170.262999999999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23646</v>
      </c>
      <c r="D5" s="32">
        <f>D6+D12+D18</f>
        <v>28</v>
      </c>
      <c r="E5" s="32">
        <v>11994</v>
      </c>
      <c r="F5" s="32">
        <v>32</v>
      </c>
      <c r="G5" s="32">
        <f t="shared" ref="G5:H5" si="3">SUM(G6,G18,G12)</f>
        <v>14428</v>
      </c>
      <c r="H5" s="32">
        <f t="shared" si="3"/>
        <v>0</v>
      </c>
      <c r="I5" s="37">
        <f>SUM(I12,I6)</f>
        <v>2153</v>
      </c>
      <c r="J5" s="41"/>
      <c r="K5" s="35">
        <f>K6+K12</f>
        <v>1258.8119999999999</v>
      </c>
      <c r="L5" s="19"/>
      <c r="M5" s="19"/>
      <c r="N5" s="19"/>
      <c r="O5" s="19">
        <f t="shared" ref="O5:O45" si="4">C5+E5+G5+I5+K5+M5</f>
        <v>53479.811999999998</v>
      </c>
      <c r="P5" s="20">
        <f t="shared" ref="P5:P45" si="5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22993</v>
      </c>
      <c r="D6" s="32"/>
      <c r="E6" s="32">
        <v>11788</v>
      </c>
      <c r="F6" s="32">
        <v>0</v>
      </c>
      <c r="G6" s="32">
        <f t="shared" ref="G6:H6" si="6">SUM(G7:G11)</f>
        <v>14355</v>
      </c>
      <c r="H6" s="32">
        <f t="shared" si="6"/>
        <v>0</v>
      </c>
      <c r="I6" s="37">
        <f>SUM(I7:I11)</f>
        <v>1947</v>
      </c>
      <c r="J6" s="41"/>
      <c r="K6" s="35">
        <f>K7</f>
        <v>1215.7159999999999</v>
      </c>
      <c r="L6" s="21"/>
      <c r="M6" s="21"/>
      <c r="N6" s="21"/>
      <c r="O6" s="19">
        <f t="shared" si="4"/>
        <v>52298.716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0">
        <v>20378</v>
      </c>
      <c r="D7" s="12"/>
      <c r="E7" s="12">
        <v>7254</v>
      </c>
      <c r="F7" s="12">
        <v>0</v>
      </c>
      <c r="G7" s="60">
        <v>14113</v>
      </c>
      <c r="H7" s="12"/>
      <c r="I7" s="12">
        <v>1535</v>
      </c>
      <c r="J7" s="42"/>
      <c r="K7" s="57">
        <v>1215.7159999999999</v>
      </c>
      <c r="L7" s="21"/>
      <c r="M7" s="21"/>
      <c r="N7" s="21"/>
      <c r="O7" s="19">
        <f t="shared" si="4"/>
        <v>44495.716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0"/>
      <c r="D8" s="12"/>
      <c r="E8" s="12">
        <v>0</v>
      </c>
      <c r="F8" s="12">
        <v>0</v>
      </c>
      <c r="G8" s="61"/>
      <c r="H8" s="12"/>
      <c r="I8" s="12">
        <v>0</v>
      </c>
      <c r="J8" s="42"/>
      <c r="K8" s="57"/>
      <c r="L8" s="21"/>
      <c r="M8" s="21"/>
      <c r="N8" s="21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0">
        <v>2342</v>
      </c>
      <c r="D9" s="12"/>
      <c r="E9" s="12">
        <v>2218</v>
      </c>
      <c r="F9" s="12">
        <v>0</v>
      </c>
      <c r="G9" s="60"/>
      <c r="H9" s="12"/>
      <c r="I9" s="12">
        <v>412</v>
      </c>
      <c r="J9" s="42"/>
      <c r="K9" s="57"/>
      <c r="L9" s="21"/>
      <c r="M9" s="21"/>
      <c r="N9" s="21"/>
      <c r="O9" s="19">
        <f t="shared" si="4"/>
        <v>4972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0"/>
      <c r="D10" s="12"/>
      <c r="E10" s="12">
        <v>2316</v>
      </c>
      <c r="F10" s="12">
        <v>0</v>
      </c>
      <c r="G10" s="50">
        <v>242</v>
      </c>
      <c r="H10" s="12"/>
      <c r="I10" s="12"/>
      <c r="J10" s="42"/>
      <c r="K10" s="36"/>
      <c r="L10" s="21"/>
      <c r="M10" s="21"/>
      <c r="N10" s="21"/>
      <c r="O10" s="19">
        <f t="shared" si="4"/>
        <v>2558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0">
        <v>273</v>
      </c>
      <c r="D11" s="12"/>
      <c r="E11" s="12">
        <v>0</v>
      </c>
      <c r="F11" s="12">
        <v>0</v>
      </c>
      <c r="G11" s="61"/>
      <c r="H11" s="12"/>
      <c r="I11" s="12">
        <v>0</v>
      </c>
      <c r="J11" s="42"/>
      <c r="K11" s="36"/>
      <c r="L11" s="21"/>
      <c r="M11" s="21"/>
      <c r="N11" s="21"/>
      <c r="O11" s="19">
        <f t="shared" si="4"/>
        <v>273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653</v>
      </c>
      <c r="D12" s="32"/>
      <c r="E12" s="32">
        <v>206</v>
      </c>
      <c r="F12" s="32">
        <v>0</v>
      </c>
      <c r="G12" s="62">
        <f t="shared" ref="G12:H12" si="7">SUM(G13:G17)</f>
        <v>73</v>
      </c>
      <c r="H12" s="51">
        <f t="shared" si="7"/>
        <v>0</v>
      </c>
      <c r="I12" s="39">
        <f>SUM(I17,I14)</f>
        <v>206</v>
      </c>
      <c r="J12" s="41"/>
      <c r="K12" s="35">
        <f>SUM(K13:K17)</f>
        <v>43.095999999999997</v>
      </c>
      <c r="L12" s="21"/>
      <c r="M12" s="21"/>
      <c r="N12" s="21"/>
      <c r="O12" s="19">
        <f t="shared" si="4"/>
        <v>1181.096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0"/>
      <c r="D13" s="12"/>
      <c r="E13" s="12">
        <v>0</v>
      </c>
      <c r="F13" s="12">
        <v>0</v>
      </c>
      <c r="G13" s="61"/>
      <c r="H13" s="12"/>
      <c r="I13" s="12"/>
      <c r="J13" s="42"/>
      <c r="K13" s="36"/>
      <c r="L13" s="21"/>
      <c r="M13" s="21"/>
      <c r="N13" s="21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0">
        <v>653</v>
      </c>
      <c r="D14" s="12"/>
      <c r="E14" s="12">
        <v>206</v>
      </c>
      <c r="F14" s="12">
        <v>0</v>
      </c>
      <c r="G14" s="50">
        <v>73</v>
      </c>
      <c r="H14" s="12"/>
      <c r="I14" s="12">
        <v>174</v>
      </c>
      <c r="J14" s="42"/>
      <c r="K14" s="36">
        <v>43.095999999999997</v>
      </c>
      <c r="L14" s="21"/>
      <c r="M14" s="21"/>
      <c r="N14" s="21"/>
      <c r="O14" s="19">
        <f t="shared" si="4"/>
        <v>1149.096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0"/>
      <c r="D15" s="12"/>
      <c r="E15" s="12">
        <v>0</v>
      </c>
      <c r="F15" s="12">
        <v>0</v>
      </c>
      <c r="G15" s="61"/>
      <c r="H15" s="12"/>
      <c r="I15" s="12">
        <v>0</v>
      </c>
      <c r="J15" s="42"/>
      <c r="K15" s="36"/>
      <c r="L15" s="21"/>
      <c r="M15" s="21"/>
      <c r="N15" s="21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0"/>
      <c r="D16" s="12"/>
      <c r="E16" s="12">
        <v>0</v>
      </c>
      <c r="F16" s="12">
        <v>0</v>
      </c>
      <c r="G16" s="61"/>
      <c r="H16" s="12"/>
      <c r="I16" s="12">
        <v>0</v>
      </c>
      <c r="J16" s="42"/>
      <c r="K16" s="36"/>
      <c r="L16" s="21"/>
      <c r="M16" s="21"/>
      <c r="N16" s="21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60"/>
      <c r="H17" s="12"/>
      <c r="I17" s="12">
        <v>32</v>
      </c>
      <c r="J17" s="42"/>
      <c r="K17" s="36"/>
      <c r="L17" s="21"/>
      <c r="M17" s="21"/>
      <c r="N17" s="21"/>
      <c r="O17" s="19">
        <f t="shared" si="4"/>
        <v>32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28</v>
      </c>
      <c r="E18" s="32">
        <v>0</v>
      </c>
      <c r="F18" s="32">
        <v>32</v>
      </c>
      <c r="G18" s="63">
        <f t="shared" ref="G18:H18" si="8">SUM(G19:G21)</f>
        <v>0</v>
      </c>
      <c r="H18" s="32">
        <f t="shared" si="8"/>
        <v>0</v>
      </c>
      <c r="I18" s="32">
        <v>0</v>
      </c>
      <c r="J18" s="41"/>
      <c r="K18" s="35"/>
      <c r="L18" s="21"/>
      <c r="M18" s="21"/>
      <c r="N18" s="21"/>
      <c r="O18" s="19">
        <f t="shared" si="4"/>
        <v>0</v>
      </c>
      <c r="P18" s="20">
        <f t="shared" si="5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0"/>
      <c r="D19" s="12"/>
      <c r="E19" s="12">
        <v>0</v>
      </c>
      <c r="F19" s="12">
        <v>0</v>
      </c>
      <c r="G19" s="61"/>
      <c r="H19" s="12"/>
      <c r="I19" s="12">
        <v>0</v>
      </c>
      <c r="J19" s="42"/>
      <c r="K19" s="36"/>
      <c r="L19" s="21"/>
      <c r="M19" s="21"/>
      <c r="N19" s="21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0"/>
      <c r="D20" s="12">
        <v>28</v>
      </c>
      <c r="E20" s="12">
        <v>0</v>
      </c>
      <c r="F20" s="12">
        <v>1422</v>
      </c>
      <c r="G20" s="61"/>
      <c r="H20" s="12"/>
      <c r="I20" s="12">
        <v>0</v>
      </c>
      <c r="J20" s="42"/>
      <c r="K20" s="36"/>
      <c r="L20" s="21"/>
      <c r="M20" s="21"/>
      <c r="N20" s="21"/>
      <c r="O20" s="19">
        <f t="shared" si="4"/>
        <v>0</v>
      </c>
      <c r="P20" s="20">
        <f t="shared" si="5"/>
        <v>1450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0"/>
      <c r="D21" s="12"/>
      <c r="E21" s="12">
        <v>0</v>
      </c>
      <c r="F21" s="12">
        <v>0</v>
      </c>
      <c r="G21" s="61"/>
      <c r="H21" s="12"/>
      <c r="I21" s="12">
        <v>0</v>
      </c>
      <c r="J21" s="42"/>
      <c r="K21" s="36"/>
      <c r="L21" s="21"/>
      <c r="M21" s="21"/>
      <c r="N21" s="21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46">
        <f>C23+C29</f>
        <v>4696</v>
      </c>
      <c r="D22" s="33"/>
      <c r="E22" s="32">
        <v>0</v>
      </c>
      <c r="F22" s="32">
        <v>0</v>
      </c>
      <c r="G22" s="63">
        <f t="shared" ref="G22:H22" si="9">SUM(G23,G29,G35)</f>
        <v>900</v>
      </c>
      <c r="H22" s="32">
        <f t="shared" si="9"/>
        <v>16</v>
      </c>
      <c r="I22" s="33">
        <f>SUM(I23,I35)</f>
        <v>2611</v>
      </c>
      <c r="J22" s="43"/>
      <c r="K22" s="35">
        <f>K23+K29</f>
        <v>1341.451</v>
      </c>
      <c r="L22" s="19"/>
      <c r="M22" s="19"/>
      <c r="N22" s="19"/>
      <c r="O22" s="19">
        <f t="shared" si="4"/>
        <v>9548.4510000000009</v>
      </c>
      <c r="P22" s="20">
        <f t="shared" si="5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4598</v>
      </c>
      <c r="D23" s="32"/>
      <c r="E23" s="32">
        <v>0</v>
      </c>
      <c r="F23" s="32">
        <v>0</v>
      </c>
      <c r="G23" s="63">
        <f t="shared" ref="G23:I23" si="10">SUM(G24:G28)</f>
        <v>900</v>
      </c>
      <c r="H23" s="32">
        <f t="shared" si="10"/>
        <v>0</v>
      </c>
      <c r="I23" s="33">
        <f t="shared" si="10"/>
        <v>2611</v>
      </c>
      <c r="J23" s="41"/>
      <c r="K23" s="35">
        <f>K25</f>
        <v>1341.451</v>
      </c>
      <c r="L23" s="21"/>
      <c r="M23" s="21"/>
      <c r="N23" s="21"/>
      <c r="O23" s="19">
        <f t="shared" si="4"/>
        <v>9450.4510000000009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0"/>
      <c r="D24" s="12"/>
      <c r="E24" s="12">
        <v>0</v>
      </c>
      <c r="F24" s="12">
        <v>0</v>
      </c>
      <c r="G24" s="61"/>
      <c r="H24" s="12"/>
      <c r="I24" s="12">
        <v>0</v>
      </c>
      <c r="J24" s="42"/>
      <c r="K24" s="36"/>
      <c r="L24" s="21"/>
      <c r="M24" s="21"/>
      <c r="N24" s="21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0">
        <v>4598</v>
      </c>
      <c r="D25" s="12"/>
      <c r="E25" s="12">
        <v>0</v>
      </c>
      <c r="F25" s="12">
        <v>0</v>
      </c>
      <c r="G25" s="50">
        <v>900</v>
      </c>
      <c r="H25" s="12"/>
      <c r="I25" s="12">
        <v>2611</v>
      </c>
      <c r="J25" s="42"/>
      <c r="K25" s="36">
        <v>1341.451</v>
      </c>
      <c r="L25" s="21"/>
      <c r="M25" s="21"/>
      <c r="N25" s="21"/>
      <c r="O25" s="19">
        <f t="shared" si="4"/>
        <v>9450.4510000000009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0"/>
      <c r="D26" s="12"/>
      <c r="E26" s="12">
        <v>0</v>
      </c>
      <c r="F26" s="12">
        <v>0</v>
      </c>
      <c r="G26" s="61"/>
      <c r="H26" s="12"/>
      <c r="I26" s="12">
        <v>0</v>
      </c>
      <c r="J26" s="42"/>
      <c r="K26" s="36"/>
      <c r="L26" s="21"/>
      <c r="M26" s="21"/>
      <c r="N26" s="21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0"/>
      <c r="D27" s="12"/>
      <c r="E27" s="12">
        <v>0</v>
      </c>
      <c r="F27" s="12">
        <v>0</v>
      </c>
      <c r="G27" s="61"/>
      <c r="H27" s="12"/>
      <c r="I27" s="12">
        <v>0</v>
      </c>
      <c r="J27" s="42"/>
      <c r="K27" s="36"/>
      <c r="L27" s="21"/>
      <c r="M27" s="21"/>
      <c r="N27" s="21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0"/>
      <c r="D28" s="12"/>
      <c r="E28" s="12">
        <v>0</v>
      </c>
      <c r="F28" s="12">
        <v>0</v>
      </c>
      <c r="G28" s="61"/>
      <c r="H28" s="12"/>
      <c r="I28" s="12">
        <v>0</v>
      </c>
      <c r="J28" s="42"/>
      <c r="K28" s="36"/>
      <c r="L28" s="21"/>
      <c r="M28" s="21"/>
      <c r="N28" s="21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98</v>
      </c>
      <c r="D29" s="32"/>
      <c r="E29" s="32">
        <v>0</v>
      </c>
      <c r="F29" s="32">
        <v>0</v>
      </c>
      <c r="G29" s="63">
        <f t="shared" ref="G29:H29" si="11">SUM(G30:G34)</f>
        <v>0</v>
      </c>
      <c r="H29" s="32">
        <f t="shared" si="11"/>
        <v>0</v>
      </c>
      <c r="I29" s="33">
        <f>SUM(I30:I34)</f>
        <v>142</v>
      </c>
      <c r="J29" s="41"/>
      <c r="K29" s="35">
        <v>0</v>
      </c>
      <c r="L29" s="21"/>
      <c r="M29" s="21"/>
      <c r="N29" s="21"/>
      <c r="O29" s="19">
        <f t="shared" si="4"/>
        <v>240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0"/>
      <c r="D30" s="12"/>
      <c r="E30" s="12">
        <v>0</v>
      </c>
      <c r="F30" s="12">
        <v>0</v>
      </c>
      <c r="G30" s="61"/>
      <c r="H30" s="12"/>
      <c r="I30" s="12">
        <v>0</v>
      </c>
      <c r="J30" s="42"/>
      <c r="K30" s="36">
        <v>0</v>
      </c>
      <c r="L30" s="21"/>
      <c r="M30" s="21"/>
      <c r="N30" s="21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0">
        <v>46</v>
      </c>
      <c r="D31" s="12"/>
      <c r="E31" s="12">
        <v>0</v>
      </c>
      <c r="F31" s="12">
        <v>0</v>
      </c>
      <c r="G31" s="61"/>
      <c r="H31" s="12"/>
      <c r="I31" s="12">
        <v>142</v>
      </c>
      <c r="J31" s="42"/>
      <c r="K31" s="36">
        <v>0</v>
      </c>
      <c r="L31" s="21"/>
      <c r="M31" s="21"/>
      <c r="N31" s="21"/>
      <c r="O31" s="19">
        <f t="shared" si="4"/>
        <v>188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0"/>
      <c r="D32" s="12"/>
      <c r="E32" s="12">
        <v>0</v>
      </c>
      <c r="F32" s="12">
        <v>0</v>
      </c>
      <c r="G32" s="61"/>
      <c r="H32" s="12"/>
      <c r="I32" s="12">
        <v>0</v>
      </c>
      <c r="J32" s="42"/>
      <c r="K32" s="36"/>
      <c r="L32" s="21"/>
      <c r="M32" s="21"/>
      <c r="N32" s="21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0"/>
      <c r="D33" s="12"/>
      <c r="E33" s="12">
        <v>0</v>
      </c>
      <c r="F33" s="12">
        <v>0</v>
      </c>
      <c r="G33" s="61"/>
      <c r="H33" s="12"/>
      <c r="I33" s="12">
        <v>0</v>
      </c>
      <c r="J33" s="42"/>
      <c r="K33" s="36"/>
      <c r="L33" s="21"/>
      <c r="M33" s="21"/>
      <c r="N33" s="21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0">
        <v>52</v>
      </c>
      <c r="D34" s="12"/>
      <c r="E34" s="12">
        <v>0</v>
      </c>
      <c r="F34" s="12">
        <v>0</v>
      </c>
      <c r="G34" s="61"/>
      <c r="H34" s="12"/>
      <c r="I34" s="12">
        <v>0</v>
      </c>
      <c r="J34" s="42"/>
      <c r="K34" s="36"/>
      <c r="L34" s="21"/>
      <c r="M34" s="21"/>
      <c r="N34" s="21"/>
      <c r="O34" s="19">
        <f t="shared" si="4"/>
        <v>52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63">
        <f t="shared" ref="G35:H35" si="12">SUM(G36:G38)</f>
        <v>0</v>
      </c>
      <c r="H35" s="32">
        <f t="shared" si="12"/>
        <v>16</v>
      </c>
      <c r="I35" s="32">
        <v>0</v>
      </c>
      <c r="J35" s="41"/>
      <c r="K35" s="35"/>
      <c r="L35" s="21"/>
      <c r="M35" s="21"/>
      <c r="N35" s="21"/>
      <c r="O35" s="19">
        <f t="shared" si="4"/>
        <v>0</v>
      </c>
      <c r="P35" s="20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0"/>
      <c r="D36" s="12"/>
      <c r="E36" s="12">
        <v>0</v>
      </c>
      <c r="F36" s="12">
        <v>0</v>
      </c>
      <c r="G36" s="61"/>
      <c r="H36" s="64">
        <v>16</v>
      </c>
      <c r="I36" s="12">
        <v>0</v>
      </c>
      <c r="J36" s="42"/>
      <c r="K36" s="36"/>
      <c r="L36" s="21"/>
      <c r="M36" s="21"/>
      <c r="N36" s="21"/>
      <c r="O36" s="19">
        <f t="shared" si="4"/>
        <v>0</v>
      </c>
      <c r="P36" s="20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0"/>
      <c r="E37" s="12">
        <v>0</v>
      </c>
      <c r="F37" s="12">
        <v>0</v>
      </c>
      <c r="G37" s="61"/>
      <c r="H37" s="12"/>
      <c r="I37" s="12">
        <v>0</v>
      </c>
      <c r="J37" s="42"/>
      <c r="K37" s="36"/>
      <c r="L37" s="21"/>
      <c r="M37" s="21"/>
      <c r="N37" s="21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0"/>
      <c r="D38" s="12"/>
      <c r="E38" s="12">
        <v>0</v>
      </c>
      <c r="F38" s="12">
        <v>0</v>
      </c>
      <c r="G38" s="61"/>
      <c r="H38" s="12"/>
      <c r="I38" s="12">
        <v>0</v>
      </c>
      <c r="J38" s="42"/>
      <c r="K38" s="36"/>
      <c r="L38" s="21"/>
      <c r="M38" s="21"/>
      <c r="N38" s="21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0"/>
      <c r="D39" s="12"/>
      <c r="E39" s="12">
        <v>0</v>
      </c>
      <c r="F39" s="12">
        <v>0</v>
      </c>
      <c r="G39" s="61"/>
      <c r="H39" s="12"/>
      <c r="I39" s="12">
        <v>0</v>
      </c>
      <c r="J39" s="42"/>
      <c r="K39" s="36"/>
      <c r="L39" s="19"/>
      <c r="M39" s="19"/>
      <c r="N39" s="19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0">
        <v>4852</v>
      </c>
      <c r="D40" s="12"/>
      <c r="E40" s="32">
        <v>0</v>
      </c>
      <c r="F40" s="32">
        <v>0</v>
      </c>
      <c r="G40" s="50">
        <v>3200</v>
      </c>
      <c r="H40" s="12"/>
      <c r="I40" s="12">
        <v>494</v>
      </c>
      <c r="J40" s="42"/>
      <c r="K40" s="36"/>
      <c r="L40" s="19"/>
      <c r="M40" s="19"/>
      <c r="N40" s="19"/>
      <c r="O40" s="19">
        <f t="shared" si="4"/>
        <v>8546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0"/>
      <c r="D41" s="12"/>
      <c r="E41" s="12">
        <v>0</v>
      </c>
      <c r="F41" s="12">
        <v>0</v>
      </c>
      <c r="G41" s="52"/>
      <c r="H41" s="12"/>
      <c r="I41" s="12">
        <v>0</v>
      </c>
      <c r="J41" s="42"/>
      <c r="K41" s="36"/>
      <c r="L41" s="19"/>
      <c r="M41" s="19"/>
      <c r="N41" s="19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0"/>
      <c r="D42" s="12"/>
      <c r="E42" s="12">
        <v>0</v>
      </c>
      <c r="F42" s="12">
        <v>0</v>
      </c>
      <c r="G42" s="52"/>
      <c r="H42" s="12"/>
      <c r="I42" s="12">
        <v>0</v>
      </c>
      <c r="J42" s="42"/>
      <c r="K42" s="36"/>
      <c r="L42" s="19"/>
      <c r="M42" s="19"/>
      <c r="N42" s="19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2"/>
      <c r="H43" s="12"/>
      <c r="I43" s="12">
        <v>0</v>
      </c>
      <c r="J43" s="42"/>
      <c r="K43" s="36"/>
      <c r="L43" s="19"/>
      <c r="M43" s="19"/>
      <c r="N43" s="19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2"/>
      <c r="H44" s="12"/>
      <c r="I44" s="12">
        <v>0</v>
      </c>
      <c r="J44" s="42"/>
      <c r="K44" s="36"/>
      <c r="L44" s="19"/>
      <c r="M44" s="19"/>
      <c r="N44" s="19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33194</v>
      </c>
      <c r="D45" s="32">
        <f>D20</f>
        <v>28</v>
      </c>
      <c r="E45" s="32">
        <v>11994</v>
      </c>
      <c r="F45" s="32">
        <v>32</v>
      </c>
      <c r="G45" s="32">
        <f t="shared" ref="G45:H45" si="13">SUM(G4,G39:G44)</f>
        <v>18528</v>
      </c>
      <c r="H45" s="32">
        <f t="shared" si="13"/>
        <v>16</v>
      </c>
      <c r="I45" s="33">
        <f>SUM(I4,I40)</f>
        <v>5400</v>
      </c>
      <c r="J45" s="44"/>
      <c r="K45" s="58">
        <f>K4+K40</f>
        <v>2600.2629999999999</v>
      </c>
      <c r="L45" s="23"/>
      <c r="M45" s="23"/>
      <c r="N45" s="23"/>
      <c r="O45" s="23">
        <f t="shared" si="4"/>
        <v>71716.263000000006</v>
      </c>
      <c r="P45" s="24">
        <f t="shared" si="5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3" customWidth="1"/>
    <col min="12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>C5+C22</f>
        <v>33313.008999999998</v>
      </c>
      <c r="D4" s="32"/>
      <c r="E4" s="19">
        <v>26267</v>
      </c>
      <c r="F4" s="19">
        <v>0</v>
      </c>
      <c r="G4" s="32">
        <f t="shared" ref="G4:H4" si="0">G5+G22</f>
        <v>6459</v>
      </c>
      <c r="H4" s="32">
        <f t="shared" si="0"/>
        <v>16</v>
      </c>
      <c r="I4" s="37">
        <f>SUM(I5,I22,I29)</f>
        <v>5880</v>
      </c>
      <c r="J4" s="41">
        <v>0</v>
      </c>
      <c r="K4" s="35">
        <f>K5+K22</f>
        <v>6601.4560000000001</v>
      </c>
      <c r="L4" s="19"/>
      <c r="M4" s="19"/>
      <c r="N4" s="19"/>
      <c r="O4" s="19">
        <f>C4+E4+G4+I4+K4+M4</f>
        <v>78520.464999999997</v>
      </c>
      <c r="P4" s="20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29259.666999999998</v>
      </c>
      <c r="D5" s="32"/>
      <c r="E5" s="19">
        <v>26267</v>
      </c>
      <c r="F5" s="19">
        <v>0</v>
      </c>
      <c r="G5" s="32">
        <f t="shared" ref="G5:H5" si="1">SUM(G6,G18,G12)</f>
        <v>4961</v>
      </c>
      <c r="H5" s="32">
        <f t="shared" si="1"/>
        <v>0</v>
      </c>
      <c r="I5" s="37">
        <f>SUM(I12,I6)</f>
        <v>2261</v>
      </c>
      <c r="J5" s="41">
        <v>0</v>
      </c>
      <c r="K5" s="35">
        <f>K6+K12</f>
        <v>5883.2359999999999</v>
      </c>
      <c r="L5" s="19"/>
      <c r="M5" s="19"/>
      <c r="N5" s="19"/>
      <c r="O5" s="19">
        <f t="shared" ref="O5:O45" si="2">C5+E5+G5+I5+K5+M5</f>
        <v>68631.903000000006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28713.686999999998</v>
      </c>
      <c r="D6" s="32"/>
      <c r="E6" s="21">
        <v>25854</v>
      </c>
      <c r="F6" s="21">
        <v>0</v>
      </c>
      <c r="G6" s="32">
        <f t="shared" ref="G6:H6" si="4">SUM(G7:G11)</f>
        <v>4893</v>
      </c>
      <c r="H6" s="32">
        <f t="shared" si="4"/>
        <v>0</v>
      </c>
      <c r="I6" s="37">
        <f>SUM(I7:I11)</f>
        <v>2227</v>
      </c>
      <c r="J6" s="41">
        <v>0</v>
      </c>
      <c r="K6" s="35">
        <f>K7</f>
        <v>5842.65</v>
      </c>
      <c r="L6" s="21"/>
      <c r="M6" s="21"/>
      <c r="N6" s="21"/>
      <c r="O6" s="19">
        <f t="shared" si="2"/>
        <v>67530.337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23215.289000000001</v>
      </c>
      <c r="D7" s="12"/>
      <c r="E7" s="21">
        <v>16684</v>
      </c>
      <c r="F7" s="21">
        <v>0</v>
      </c>
      <c r="G7" s="12">
        <v>4893</v>
      </c>
      <c r="H7" s="12"/>
      <c r="I7" s="12">
        <v>2146</v>
      </c>
      <c r="J7" s="42">
        <v>0</v>
      </c>
      <c r="K7" s="36">
        <v>5842.65</v>
      </c>
      <c r="L7" s="21"/>
      <c r="M7" s="21"/>
      <c r="N7" s="21"/>
      <c r="O7" s="19">
        <f t="shared" si="2"/>
        <v>52780.939000000006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52"/>
      <c r="H8" s="12"/>
      <c r="I8" s="12">
        <v>0</v>
      </c>
      <c r="J8" s="42">
        <v>0</v>
      </c>
      <c r="K8" s="36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5398.0140000000001</v>
      </c>
      <c r="D9" s="12"/>
      <c r="E9" s="21">
        <v>3315</v>
      </c>
      <c r="F9" s="21">
        <v>0</v>
      </c>
      <c r="G9" s="12"/>
      <c r="H9" s="12"/>
      <c r="I9" s="12">
        <v>68</v>
      </c>
      <c r="J9" s="42">
        <v>0</v>
      </c>
      <c r="K9" s="36"/>
      <c r="L9" s="21"/>
      <c r="M9" s="21"/>
      <c r="N9" s="21"/>
      <c r="O9" s="19">
        <f t="shared" si="2"/>
        <v>8781.0139999999992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5855</v>
      </c>
      <c r="F10" s="21">
        <v>0</v>
      </c>
      <c r="G10" s="52"/>
      <c r="H10" s="12"/>
      <c r="I10" s="12">
        <v>13</v>
      </c>
      <c r="J10" s="42">
        <v>0</v>
      </c>
      <c r="K10" s="36"/>
      <c r="L10" s="21"/>
      <c r="M10" s="21"/>
      <c r="N10" s="21"/>
      <c r="O10" s="19">
        <f t="shared" si="2"/>
        <v>5868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100.384</v>
      </c>
      <c r="D11" s="12"/>
      <c r="E11" s="21">
        <v>0</v>
      </c>
      <c r="F11" s="21">
        <v>0</v>
      </c>
      <c r="G11" s="52"/>
      <c r="H11" s="12"/>
      <c r="I11" s="12">
        <v>0</v>
      </c>
      <c r="J11" s="42">
        <v>0</v>
      </c>
      <c r="K11" s="36"/>
      <c r="L11" s="21"/>
      <c r="M11" s="21"/>
      <c r="N11" s="21"/>
      <c r="O11" s="19">
        <f t="shared" si="2"/>
        <v>100.384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545.98</v>
      </c>
      <c r="D12" s="32"/>
      <c r="E12" s="21">
        <v>413</v>
      </c>
      <c r="F12" s="21">
        <v>0</v>
      </c>
      <c r="G12" s="51">
        <f t="shared" ref="G12:H12" si="5">SUM(G13:G17)</f>
        <v>68</v>
      </c>
      <c r="H12" s="51">
        <f t="shared" si="5"/>
        <v>0</v>
      </c>
      <c r="I12" s="39">
        <f>SUM(I17,I14)</f>
        <v>34</v>
      </c>
      <c r="J12" s="41">
        <f>SUM(J13:J15)</f>
        <v>0</v>
      </c>
      <c r="K12" s="35">
        <f>SUM(K13:K17)</f>
        <v>40.585999999999999</v>
      </c>
      <c r="L12" s="21"/>
      <c r="M12" s="21"/>
      <c r="N12" s="21"/>
      <c r="O12" s="19">
        <f t="shared" si="2"/>
        <v>1101.566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52"/>
      <c r="H13" s="12"/>
      <c r="I13" s="12">
        <v>0</v>
      </c>
      <c r="J13" s="42">
        <v>0</v>
      </c>
      <c r="K13" s="36"/>
      <c r="L13" s="21"/>
      <c r="M13" s="21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415.36099999999999</v>
      </c>
      <c r="D14" s="12"/>
      <c r="E14" s="21">
        <v>413</v>
      </c>
      <c r="F14" s="21">
        <v>0</v>
      </c>
      <c r="G14" s="12">
        <v>12</v>
      </c>
      <c r="H14" s="12"/>
      <c r="I14" s="12">
        <v>5</v>
      </c>
      <c r="J14" s="42">
        <v>0</v>
      </c>
      <c r="K14" s="36">
        <v>40.585999999999999</v>
      </c>
      <c r="L14" s="21"/>
      <c r="M14" s="21"/>
      <c r="N14" s="21"/>
      <c r="O14" s="19">
        <f t="shared" si="2"/>
        <v>885.947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52"/>
      <c r="H15" s="12"/>
      <c r="I15" s="12">
        <v>0</v>
      </c>
      <c r="J15" s="42">
        <v>0</v>
      </c>
      <c r="K15" s="36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52"/>
      <c r="H16" s="12"/>
      <c r="I16" s="12">
        <v>0</v>
      </c>
      <c r="J16" s="42">
        <v>0</v>
      </c>
      <c r="K16" s="36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130.619</v>
      </c>
      <c r="D17" s="12"/>
      <c r="E17" s="21">
        <v>0</v>
      </c>
      <c r="F17" s="21">
        <v>0</v>
      </c>
      <c r="G17" s="12">
        <v>56</v>
      </c>
      <c r="H17" s="12"/>
      <c r="I17" s="12">
        <v>29</v>
      </c>
      <c r="J17" s="42">
        <v>0</v>
      </c>
      <c r="K17" s="36">
        <v>0</v>
      </c>
      <c r="L17" s="21"/>
      <c r="M17" s="21"/>
      <c r="N17" s="21"/>
      <c r="O17" s="19">
        <f t="shared" si="2"/>
        <v>215.619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1">
        <f>SUM(J19:J21)</f>
        <v>0</v>
      </c>
      <c r="K18" s="35"/>
      <c r="L18" s="21"/>
      <c r="M18" s="21"/>
      <c r="N18" s="21"/>
      <c r="O18" s="19">
        <f t="shared" si="2"/>
        <v>0</v>
      </c>
      <c r="P18" s="20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52"/>
      <c r="H19" s="12"/>
      <c r="I19" s="12">
        <v>0</v>
      </c>
      <c r="J19" s="42">
        <f>0</f>
        <v>0</v>
      </c>
      <c r="K19" s="36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21">
        <v>0</v>
      </c>
      <c r="G20" s="52"/>
      <c r="H20" s="12"/>
      <c r="I20" s="12">
        <v>0</v>
      </c>
      <c r="J20" s="42">
        <f>0</f>
        <v>0</v>
      </c>
      <c r="K20" s="36"/>
      <c r="L20" s="21"/>
      <c r="M20" s="21"/>
      <c r="N20" s="21"/>
      <c r="O20" s="19">
        <f t="shared" si="2"/>
        <v>0</v>
      </c>
      <c r="P20" s="20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52"/>
      <c r="H21" s="12"/>
      <c r="I21" s="12">
        <v>0</v>
      </c>
      <c r="J21" s="42">
        <f>0</f>
        <v>0</v>
      </c>
      <c r="K21" s="36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</f>
        <v>4053.3419999999996</v>
      </c>
      <c r="D22" s="32"/>
      <c r="E22" s="19">
        <v>0</v>
      </c>
      <c r="F22" s="19">
        <v>0</v>
      </c>
      <c r="G22" s="32">
        <f t="shared" ref="G22:H22" si="7">SUM(G23,G29,G35)</f>
        <v>1498</v>
      </c>
      <c r="H22" s="32">
        <f t="shared" si="7"/>
        <v>16</v>
      </c>
      <c r="I22" s="33">
        <f>SUM(I23,I35)</f>
        <v>3513</v>
      </c>
      <c r="J22" s="43">
        <f t="shared" ref="J22" si="8">J23+J35</f>
        <v>0</v>
      </c>
      <c r="K22" s="35">
        <f>K23+K29</f>
        <v>718.22</v>
      </c>
      <c r="L22" s="19"/>
      <c r="M22" s="19"/>
      <c r="N22" s="19"/>
      <c r="O22" s="19">
        <f t="shared" si="2"/>
        <v>9782.5619999999999</v>
      </c>
      <c r="P22" s="20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3701.5369999999998</v>
      </c>
      <c r="D23" s="32"/>
      <c r="E23" s="21">
        <v>0</v>
      </c>
      <c r="F23" s="21">
        <v>0</v>
      </c>
      <c r="G23" s="32">
        <f t="shared" ref="G23:I23" si="9">SUM(G24:G28)</f>
        <v>1498</v>
      </c>
      <c r="H23" s="32">
        <f t="shared" si="9"/>
        <v>0</v>
      </c>
      <c r="I23" s="33">
        <f t="shared" si="9"/>
        <v>3513</v>
      </c>
      <c r="J23" s="41">
        <f t="shared" ref="J23" si="10">SUM(J24:J28)</f>
        <v>0</v>
      </c>
      <c r="K23" s="35">
        <f>K25</f>
        <v>718.22</v>
      </c>
      <c r="L23" s="21"/>
      <c r="M23" s="21"/>
      <c r="N23" s="21"/>
      <c r="O23" s="19">
        <f t="shared" si="2"/>
        <v>9430.7569999999996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52"/>
      <c r="H24" s="12"/>
      <c r="I24" s="12">
        <v>0</v>
      </c>
      <c r="J24" s="42">
        <v>0</v>
      </c>
      <c r="K24" s="36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3701.5369999999998</v>
      </c>
      <c r="D25" s="12"/>
      <c r="E25" s="21">
        <v>0</v>
      </c>
      <c r="F25" s="21">
        <v>0</v>
      </c>
      <c r="G25" s="12">
        <v>1498</v>
      </c>
      <c r="H25" s="12"/>
      <c r="I25" s="12">
        <v>3513</v>
      </c>
      <c r="J25" s="42">
        <v>0</v>
      </c>
      <c r="K25" s="36">
        <v>718.22</v>
      </c>
      <c r="L25" s="21"/>
      <c r="M25" s="21"/>
      <c r="N25" s="21"/>
      <c r="O25" s="19">
        <f t="shared" si="2"/>
        <v>9430.7569999999996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52"/>
      <c r="H26" s="12"/>
      <c r="I26" s="12">
        <v>0</v>
      </c>
      <c r="J26" s="42">
        <v>0</v>
      </c>
      <c r="K26" s="36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52"/>
      <c r="H27" s="12"/>
      <c r="I27" s="12">
        <v>0</v>
      </c>
      <c r="J27" s="42">
        <v>0</v>
      </c>
      <c r="K27" s="36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52"/>
      <c r="H28" s="12"/>
      <c r="I28" s="12">
        <v>0</v>
      </c>
      <c r="J28" s="42">
        <v>0</v>
      </c>
      <c r="K28" s="36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351.80499999999995</v>
      </c>
      <c r="D29" s="32"/>
      <c r="E29" s="21">
        <v>0</v>
      </c>
      <c r="F29" s="21">
        <v>0</v>
      </c>
      <c r="G29" s="32">
        <f t="shared" ref="G29:H29" si="11">SUM(G30:G34)</f>
        <v>0</v>
      </c>
      <c r="H29" s="32">
        <f t="shared" si="11"/>
        <v>0</v>
      </c>
      <c r="I29" s="33">
        <f>SUM(I30:I34)</f>
        <v>106</v>
      </c>
      <c r="J29" s="41">
        <f>SUM(J30:J32)</f>
        <v>0</v>
      </c>
      <c r="K29" s="35">
        <v>0</v>
      </c>
      <c r="L29" s="21"/>
      <c r="M29" s="21"/>
      <c r="N29" s="21"/>
      <c r="O29" s="19">
        <f t="shared" si="2"/>
        <v>457.80499999999995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52"/>
      <c r="H30" s="12"/>
      <c r="I30" s="12">
        <v>0</v>
      </c>
      <c r="J30" s="42">
        <v>0</v>
      </c>
      <c r="K30" s="36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295.07799999999997</v>
      </c>
      <c r="D31" s="12"/>
      <c r="E31" s="21">
        <v>0</v>
      </c>
      <c r="F31" s="21">
        <v>0</v>
      </c>
      <c r="G31" s="52"/>
      <c r="H31" s="12"/>
      <c r="I31" s="12">
        <v>106</v>
      </c>
      <c r="J31" s="42">
        <v>0</v>
      </c>
      <c r="K31" s="36">
        <v>0</v>
      </c>
      <c r="L31" s="21"/>
      <c r="M31" s="21"/>
      <c r="N31" s="21"/>
      <c r="O31" s="19">
        <f t="shared" si="2"/>
        <v>401.07799999999997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52"/>
      <c r="H32" s="12"/>
      <c r="I32" s="12">
        <v>0</v>
      </c>
      <c r="J32" s="42">
        <v>0</v>
      </c>
      <c r="K32" s="36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52"/>
      <c r="H33" s="12"/>
      <c r="I33" s="12">
        <v>0</v>
      </c>
      <c r="J33" s="42">
        <v>0</v>
      </c>
      <c r="K33" s="36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56.726999999999997</v>
      </c>
      <c r="D34" s="12"/>
      <c r="E34" s="21">
        <v>0</v>
      </c>
      <c r="F34" s="21">
        <v>0</v>
      </c>
      <c r="G34" s="52"/>
      <c r="H34" s="12"/>
      <c r="I34" s="12">
        <v>0</v>
      </c>
      <c r="J34" s="42">
        <v>0</v>
      </c>
      <c r="K34" s="36">
        <v>0</v>
      </c>
      <c r="L34" s="21"/>
      <c r="M34" s="21"/>
      <c r="N34" s="21"/>
      <c r="O34" s="19">
        <f t="shared" si="2"/>
        <v>56.726999999999997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32">
        <f t="shared" ref="G35:H35" si="12">SUM(G36:G38)</f>
        <v>0</v>
      </c>
      <c r="H35" s="32">
        <f t="shared" si="12"/>
        <v>16</v>
      </c>
      <c r="I35" s="32">
        <v>0</v>
      </c>
      <c r="J35" s="41">
        <f>SUM(J36:J38)</f>
        <v>0</v>
      </c>
      <c r="K35" s="35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52"/>
      <c r="H36" s="12">
        <v>16</v>
      </c>
      <c r="I36" s="12">
        <v>0</v>
      </c>
      <c r="J36" s="42">
        <v>0</v>
      </c>
      <c r="K36" s="36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27.666</v>
      </c>
      <c r="E37" s="21">
        <v>0</v>
      </c>
      <c r="F37" s="21">
        <v>0</v>
      </c>
      <c r="G37" s="52"/>
      <c r="H37" s="12"/>
      <c r="I37" s="12">
        <v>0</v>
      </c>
      <c r="J37" s="42">
        <v>0</v>
      </c>
      <c r="K37" s="36"/>
      <c r="L37" s="21"/>
      <c r="M37" s="21"/>
      <c r="N37" s="21"/>
      <c r="O37" s="19">
        <f t="shared" si="2"/>
        <v>0</v>
      </c>
      <c r="P37" s="20">
        <f t="shared" si="3"/>
        <v>27.666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52"/>
      <c r="H38" s="12"/>
      <c r="I38" s="12">
        <v>0</v>
      </c>
      <c r="J38" s="42">
        <v>0</v>
      </c>
      <c r="K38" s="36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52"/>
      <c r="H39" s="12"/>
      <c r="I39" s="12">
        <v>0</v>
      </c>
      <c r="J39" s="42">
        <v>0</v>
      </c>
      <c r="K39" s="36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140</v>
      </c>
      <c r="D40" s="12"/>
      <c r="E40" s="19">
        <v>0</v>
      </c>
      <c r="F40" s="19">
        <v>0</v>
      </c>
      <c r="G40" s="12">
        <v>2517</v>
      </c>
      <c r="H40" s="12"/>
      <c r="I40" s="12">
        <v>135</v>
      </c>
      <c r="J40" s="42">
        <v>0</v>
      </c>
      <c r="K40" s="36">
        <v>0</v>
      </c>
      <c r="L40" s="19"/>
      <c r="M40" s="19"/>
      <c r="N40" s="19"/>
      <c r="O40" s="19">
        <f t="shared" si="2"/>
        <v>2792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52"/>
      <c r="H41" s="12"/>
      <c r="I41" s="12">
        <v>0</v>
      </c>
      <c r="J41" s="42">
        <v>0</v>
      </c>
      <c r="K41" s="36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52"/>
      <c r="H42" s="12"/>
      <c r="I42" s="12">
        <v>0</v>
      </c>
      <c r="J42" s="42">
        <v>0</v>
      </c>
      <c r="K42" s="36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52"/>
      <c r="H43" s="12"/>
      <c r="I43" s="12">
        <v>0</v>
      </c>
      <c r="J43" s="42">
        <v>0</v>
      </c>
      <c r="K43" s="36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52"/>
      <c r="H44" s="12"/>
      <c r="I44" s="12">
        <v>0</v>
      </c>
      <c r="J44" s="42">
        <v>0</v>
      </c>
      <c r="K44" s="36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C40+C4</f>
        <v>33453.008999999998</v>
      </c>
      <c r="D45" s="32">
        <f>D37</f>
        <v>27.666</v>
      </c>
      <c r="E45" s="23">
        <v>26267</v>
      </c>
      <c r="F45" s="23">
        <v>0</v>
      </c>
      <c r="G45" s="32">
        <f t="shared" ref="G45:H45" si="13">SUM(G4,G39:G44)</f>
        <v>8976</v>
      </c>
      <c r="H45" s="32">
        <f t="shared" si="13"/>
        <v>16</v>
      </c>
      <c r="I45" s="32">
        <f>SUM(I4,I40)</f>
        <v>6015</v>
      </c>
      <c r="J45" s="44">
        <f t="shared" ref="J45" si="14">J4+SUM(J39:J44)</f>
        <v>0</v>
      </c>
      <c r="K45" s="58">
        <f>K4</f>
        <v>6601.4560000000001</v>
      </c>
      <c r="L45" s="23"/>
      <c r="M45" s="23"/>
      <c r="N45" s="23"/>
      <c r="O45" s="23">
        <f t="shared" si="2"/>
        <v>81312.464999999997</v>
      </c>
      <c r="P45" s="24">
        <f t="shared" si="3"/>
        <v>43.665999999999997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3" customWidth="1"/>
    <col min="12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167</v>
      </c>
      <c r="D4" s="32">
        <f>D5+D22</f>
        <v>4</v>
      </c>
      <c r="E4" s="32">
        <v>59</v>
      </c>
      <c r="F4" s="32">
        <v>3</v>
      </c>
      <c r="G4" s="32">
        <f t="shared" ref="G4:H4" si="1">G5+G22</f>
        <v>51</v>
      </c>
      <c r="H4" s="32">
        <f t="shared" si="1"/>
        <v>3</v>
      </c>
      <c r="I4" s="37">
        <f>I5+I22+I29</f>
        <v>24</v>
      </c>
      <c r="J4" s="32"/>
      <c r="K4" s="32">
        <f>K5+K22</f>
        <v>21</v>
      </c>
      <c r="L4" s="19"/>
      <c r="M4" s="19"/>
      <c r="N4" s="19"/>
      <c r="O4" s="19">
        <f>C4+E4+G4+I4+K4+M4</f>
        <v>322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153</v>
      </c>
      <c r="D5" s="32">
        <f>D6+D12+D18</f>
        <v>4</v>
      </c>
      <c r="E5" s="32">
        <v>59</v>
      </c>
      <c r="F5" s="32">
        <v>3</v>
      </c>
      <c r="G5" s="32">
        <f t="shared" ref="G5:H5" si="2">SUM(G6,G18,G12)</f>
        <v>47</v>
      </c>
      <c r="H5" s="32">
        <f t="shared" si="2"/>
        <v>0</v>
      </c>
      <c r="I5" s="37">
        <f>SUM(I12,I6)</f>
        <v>17</v>
      </c>
      <c r="J5" s="32"/>
      <c r="K5" s="32">
        <f>K6+K12</f>
        <v>10</v>
      </c>
      <c r="L5" s="19"/>
      <c r="M5" s="19"/>
      <c r="N5" s="19"/>
      <c r="O5" s="19">
        <f t="shared" ref="O5:O45" si="3">C5+E5+G5+I5+K5+M5</f>
        <v>286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139</v>
      </c>
      <c r="D6" s="32"/>
      <c r="E6" s="32">
        <v>53</v>
      </c>
      <c r="F6" s="32">
        <v>0</v>
      </c>
      <c r="G6" s="32">
        <f t="shared" ref="G6:H6" si="5">SUM(G7:G11)</f>
        <v>44</v>
      </c>
      <c r="H6" s="32">
        <f t="shared" si="5"/>
        <v>0</v>
      </c>
      <c r="I6" s="37">
        <f>SUM(I7:I11)</f>
        <v>14</v>
      </c>
      <c r="J6" s="32"/>
      <c r="K6" s="32">
        <f>K7</f>
        <v>9</v>
      </c>
      <c r="L6" s="21"/>
      <c r="M6" s="21"/>
      <c r="N6" s="21"/>
      <c r="O6" s="19">
        <f t="shared" si="3"/>
        <v>259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50">
        <v>112</v>
      </c>
      <c r="D7" s="12"/>
      <c r="E7" s="12">
        <v>25</v>
      </c>
      <c r="F7" s="12">
        <v>0</v>
      </c>
      <c r="G7" s="60">
        <v>43</v>
      </c>
      <c r="H7" s="12"/>
      <c r="I7" s="12">
        <v>12</v>
      </c>
      <c r="J7" s="12"/>
      <c r="K7" s="50">
        <v>9</v>
      </c>
      <c r="L7" s="21"/>
      <c r="M7" s="21"/>
      <c r="N7" s="21"/>
      <c r="O7" s="19">
        <f t="shared" si="3"/>
        <v>201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50"/>
      <c r="D8" s="12"/>
      <c r="E8" s="12">
        <v>0</v>
      </c>
      <c r="F8" s="12">
        <v>0</v>
      </c>
      <c r="G8" s="61"/>
      <c r="H8" s="12"/>
      <c r="I8" s="12">
        <v>0</v>
      </c>
      <c r="J8" s="12"/>
      <c r="K8" s="50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50">
        <v>23</v>
      </c>
      <c r="D9" s="12"/>
      <c r="E9" s="12">
        <v>8</v>
      </c>
      <c r="F9" s="12">
        <v>0</v>
      </c>
      <c r="G9" s="60"/>
      <c r="H9" s="12"/>
      <c r="I9" s="12">
        <v>2</v>
      </c>
      <c r="J9" s="12"/>
      <c r="K9" s="50"/>
      <c r="L9" s="21"/>
      <c r="M9" s="21"/>
      <c r="N9" s="21"/>
      <c r="O9" s="19">
        <f t="shared" si="3"/>
        <v>33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50"/>
      <c r="D10" s="12"/>
      <c r="E10" s="12">
        <v>20</v>
      </c>
      <c r="F10" s="12">
        <v>0</v>
      </c>
      <c r="G10" s="50">
        <v>1</v>
      </c>
      <c r="H10" s="12"/>
      <c r="I10" s="12">
        <v>0</v>
      </c>
      <c r="J10" s="12"/>
      <c r="K10" s="12"/>
      <c r="L10" s="21"/>
      <c r="M10" s="21"/>
      <c r="N10" s="21"/>
      <c r="O10" s="19">
        <f t="shared" si="3"/>
        <v>21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50">
        <v>4</v>
      </c>
      <c r="D11" s="12"/>
      <c r="E11" s="12">
        <v>0</v>
      </c>
      <c r="F11" s="12">
        <v>0</v>
      </c>
      <c r="G11" s="61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14</v>
      </c>
      <c r="D12" s="32"/>
      <c r="E12" s="32">
        <v>6</v>
      </c>
      <c r="F12" s="32">
        <v>0</v>
      </c>
      <c r="G12" s="62">
        <f t="shared" ref="G12:H12" si="6">SUM(G13:G17)</f>
        <v>3</v>
      </c>
      <c r="H12" s="51">
        <f t="shared" si="6"/>
        <v>0</v>
      </c>
      <c r="I12" s="39">
        <f>SUM(I17,I14)</f>
        <v>3</v>
      </c>
      <c r="J12" s="32"/>
      <c r="K12" s="32">
        <f>SUM(K13:K17)</f>
        <v>1</v>
      </c>
      <c r="L12" s="21"/>
      <c r="M12" s="21"/>
      <c r="N12" s="21"/>
      <c r="O12" s="19">
        <f t="shared" si="3"/>
        <v>27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50"/>
      <c r="D13" s="12"/>
      <c r="E13" s="12">
        <v>0</v>
      </c>
      <c r="F13" s="12">
        <v>0</v>
      </c>
      <c r="G13" s="61"/>
      <c r="H13" s="1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50">
        <v>14</v>
      </c>
      <c r="D14" s="12"/>
      <c r="E14" s="12">
        <v>6</v>
      </c>
      <c r="F14" s="12">
        <v>0</v>
      </c>
      <c r="G14" s="50">
        <v>3</v>
      </c>
      <c r="H14" s="12"/>
      <c r="I14" s="12">
        <v>2</v>
      </c>
      <c r="J14" s="12"/>
      <c r="K14" s="12">
        <v>1</v>
      </c>
      <c r="L14" s="21"/>
      <c r="M14" s="21"/>
      <c r="N14" s="21"/>
      <c r="O14" s="19">
        <f t="shared" si="3"/>
        <v>26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50"/>
      <c r="D15" s="12"/>
      <c r="E15" s="12">
        <v>0</v>
      </c>
      <c r="F15" s="12">
        <v>0</v>
      </c>
      <c r="G15" s="61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50"/>
      <c r="D16" s="12"/>
      <c r="E16" s="12">
        <v>0</v>
      </c>
      <c r="F16" s="12">
        <v>0</v>
      </c>
      <c r="G16" s="61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60"/>
      <c r="H17" s="12"/>
      <c r="I17" s="12">
        <v>1</v>
      </c>
      <c r="J17" s="12"/>
      <c r="K17" s="12"/>
      <c r="L17" s="21"/>
      <c r="M17" s="21"/>
      <c r="N17" s="21"/>
      <c r="O17" s="19">
        <f t="shared" si="3"/>
        <v>1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4</v>
      </c>
      <c r="E18" s="32">
        <v>0</v>
      </c>
      <c r="F18" s="32">
        <v>3</v>
      </c>
      <c r="G18" s="63">
        <f t="shared" ref="G18:H18" si="7">SUM(G19:G21)</f>
        <v>0</v>
      </c>
      <c r="H18" s="32">
        <f t="shared" si="7"/>
        <v>0</v>
      </c>
      <c r="I18" s="33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50"/>
      <c r="D19" s="12"/>
      <c r="E19" s="12">
        <v>0</v>
      </c>
      <c r="F19" s="12">
        <v>0</v>
      </c>
      <c r="G19" s="61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50"/>
      <c r="D20" s="12">
        <v>4</v>
      </c>
      <c r="E20" s="12">
        <v>0</v>
      </c>
      <c r="F20" s="52">
        <v>3</v>
      </c>
      <c r="G20" s="61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50"/>
      <c r="D21" s="12"/>
      <c r="E21" s="12">
        <v>0</v>
      </c>
      <c r="F21" s="12">
        <v>0</v>
      </c>
      <c r="G21" s="61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14</v>
      </c>
      <c r="D22" s="33"/>
      <c r="E22" s="32">
        <v>0</v>
      </c>
      <c r="F22" s="32">
        <v>0</v>
      </c>
      <c r="G22" s="63">
        <f t="shared" ref="G22:H22" si="8">SUM(G23,G29,G35)</f>
        <v>4</v>
      </c>
      <c r="H22" s="32">
        <f t="shared" si="8"/>
        <v>3</v>
      </c>
      <c r="I22" s="33">
        <f>SUM(I23,I35)</f>
        <v>3</v>
      </c>
      <c r="J22" s="33"/>
      <c r="K22" s="32">
        <f>K23+K29</f>
        <v>11</v>
      </c>
      <c r="L22" s="19"/>
      <c r="M22" s="19"/>
      <c r="N22" s="19"/>
      <c r="O22" s="19">
        <f t="shared" si="3"/>
        <v>32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11</v>
      </c>
      <c r="D23" s="32"/>
      <c r="E23" s="32">
        <v>0</v>
      </c>
      <c r="F23" s="32">
        <v>0</v>
      </c>
      <c r="G23" s="63">
        <f t="shared" ref="G23:I23" si="9">SUM(G24:G28)</f>
        <v>4</v>
      </c>
      <c r="H23" s="32">
        <f t="shared" si="9"/>
        <v>0</v>
      </c>
      <c r="I23" s="33">
        <f t="shared" si="9"/>
        <v>3</v>
      </c>
      <c r="J23" s="32"/>
      <c r="K23" s="32">
        <f>K25</f>
        <v>11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50"/>
      <c r="D24" s="12"/>
      <c r="E24" s="12">
        <v>0</v>
      </c>
      <c r="F24" s="12">
        <v>0</v>
      </c>
      <c r="G24" s="61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50">
        <v>11</v>
      </c>
      <c r="D25" s="12"/>
      <c r="E25" s="12">
        <v>0</v>
      </c>
      <c r="F25" s="12">
        <v>0</v>
      </c>
      <c r="G25" s="50">
        <v>4</v>
      </c>
      <c r="H25" s="12"/>
      <c r="I25" s="12">
        <v>3</v>
      </c>
      <c r="J25" s="12"/>
      <c r="K25" s="12">
        <v>11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50"/>
      <c r="D26" s="12"/>
      <c r="E26" s="12">
        <v>0</v>
      </c>
      <c r="F26" s="12">
        <v>0</v>
      </c>
      <c r="G26" s="61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50"/>
      <c r="D27" s="12"/>
      <c r="E27" s="12">
        <v>0</v>
      </c>
      <c r="F27" s="12">
        <v>0</v>
      </c>
      <c r="G27" s="61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50"/>
      <c r="D28" s="12"/>
      <c r="E28" s="12">
        <v>0</v>
      </c>
      <c r="F28" s="12">
        <v>0</v>
      </c>
      <c r="G28" s="61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3</v>
      </c>
      <c r="D29" s="32"/>
      <c r="E29" s="32">
        <v>0</v>
      </c>
      <c r="F29" s="32">
        <v>0</v>
      </c>
      <c r="G29" s="63">
        <f t="shared" ref="G29:H29" si="10">SUM(G30:G34)</f>
        <v>0</v>
      </c>
      <c r="H29" s="32">
        <f t="shared" si="10"/>
        <v>0</v>
      </c>
      <c r="I29" s="33">
        <f>SUM(I30:I34)</f>
        <v>4</v>
      </c>
      <c r="J29" s="32"/>
      <c r="K29" s="32">
        <v>0</v>
      </c>
      <c r="L29" s="21"/>
      <c r="M29" s="21"/>
      <c r="N29" s="21"/>
      <c r="O29" s="19">
        <f t="shared" si="3"/>
        <v>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50"/>
      <c r="D30" s="12"/>
      <c r="E30" s="12">
        <v>0</v>
      </c>
      <c r="F30" s="12">
        <v>0</v>
      </c>
      <c r="G30" s="61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50">
        <v>2</v>
      </c>
      <c r="D31" s="12"/>
      <c r="E31" s="12">
        <v>0</v>
      </c>
      <c r="F31" s="12">
        <v>0</v>
      </c>
      <c r="G31" s="61"/>
      <c r="H31" s="12"/>
      <c r="I31" s="12">
        <v>4</v>
      </c>
      <c r="J31" s="12"/>
      <c r="K31" s="12">
        <v>0</v>
      </c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50"/>
      <c r="D32" s="12"/>
      <c r="E32" s="12">
        <v>0</v>
      </c>
      <c r="F32" s="12">
        <v>0</v>
      </c>
      <c r="G32" s="61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50"/>
      <c r="D33" s="12"/>
      <c r="E33" s="12">
        <v>0</v>
      </c>
      <c r="F33" s="12">
        <v>0</v>
      </c>
      <c r="G33" s="61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50">
        <v>1</v>
      </c>
      <c r="D34" s="12"/>
      <c r="E34" s="12">
        <v>0</v>
      </c>
      <c r="F34" s="12">
        <v>0</v>
      </c>
      <c r="G34" s="61"/>
      <c r="H34" s="1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63">
        <f t="shared" ref="G35:H35" si="11">SUM(G36:G38)</f>
        <v>0</v>
      </c>
      <c r="H35" s="32">
        <f t="shared" si="11"/>
        <v>3</v>
      </c>
      <c r="I35" s="33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50"/>
      <c r="D36" s="12"/>
      <c r="E36" s="12">
        <v>0</v>
      </c>
      <c r="F36" s="12">
        <v>0</v>
      </c>
      <c r="G36" s="61"/>
      <c r="H36" s="64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50"/>
      <c r="E37" s="12">
        <v>0</v>
      </c>
      <c r="F37" s="12">
        <v>0</v>
      </c>
      <c r="G37" s="61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50"/>
      <c r="D38" s="12"/>
      <c r="E38" s="12">
        <v>0</v>
      </c>
      <c r="F38" s="12">
        <v>0</v>
      </c>
      <c r="G38" s="61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50"/>
      <c r="D39" s="12"/>
      <c r="E39" s="12">
        <v>0</v>
      </c>
      <c r="F39" s="12">
        <v>0</v>
      </c>
      <c r="G39" s="61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50">
        <v>21</v>
      </c>
      <c r="D40" s="12"/>
      <c r="E40" s="32">
        <v>0</v>
      </c>
      <c r="F40" s="32">
        <v>0</v>
      </c>
      <c r="G40" s="50">
        <v>26</v>
      </c>
      <c r="H40" s="12"/>
      <c r="I40" s="12">
        <v>5</v>
      </c>
      <c r="J40" s="12"/>
      <c r="K40" s="12"/>
      <c r="L40" s="19"/>
      <c r="M40" s="19"/>
      <c r="N40" s="19"/>
      <c r="O40" s="19">
        <f t="shared" si="3"/>
        <v>52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50"/>
      <c r="D41" s="12"/>
      <c r="E41" s="12">
        <v>0</v>
      </c>
      <c r="F41" s="12">
        <v>0</v>
      </c>
      <c r="G41" s="5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50"/>
      <c r="D42" s="12"/>
      <c r="E42" s="12">
        <v>0</v>
      </c>
      <c r="F42" s="12">
        <v>0</v>
      </c>
      <c r="G42" s="5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5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5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188</v>
      </c>
      <c r="D45" s="32">
        <f>D20</f>
        <v>4</v>
      </c>
      <c r="E45" s="32">
        <v>59</v>
      </c>
      <c r="F45" s="32">
        <v>3</v>
      </c>
      <c r="G45" s="32">
        <f t="shared" ref="G45:H45" si="12">SUM(G4,G39:G44)</f>
        <v>77</v>
      </c>
      <c r="H45" s="32">
        <f t="shared" si="12"/>
        <v>3</v>
      </c>
      <c r="I45" s="33">
        <f>SUM(I4,I40)</f>
        <v>29</v>
      </c>
      <c r="J45" s="40"/>
      <c r="K45" s="33">
        <f>K4+K40</f>
        <v>21</v>
      </c>
      <c r="L45" s="23"/>
      <c r="M45" s="23"/>
      <c r="N45" s="23"/>
      <c r="O45" s="23">
        <f t="shared" si="3"/>
        <v>374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0" width="15.42578125" style="5" customWidth="1"/>
    <col min="11" max="11" width="15.42578125" style="53" customWidth="1"/>
    <col min="12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>C5+C22</f>
        <v>246</v>
      </c>
      <c r="D4" s="32"/>
      <c r="E4" s="19">
        <v>84</v>
      </c>
      <c r="F4" s="19">
        <v>0</v>
      </c>
      <c r="G4" s="32">
        <f t="shared" ref="G4:H4" si="0">G5+G22</f>
        <v>31</v>
      </c>
      <c r="H4" s="32">
        <f t="shared" si="0"/>
        <v>3</v>
      </c>
      <c r="I4" s="37">
        <f>SUM(I5,I22,I29)</f>
        <v>21</v>
      </c>
      <c r="J4" s="32"/>
      <c r="K4" s="32">
        <f>K5+K22</f>
        <v>49</v>
      </c>
      <c r="L4" s="19"/>
      <c r="M4" s="19"/>
      <c r="N4" s="19"/>
      <c r="O4" s="19">
        <f>C4+E4+G4+I4+K4+M4</f>
        <v>431</v>
      </c>
      <c r="P4" s="20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224</v>
      </c>
      <c r="D5" s="32"/>
      <c r="E5" s="19">
        <v>84</v>
      </c>
      <c r="F5" s="19">
        <v>0</v>
      </c>
      <c r="G5" s="32">
        <f t="shared" ref="G5:H5" si="1">SUM(G6,G18,G12)</f>
        <v>25</v>
      </c>
      <c r="H5" s="32">
        <f t="shared" si="1"/>
        <v>0</v>
      </c>
      <c r="I5" s="37">
        <f>SUM(I12,I6)</f>
        <v>14</v>
      </c>
      <c r="J5" s="32"/>
      <c r="K5" s="32">
        <f>K6+K12</f>
        <v>45</v>
      </c>
      <c r="L5" s="19"/>
      <c r="M5" s="19"/>
      <c r="N5" s="19"/>
      <c r="O5" s="19">
        <f t="shared" ref="O5:O6" si="2">C5+E5+G5+I5+K5+M5</f>
        <v>392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192</v>
      </c>
      <c r="D6" s="32"/>
      <c r="E6" s="21">
        <v>77</v>
      </c>
      <c r="F6" s="21">
        <v>0</v>
      </c>
      <c r="G6" s="32">
        <f t="shared" ref="G6:H6" si="4">SUM(G7:G11)</f>
        <v>23</v>
      </c>
      <c r="H6" s="32">
        <f t="shared" si="4"/>
        <v>0</v>
      </c>
      <c r="I6" s="37">
        <f>SUM(I7:I11)</f>
        <v>11</v>
      </c>
      <c r="J6" s="32"/>
      <c r="K6" s="32">
        <f>SUM(K7:K11)</f>
        <v>43</v>
      </c>
      <c r="L6" s="21"/>
      <c r="M6" s="21"/>
      <c r="N6" s="21"/>
      <c r="O6" s="19">
        <f t="shared" si="2"/>
        <v>346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150</v>
      </c>
      <c r="D7" s="12"/>
      <c r="E7" s="21">
        <v>30</v>
      </c>
      <c r="F7" s="21">
        <v>0</v>
      </c>
      <c r="G7" s="12">
        <v>23</v>
      </c>
      <c r="H7" s="12"/>
      <c r="I7" s="12">
        <v>9</v>
      </c>
      <c r="J7" s="12"/>
      <c r="K7" s="12">
        <v>43</v>
      </c>
      <c r="L7" s="21"/>
      <c r="M7" s="21"/>
      <c r="N7" s="21"/>
      <c r="O7" s="19">
        <f t="shared" ref="O7:O45" si="5">C7+E7+G7+I7+K7+M7</f>
        <v>255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12"/>
      <c r="D8" s="12"/>
      <c r="E8" s="21">
        <v>0</v>
      </c>
      <c r="F8" s="21">
        <v>0</v>
      </c>
      <c r="G8" s="52"/>
      <c r="H8" s="12"/>
      <c r="I8" s="12">
        <v>0</v>
      </c>
      <c r="J8" s="12"/>
      <c r="K8" s="12"/>
      <c r="L8" s="21"/>
      <c r="M8" s="21"/>
      <c r="N8" s="21"/>
      <c r="O8" s="19">
        <f t="shared" si="5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41</v>
      </c>
      <c r="D9" s="12"/>
      <c r="E9" s="21">
        <v>12</v>
      </c>
      <c r="F9" s="21">
        <v>0</v>
      </c>
      <c r="G9" s="12"/>
      <c r="H9" s="12"/>
      <c r="I9" s="12">
        <v>1</v>
      </c>
      <c r="J9" s="12"/>
      <c r="K9" s="12">
        <v>0</v>
      </c>
      <c r="L9" s="21"/>
      <c r="M9" s="21"/>
      <c r="N9" s="21"/>
      <c r="O9" s="19">
        <f t="shared" si="5"/>
        <v>54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12"/>
      <c r="D10" s="12"/>
      <c r="E10" s="21">
        <v>35</v>
      </c>
      <c r="F10" s="21">
        <v>0</v>
      </c>
      <c r="G10" s="52"/>
      <c r="H10" s="12"/>
      <c r="I10" s="12">
        <v>1</v>
      </c>
      <c r="J10" s="12"/>
      <c r="K10" s="12"/>
      <c r="L10" s="21"/>
      <c r="M10" s="21"/>
      <c r="N10" s="21"/>
      <c r="O10" s="19">
        <f t="shared" si="5"/>
        <v>36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12">
        <v>1</v>
      </c>
      <c r="D11" s="12"/>
      <c r="E11" s="21">
        <v>0</v>
      </c>
      <c r="F11" s="21">
        <v>0</v>
      </c>
      <c r="G11" s="52"/>
      <c r="H11" s="12"/>
      <c r="I11" s="12">
        <v>0</v>
      </c>
      <c r="J11" s="12"/>
      <c r="K11" s="12"/>
      <c r="L11" s="21"/>
      <c r="M11" s="21"/>
      <c r="N11" s="21"/>
      <c r="O11" s="19">
        <f t="shared" si="5"/>
        <v>1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32</v>
      </c>
      <c r="D12" s="32"/>
      <c r="E12" s="21">
        <v>7</v>
      </c>
      <c r="F12" s="21">
        <v>0</v>
      </c>
      <c r="G12" s="51">
        <f t="shared" ref="G12:H12" si="6">SUM(G13:G17)</f>
        <v>2</v>
      </c>
      <c r="H12" s="51">
        <f t="shared" si="6"/>
        <v>0</v>
      </c>
      <c r="I12" s="39">
        <f>SUM(I17,I14)</f>
        <v>3</v>
      </c>
      <c r="J12" s="32"/>
      <c r="K12" s="32">
        <f>SUM(K13:K17)</f>
        <v>2</v>
      </c>
      <c r="L12" s="21"/>
      <c r="M12" s="21"/>
      <c r="N12" s="21"/>
      <c r="O12" s="19">
        <f t="shared" si="5"/>
        <v>46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12"/>
      <c r="D13" s="12"/>
      <c r="E13" s="21">
        <v>0</v>
      </c>
      <c r="F13" s="21">
        <v>0</v>
      </c>
      <c r="G13" s="52"/>
      <c r="H13" s="12"/>
      <c r="I13" s="12">
        <v>0</v>
      </c>
      <c r="J13" s="12"/>
      <c r="K13" s="12">
        <v>0</v>
      </c>
      <c r="L13" s="21"/>
      <c r="M13" s="21"/>
      <c r="N13" s="21"/>
      <c r="O13" s="19">
        <f t="shared" si="5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28</v>
      </c>
      <c r="D14" s="12"/>
      <c r="E14" s="21">
        <v>7</v>
      </c>
      <c r="F14" s="21">
        <v>0</v>
      </c>
      <c r="G14" s="12">
        <v>1</v>
      </c>
      <c r="H14" s="12"/>
      <c r="I14" s="12">
        <v>1</v>
      </c>
      <c r="J14" s="12"/>
      <c r="K14" s="12">
        <v>2</v>
      </c>
      <c r="L14" s="21"/>
      <c r="M14" s="21"/>
      <c r="N14" s="21"/>
      <c r="O14" s="19">
        <f t="shared" si="5"/>
        <v>39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12"/>
      <c r="D15" s="12"/>
      <c r="E15" s="21">
        <v>0</v>
      </c>
      <c r="F15" s="21">
        <v>0</v>
      </c>
      <c r="G15" s="52"/>
      <c r="H15" s="12"/>
      <c r="I15" s="12">
        <v>0</v>
      </c>
      <c r="J15" s="12"/>
      <c r="K15" s="12"/>
      <c r="L15" s="21"/>
      <c r="M15" s="21"/>
      <c r="N15" s="21"/>
      <c r="O15" s="19">
        <f t="shared" si="5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12"/>
      <c r="D16" s="12"/>
      <c r="E16" s="21">
        <v>0</v>
      </c>
      <c r="F16" s="21">
        <v>0</v>
      </c>
      <c r="G16" s="52"/>
      <c r="H16" s="12"/>
      <c r="I16" s="12">
        <v>0</v>
      </c>
      <c r="J16" s="12"/>
      <c r="K16" s="12"/>
      <c r="L16" s="21"/>
      <c r="M16" s="21"/>
      <c r="N16" s="21"/>
      <c r="O16" s="19">
        <f t="shared" si="5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</v>
      </c>
      <c r="D17" s="12"/>
      <c r="E17" s="21">
        <v>0</v>
      </c>
      <c r="F17" s="21">
        <v>0</v>
      </c>
      <c r="G17" s="12">
        <v>1</v>
      </c>
      <c r="H17" s="12"/>
      <c r="I17" s="12">
        <v>2</v>
      </c>
      <c r="J17" s="12"/>
      <c r="K17" s="12">
        <v>0</v>
      </c>
      <c r="L17" s="21"/>
      <c r="M17" s="21"/>
      <c r="N17" s="21"/>
      <c r="O17" s="19">
        <f t="shared" si="5"/>
        <v>7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32"/>
      <c r="E18" s="21">
        <v>0</v>
      </c>
      <c r="F18" s="21">
        <v>0</v>
      </c>
      <c r="G18" s="32">
        <f t="shared" ref="G18:H18" si="7">SUM(G19:G21)</f>
        <v>0</v>
      </c>
      <c r="H18" s="32">
        <f t="shared" si="7"/>
        <v>0</v>
      </c>
      <c r="I18" s="33">
        <v>0</v>
      </c>
      <c r="J18" s="32"/>
      <c r="K18" s="32"/>
      <c r="L18" s="21"/>
      <c r="M18" s="21"/>
      <c r="N18" s="21"/>
      <c r="O18" s="19">
        <f t="shared" si="5"/>
        <v>0</v>
      </c>
      <c r="P18" s="20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12"/>
      <c r="D19" s="12"/>
      <c r="E19" s="21">
        <v>0</v>
      </c>
      <c r="F19" s="21">
        <v>0</v>
      </c>
      <c r="G19" s="52"/>
      <c r="H19" s="12"/>
      <c r="I19" s="12">
        <v>0</v>
      </c>
      <c r="J19" s="12"/>
      <c r="K19" s="12"/>
      <c r="L19" s="21"/>
      <c r="M19" s="21"/>
      <c r="N19" s="21"/>
      <c r="O19" s="19">
        <f t="shared" si="5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12"/>
      <c r="D20" s="12"/>
      <c r="E20" s="21">
        <v>0</v>
      </c>
      <c r="F20" s="21">
        <v>0</v>
      </c>
      <c r="G20" s="52"/>
      <c r="H20" s="12"/>
      <c r="I20" s="12">
        <v>0</v>
      </c>
      <c r="J20" s="12"/>
      <c r="K20" s="12"/>
      <c r="L20" s="21"/>
      <c r="M20" s="21"/>
      <c r="N20" s="21"/>
      <c r="O20" s="19">
        <f t="shared" si="5"/>
        <v>0</v>
      </c>
      <c r="P20" s="20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12"/>
      <c r="D21" s="12"/>
      <c r="E21" s="21">
        <v>0</v>
      </c>
      <c r="F21" s="21">
        <v>0</v>
      </c>
      <c r="G21" s="52"/>
      <c r="H21" s="12"/>
      <c r="I21" s="12">
        <v>0</v>
      </c>
      <c r="J21" s="12"/>
      <c r="K21" s="12"/>
      <c r="L21" s="21"/>
      <c r="M21" s="21"/>
      <c r="N21" s="21"/>
      <c r="O21" s="19">
        <f t="shared" si="5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</f>
        <v>22</v>
      </c>
      <c r="D22" s="32"/>
      <c r="E22" s="19">
        <v>0</v>
      </c>
      <c r="F22" s="19">
        <v>0</v>
      </c>
      <c r="G22" s="32">
        <f t="shared" ref="G22:H22" si="8">SUM(G23,G29,G35)</f>
        <v>6</v>
      </c>
      <c r="H22" s="32">
        <f t="shared" si="8"/>
        <v>3</v>
      </c>
      <c r="I22" s="33">
        <f>SUM(I23,I35)</f>
        <v>3</v>
      </c>
      <c r="J22" s="33"/>
      <c r="K22" s="32">
        <f>K23+K29</f>
        <v>4</v>
      </c>
      <c r="L22" s="19"/>
      <c r="M22" s="19"/>
      <c r="N22" s="19"/>
      <c r="O22" s="19">
        <f t="shared" si="5"/>
        <v>35</v>
      </c>
      <c r="P22" s="20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14</v>
      </c>
      <c r="D23" s="32"/>
      <c r="E23" s="21">
        <v>0</v>
      </c>
      <c r="F23" s="21">
        <v>0</v>
      </c>
      <c r="G23" s="32">
        <f t="shared" ref="G23:I23" si="9">SUM(G24:G28)</f>
        <v>6</v>
      </c>
      <c r="H23" s="32">
        <f t="shared" si="9"/>
        <v>0</v>
      </c>
      <c r="I23" s="33">
        <f t="shared" si="9"/>
        <v>3</v>
      </c>
      <c r="J23" s="32"/>
      <c r="K23" s="32">
        <f>K25</f>
        <v>4</v>
      </c>
      <c r="L23" s="21"/>
      <c r="M23" s="21"/>
      <c r="N23" s="21"/>
      <c r="O23" s="19">
        <f t="shared" si="5"/>
        <v>27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12"/>
      <c r="D24" s="12"/>
      <c r="E24" s="21">
        <v>0</v>
      </c>
      <c r="F24" s="21">
        <v>0</v>
      </c>
      <c r="G24" s="52"/>
      <c r="H24" s="12"/>
      <c r="I24" s="12">
        <v>0</v>
      </c>
      <c r="J24" s="12"/>
      <c r="K24" s="12"/>
      <c r="L24" s="21"/>
      <c r="M24" s="21"/>
      <c r="N24" s="21"/>
      <c r="O24" s="19">
        <f t="shared" si="5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14</v>
      </c>
      <c r="D25" s="12"/>
      <c r="E25" s="21">
        <v>0</v>
      </c>
      <c r="F25" s="21">
        <v>0</v>
      </c>
      <c r="G25" s="12">
        <v>6</v>
      </c>
      <c r="H25" s="12"/>
      <c r="I25" s="12">
        <v>3</v>
      </c>
      <c r="J25" s="12"/>
      <c r="K25" s="12">
        <v>4</v>
      </c>
      <c r="L25" s="21"/>
      <c r="M25" s="21"/>
      <c r="N25" s="21"/>
      <c r="O25" s="19">
        <f t="shared" si="5"/>
        <v>27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12"/>
      <c r="D26" s="12"/>
      <c r="E26" s="21">
        <v>0</v>
      </c>
      <c r="F26" s="21">
        <v>0</v>
      </c>
      <c r="G26" s="52"/>
      <c r="H26" s="12"/>
      <c r="I26" s="12">
        <v>0</v>
      </c>
      <c r="J26" s="12"/>
      <c r="K26" s="12"/>
      <c r="L26" s="21"/>
      <c r="M26" s="21"/>
      <c r="N26" s="21"/>
      <c r="O26" s="19">
        <f t="shared" si="5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12"/>
      <c r="D27" s="12"/>
      <c r="E27" s="21">
        <v>0</v>
      </c>
      <c r="F27" s="21">
        <v>0</v>
      </c>
      <c r="G27" s="52"/>
      <c r="H27" s="12"/>
      <c r="I27" s="12">
        <v>0</v>
      </c>
      <c r="J27" s="12"/>
      <c r="K27" s="12"/>
      <c r="L27" s="21"/>
      <c r="M27" s="21"/>
      <c r="N27" s="21"/>
      <c r="O27" s="19">
        <f t="shared" si="5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12"/>
      <c r="D28" s="12"/>
      <c r="E28" s="21">
        <v>0</v>
      </c>
      <c r="F28" s="21">
        <v>0</v>
      </c>
      <c r="G28" s="52"/>
      <c r="H28" s="12"/>
      <c r="I28" s="12">
        <v>0</v>
      </c>
      <c r="J28" s="12"/>
      <c r="K28" s="12"/>
      <c r="L28" s="21"/>
      <c r="M28" s="21"/>
      <c r="N28" s="21"/>
      <c r="O28" s="19">
        <f t="shared" si="5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8</v>
      </c>
      <c r="D29" s="32"/>
      <c r="E29" s="21">
        <v>0</v>
      </c>
      <c r="F29" s="21">
        <v>0</v>
      </c>
      <c r="G29" s="32">
        <f t="shared" ref="G29:H29" si="10">SUM(G30:G34)</f>
        <v>0</v>
      </c>
      <c r="H29" s="32">
        <f t="shared" si="10"/>
        <v>0</v>
      </c>
      <c r="I29" s="33">
        <f>SUM(I30:I34)</f>
        <v>4</v>
      </c>
      <c r="J29" s="32"/>
      <c r="K29" s="32">
        <v>0</v>
      </c>
      <c r="L29" s="21"/>
      <c r="M29" s="21"/>
      <c r="N29" s="21"/>
      <c r="O29" s="19">
        <f t="shared" si="5"/>
        <v>12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12"/>
      <c r="D30" s="12"/>
      <c r="E30" s="21">
        <v>0</v>
      </c>
      <c r="F30" s="21">
        <v>0</v>
      </c>
      <c r="G30" s="52"/>
      <c r="H30" s="12"/>
      <c r="I30" s="12">
        <v>0</v>
      </c>
      <c r="J30" s="12"/>
      <c r="K30" s="12">
        <v>0</v>
      </c>
      <c r="L30" s="21"/>
      <c r="M30" s="21"/>
      <c r="N30" s="21"/>
      <c r="O30" s="19">
        <f t="shared" si="5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12">
        <v>7</v>
      </c>
      <c r="D31" s="12"/>
      <c r="E31" s="21">
        <v>0</v>
      </c>
      <c r="F31" s="21">
        <v>0</v>
      </c>
      <c r="G31" s="52"/>
      <c r="H31" s="12"/>
      <c r="I31" s="12">
        <v>4</v>
      </c>
      <c r="J31" s="12"/>
      <c r="K31" s="12">
        <v>0</v>
      </c>
      <c r="L31" s="21"/>
      <c r="M31" s="21"/>
      <c r="N31" s="21"/>
      <c r="O31" s="19">
        <f t="shared" si="5"/>
        <v>11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12"/>
      <c r="D32" s="12"/>
      <c r="E32" s="21">
        <v>0</v>
      </c>
      <c r="F32" s="21">
        <v>0</v>
      </c>
      <c r="G32" s="52"/>
      <c r="H32" s="12"/>
      <c r="I32" s="12">
        <v>0</v>
      </c>
      <c r="J32" s="12"/>
      <c r="K32" s="12"/>
      <c r="L32" s="21"/>
      <c r="M32" s="21"/>
      <c r="N32" s="21"/>
      <c r="O32" s="19">
        <f t="shared" si="5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12"/>
      <c r="D33" s="12"/>
      <c r="E33" s="21">
        <v>0</v>
      </c>
      <c r="F33" s="21">
        <v>0</v>
      </c>
      <c r="G33" s="52"/>
      <c r="H33" s="12"/>
      <c r="I33" s="12">
        <v>0</v>
      </c>
      <c r="J33" s="12"/>
      <c r="K33" s="12"/>
      <c r="L33" s="21"/>
      <c r="M33" s="21"/>
      <c r="N33" s="21"/>
      <c r="O33" s="19">
        <f t="shared" si="5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12">
        <v>1</v>
      </c>
      <c r="D34" s="12"/>
      <c r="E34" s="21">
        <v>0</v>
      </c>
      <c r="F34" s="21">
        <v>0</v>
      </c>
      <c r="G34" s="52"/>
      <c r="H34" s="12"/>
      <c r="I34" s="12">
        <v>0</v>
      </c>
      <c r="J34" s="12"/>
      <c r="K34" s="12">
        <v>0</v>
      </c>
      <c r="L34" s="21"/>
      <c r="M34" s="21"/>
      <c r="N34" s="21"/>
      <c r="O34" s="19">
        <f t="shared" si="5"/>
        <v>1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32"/>
      <c r="E35" s="21">
        <v>0</v>
      </c>
      <c r="F35" s="21">
        <v>0</v>
      </c>
      <c r="G35" s="32">
        <f t="shared" ref="G35:H35" si="11">SUM(G36:G38)</f>
        <v>0</v>
      </c>
      <c r="H35" s="32">
        <f t="shared" si="11"/>
        <v>3</v>
      </c>
      <c r="I35" s="33">
        <v>0</v>
      </c>
      <c r="J35" s="32"/>
      <c r="K35" s="32"/>
      <c r="L35" s="21"/>
      <c r="M35" s="21"/>
      <c r="N35" s="21"/>
      <c r="O35" s="19">
        <f t="shared" si="5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21">
        <v>0</v>
      </c>
      <c r="F36" s="21">
        <v>0</v>
      </c>
      <c r="G36" s="52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5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>
        <v>4</v>
      </c>
      <c r="E37" s="21">
        <v>0</v>
      </c>
      <c r="F37" s="21">
        <v>0</v>
      </c>
      <c r="G37" s="52"/>
      <c r="H37" s="12"/>
      <c r="I37" s="12">
        <v>0</v>
      </c>
      <c r="J37" s="12"/>
      <c r="K37" s="12"/>
      <c r="L37" s="21"/>
      <c r="M37" s="21"/>
      <c r="N37" s="21"/>
      <c r="O37" s="19">
        <f t="shared" si="5"/>
        <v>0</v>
      </c>
      <c r="P37" s="20">
        <f t="shared" si="3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21">
        <v>0</v>
      </c>
      <c r="F38" s="21">
        <v>0</v>
      </c>
      <c r="G38" s="52"/>
      <c r="H38" s="12"/>
      <c r="I38" s="12">
        <v>0</v>
      </c>
      <c r="J38" s="12"/>
      <c r="K38" s="12"/>
      <c r="L38" s="21"/>
      <c r="M38" s="21"/>
      <c r="N38" s="21"/>
      <c r="O38" s="19">
        <f t="shared" si="5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9">
        <v>0</v>
      </c>
      <c r="F39" s="19">
        <v>0</v>
      </c>
      <c r="G39" s="52"/>
      <c r="H39" s="12"/>
      <c r="I39" s="12">
        <v>0</v>
      </c>
      <c r="J39" s="12"/>
      <c r="K39" s="12"/>
      <c r="L39" s="19"/>
      <c r="M39" s="19"/>
      <c r="N39" s="19"/>
      <c r="O39" s="19">
        <f t="shared" si="5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5</v>
      </c>
      <c r="D40" s="12"/>
      <c r="E40" s="19">
        <v>0</v>
      </c>
      <c r="F40" s="19">
        <v>0</v>
      </c>
      <c r="G40" s="12">
        <v>26</v>
      </c>
      <c r="H40" s="12"/>
      <c r="I40" s="12">
        <v>1</v>
      </c>
      <c r="J40" s="12"/>
      <c r="K40" s="12">
        <v>0</v>
      </c>
      <c r="L40" s="19"/>
      <c r="M40" s="19"/>
      <c r="N40" s="19"/>
      <c r="O40" s="19">
        <f t="shared" si="5"/>
        <v>32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9">
        <v>0</v>
      </c>
      <c r="F41" s="19">
        <v>0</v>
      </c>
      <c r="G41" s="52"/>
      <c r="H41" s="12"/>
      <c r="I41" s="12">
        <v>0</v>
      </c>
      <c r="J41" s="12"/>
      <c r="K41" s="12"/>
      <c r="L41" s="19"/>
      <c r="M41" s="19"/>
      <c r="N41" s="19"/>
      <c r="O41" s="19">
        <f t="shared" si="5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9">
        <v>0</v>
      </c>
      <c r="F42" s="19">
        <v>0</v>
      </c>
      <c r="G42" s="52"/>
      <c r="H42" s="12"/>
      <c r="I42" s="12">
        <v>0</v>
      </c>
      <c r="J42" s="12"/>
      <c r="K42" s="12"/>
      <c r="L42" s="19"/>
      <c r="M42" s="19"/>
      <c r="N42" s="19"/>
      <c r="O42" s="19">
        <f t="shared" si="5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9">
        <v>0</v>
      </c>
      <c r="F43" s="19">
        <v>0</v>
      </c>
      <c r="G43" s="52"/>
      <c r="H43" s="12"/>
      <c r="I43" s="12">
        <v>0</v>
      </c>
      <c r="J43" s="12"/>
      <c r="K43" s="12"/>
      <c r="L43" s="19"/>
      <c r="M43" s="19"/>
      <c r="N43" s="19"/>
      <c r="O43" s="19">
        <f t="shared" si="5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9">
        <v>0</v>
      </c>
      <c r="F44" s="19">
        <v>0</v>
      </c>
      <c r="G44" s="52"/>
      <c r="H44" s="12"/>
      <c r="I44" s="12">
        <v>0</v>
      </c>
      <c r="J44" s="12"/>
      <c r="K44" s="12"/>
      <c r="L44" s="19"/>
      <c r="M44" s="19"/>
      <c r="N44" s="19"/>
      <c r="O44" s="19">
        <f t="shared" si="5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C29+C40+C23+C12+C6</f>
        <v>251</v>
      </c>
      <c r="D45" s="32">
        <f>D37</f>
        <v>4</v>
      </c>
      <c r="E45" s="23">
        <v>84</v>
      </c>
      <c r="F45" s="23">
        <v>0</v>
      </c>
      <c r="G45" s="32">
        <f t="shared" ref="G45:H45" si="12">SUM(G4,G39:G44)</f>
        <v>57</v>
      </c>
      <c r="H45" s="32">
        <f t="shared" si="12"/>
        <v>3</v>
      </c>
      <c r="I45" s="32">
        <f>SUM(I4,I40)</f>
        <v>22</v>
      </c>
      <c r="J45" s="40"/>
      <c r="K45" s="32">
        <f>K4+K40</f>
        <v>49</v>
      </c>
      <c r="L45" s="23"/>
      <c r="M45" s="23"/>
      <c r="N45" s="23"/>
      <c r="O45" s="23">
        <f t="shared" si="5"/>
        <v>463</v>
      </c>
      <c r="P45" s="24">
        <f t="shared" si="3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2024-07-11T07:31:34Z</dcterms:modified>
</cp:coreProperties>
</file>