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13_ncr:1_{9D675755-27CD-4B98-846E-A39C230318FE}" xr6:coauthVersionLast="47" xr6:coauthVersionMax="47" xr10:uidLastSave="{00000000-0000-0000-0000-000000000000}"/>
  <bookViews>
    <workbookView xWindow="-110" yWindow="-110" windowWidth="19420" windowHeight="10420" firstSheet="3" activeTab="7" xr2:uid="{00000000-000D-0000-FFFF-FFFF0000000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0" l="1"/>
  <c r="K22" i="10" s="1"/>
  <c r="K12" i="10"/>
  <c r="K6" i="10"/>
  <c r="K5" i="10"/>
  <c r="D45" i="10"/>
  <c r="H35" i="10"/>
  <c r="G35" i="10"/>
  <c r="I29" i="10"/>
  <c r="H29" i="10"/>
  <c r="G29" i="10"/>
  <c r="C29" i="10"/>
  <c r="I23" i="10"/>
  <c r="H23" i="10"/>
  <c r="G23" i="10"/>
  <c r="G22" i="10" s="1"/>
  <c r="C23" i="10"/>
  <c r="I22" i="10"/>
  <c r="H22" i="10"/>
  <c r="C22" i="10"/>
  <c r="H18" i="10"/>
  <c r="G18" i="10"/>
  <c r="I12" i="10"/>
  <c r="I5" i="10" s="1"/>
  <c r="I4" i="10" s="1"/>
  <c r="I45" i="10" s="1"/>
  <c r="H12" i="10"/>
  <c r="G12" i="10"/>
  <c r="C12" i="10"/>
  <c r="C45" i="10" s="1"/>
  <c r="I6" i="10"/>
  <c r="H6" i="10"/>
  <c r="H5" i="10" s="1"/>
  <c r="H4" i="10" s="1"/>
  <c r="H45" i="10" s="1"/>
  <c r="G6" i="10"/>
  <c r="C6" i="10"/>
  <c r="G5" i="10"/>
  <c r="G4" i="10" s="1"/>
  <c r="G45" i="10" s="1"/>
  <c r="C5" i="10"/>
  <c r="C4" i="10" s="1"/>
  <c r="K23" i="11"/>
  <c r="K22" i="11" s="1"/>
  <c r="K12" i="11"/>
  <c r="K6" i="11"/>
  <c r="K5" i="11" s="1"/>
  <c r="K4" i="11" s="1"/>
  <c r="K45" i="11" s="1"/>
  <c r="D45" i="11"/>
  <c r="H35" i="11"/>
  <c r="G35" i="11"/>
  <c r="I29" i="11"/>
  <c r="H29" i="11"/>
  <c r="G29" i="11"/>
  <c r="C29" i="11"/>
  <c r="I23" i="11"/>
  <c r="H23" i="11"/>
  <c r="G23" i="11"/>
  <c r="C23" i="11"/>
  <c r="I22" i="11"/>
  <c r="H22" i="11"/>
  <c r="G22" i="11"/>
  <c r="C22" i="11"/>
  <c r="H18" i="11"/>
  <c r="G18" i="11"/>
  <c r="D18" i="11"/>
  <c r="I12" i="11"/>
  <c r="H12" i="11"/>
  <c r="G12" i="11"/>
  <c r="C12" i="11"/>
  <c r="I6" i="11"/>
  <c r="I5" i="11" s="1"/>
  <c r="I4" i="11" s="1"/>
  <c r="I45" i="11" s="1"/>
  <c r="H6" i="11"/>
  <c r="G6" i="11"/>
  <c r="C6" i="11"/>
  <c r="C5" i="11" s="1"/>
  <c r="C4" i="11" s="1"/>
  <c r="C45" i="11" s="1"/>
  <c r="H5" i="11"/>
  <c r="H4" i="11" s="1"/>
  <c r="H45" i="11" s="1"/>
  <c r="G5" i="11"/>
  <c r="G4" i="11" s="1"/>
  <c r="G45" i="11" s="1"/>
  <c r="D5" i="11"/>
  <c r="D4" i="11" s="1"/>
  <c r="K25" i="9"/>
  <c r="K24" i="9" s="1"/>
  <c r="K14" i="9"/>
  <c r="K8" i="9"/>
  <c r="K7" i="9" s="1"/>
  <c r="J45" i="9"/>
  <c r="D45" i="9"/>
  <c r="J35" i="9"/>
  <c r="H35" i="9"/>
  <c r="G35" i="9"/>
  <c r="J29" i="9"/>
  <c r="I29" i="9"/>
  <c r="H29" i="9"/>
  <c r="H22" i="9" s="1"/>
  <c r="G29" i="9"/>
  <c r="C29" i="9"/>
  <c r="J23" i="9"/>
  <c r="I23" i="9"/>
  <c r="I22" i="9" s="1"/>
  <c r="H23" i="9"/>
  <c r="G23" i="9"/>
  <c r="G22" i="9" s="1"/>
  <c r="C23" i="9"/>
  <c r="C22" i="9" s="1"/>
  <c r="J22" i="9"/>
  <c r="J21" i="9"/>
  <c r="J20" i="9"/>
  <c r="J19" i="9"/>
  <c r="J18" i="9" s="1"/>
  <c r="H18" i="9"/>
  <c r="G18" i="9"/>
  <c r="J12" i="9"/>
  <c r="I12" i="9"/>
  <c r="I5" i="9" s="1"/>
  <c r="H12" i="9"/>
  <c r="G12" i="9"/>
  <c r="C12" i="9"/>
  <c r="C5" i="9" s="1"/>
  <c r="C4" i="9" s="1"/>
  <c r="C45" i="9" s="1"/>
  <c r="I6" i="9"/>
  <c r="H6" i="9"/>
  <c r="H5" i="9" s="1"/>
  <c r="G6" i="9"/>
  <c r="C6" i="9"/>
  <c r="G5" i="9"/>
  <c r="G4" i="9" s="1"/>
  <c r="G45" i="9" s="1"/>
  <c r="I29" i="5"/>
  <c r="K23" i="5"/>
  <c r="I23" i="5"/>
  <c r="I22" i="5" s="1"/>
  <c r="K22" i="5"/>
  <c r="K12" i="5"/>
  <c r="I12" i="5"/>
  <c r="K6" i="5"/>
  <c r="K5" i="5" s="1"/>
  <c r="K4" i="5" s="1"/>
  <c r="K45" i="5" s="1"/>
  <c r="I6" i="5"/>
  <c r="I5" i="5"/>
  <c r="D45" i="5"/>
  <c r="H35" i="5"/>
  <c r="G35" i="5"/>
  <c r="H29" i="5"/>
  <c r="G29" i="5"/>
  <c r="C29" i="5"/>
  <c r="C22" i="5" s="1"/>
  <c r="H23" i="5"/>
  <c r="H22" i="5" s="1"/>
  <c r="G23" i="5"/>
  <c r="G22" i="5" s="1"/>
  <c r="C23" i="5"/>
  <c r="H18" i="5"/>
  <c r="G18" i="5"/>
  <c r="D18" i="5"/>
  <c r="H12" i="5"/>
  <c r="H5" i="5" s="1"/>
  <c r="H4" i="5" s="1"/>
  <c r="H45" i="5" s="1"/>
  <c r="G12" i="5"/>
  <c r="C12" i="5"/>
  <c r="H6" i="5"/>
  <c r="G6" i="5"/>
  <c r="C6" i="5"/>
  <c r="C45" i="5" s="1"/>
  <c r="G5" i="5"/>
  <c r="D5" i="5"/>
  <c r="D4" i="5" s="1"/>
  <c r="G22" i="4"/>
  <c r="G21" i="4" s="1"/>
  <c r="G11" i="4"/>
  <c r="G5" i="4"/>
  <c r="G4" i="4" s="1"/>
  <c r="E34" i="4"/>
  <c r="F28" i="4"/>
  <c r="F22" i="4"/>
  <c r="E22" i="4"/>
  <c r="E21" i="4" s="1"/>
  <c r="C22" i="4"/>
  <c r="C21" i="4" s="1"/>
  <c r="F21" i="4"/>
  <c r="E17" i="4"/>
  <c r="F11" i="4"/>
  <c r="F5" i="4"/>
  <c r="E5" i="4"/>
  <c r="E4" i="4" s="1"/>
  <c r="E3" i="4" s="1"/>
  <c r="E44" i="4" s="1"/>
  <c r="C5" i="4"/>
  <c r="C4" i="4" s="1"/>
  <c r="C3" i="4" s="1"/>
  <c r="C44" i="4" s="1"/>
  <c r="F4" i="4"/>
  <c r="F3" i="4" s="1"/>
  <c r="F44" i="4" s="1"/>
  <c r="H34" i="3"/>
  <c r="H22" i="3"/>
  <c r="G22" i="3"/>
  <c r="G21" i="3" s="1"/>
  <c r="H21" i="3"/>
  <c r="H17" i="3"/>
  <c r="G11" i="3"/>
  <c r="H5" i="3"/>
  <c r="H4" i="3" s="1"/>
  <c r="H3" i="3" s="1"/>
  <c r="H44" i="3" s="1"/>
  <c r="G5" i="3"/>
  <c r="G4" i="3" s="1"/>
  <c r="G3" i="3" s="1"/>
  <c r="G44" i="3" s="1"/>
  <c r="E34" i="3"/>
  <c r="F28" i="3"/>
  <c r="F22" i="3"/>
  <c r="E22" i="3"/>
  <c r="C22" i="3"/>
  <c r="C21" i="3" s="1"/>
  <c r="F21" i="3"/>
  <c r="E21" i="3"/>
  <c r="E17" i="3"/>
  <c r="C17" i="3"/>
  <c r="F11" i="3"/>
  <c r="F5" i="3"/>
  <c r="E5" i="3"/>
  <c r="E4" i="3" s="1"/>
  <c r="E3" i="3" s="1"/>
  <c r="E44" i="3" s="1"/>
  <c r="C5" i="3"/>
  <c r="C4" i="3" s="1"/>
  <c r="C3" i="3" s="1"/>
  <c r="C44" i="3" s="1"/>
  <c r="F4" i="3"/>
  <c r="F3" i="3" s="1"/>
  <c r="F44" i="3" s="1"/>
  <c r="G28" i="2"/>
  <c r="G22" i="2"/>
  <c r="G21" i="2" s="1"/>
  <c r="G11" i="2"/>
  <c r="G5" i="2"/>
  <c r="G4" i="2" s="1"/>
  <c r="E34" i="2"/>
  <c r="F28" i="2"/>
  <c r="E28" i="2"/>
  <c r="F22" i="2"/>
  <c r="F21" i="2" s="1"/>
  <c r="E22" i="2"/>
  <c r="E21" i="2" s="1"/>
  <c r="C22" i="2"/>
  <c r="C21" i="2" s="1"/>
  <c r="E17" i="2"/>
  <c r="F11" i="2"/>
  <c r="F4" i="2" s="1"/>
  <c r="F3" i="2" s="1"/>
  <c r="F44" i="2" s="1"/>
  <c r="E11" i="2"/>
  <c r="F5" i="2"/>
  <c r="E5" i="2"/>
  <c r="E4" i="2" s="1"/>
  <c r="E3" i="2" s="1"/>
  <c r="E44" i="2" s="1"/>
  <c r="C5" i="2"/>
  <c r="C4" i="2"/>
  <c r="H34" i="1"/>
  <c r="H28" i="1"/>
  <c r="G28" i="1"/>
  <c r="H22" i="1"/>
  <c r="G22" i="1"/>
  <c r="H21" i="1"/>
  <c r="G21" i="1"/>
  <c r="H17" i="1"/>
  <c r="H11" i="1"/>
  <c r="G11" i="1"/>
  <c r="H5" i="1"/>
  <c r="H4" i="1" s="1"/>
  <c r="H3" i="1" s="1"/>
  <c r="G5" i="1"/>
  <c r="G4" i="1"/>
  <c r="G3" i="1"/>
  <c r="G44" i="1" s="1"/>
  <c r="E34" i="1"/>
  <c r="F28" i="1"/>
  <c r="E28" i="1"/>
  <c r="C28" i="1"/>
  <c r="F22" i="1"/>
  <c r="F21" i="1" s="1"/>
  <c r="E22" i="1"/>
  <c r="E21" i="1" s="1"/>
  <c r="C22" i="1"/>
  <c r="C21" i="1" s="1"/>
  <c r="E17" i="1"/>
  <c r="F11" i="1"/>
  <c r="E11" i="1"/>
  <c r="C11" i="1"/>
  <c r="F5" i="1"/>
  <c r="F4" i="1" s="1"/>
  <c r="E5" i="1"/>
  <c r="E4" i="1" s="1"/>
  <c r="E3" i="1" s="1"/>
  <c r="E44" i="1" s="1"/>
  <c r="C5" i="1"/>
  <c r="C44" i="1" s="1"/>
  <c r="K4" i="10" l="1"/>
  <c r="K45" i="10" s="1"/>
  <c r="K6" i="9"/>
  <c r="K47" i="9" s="1"/>
  <c r="I4" i="9"/>
  <c r="I45" i="9" s="1"/>
  <c r="H4" i="9"/>
  <c r="H45" i="9" s="1"/>
  <c r="I4" i="5"/>
  <c r="I45" i="5" s="1"/>
  <c r="G4" i="5"/>
  <c r="G45" i="5" s="1"/>
  <c r="C5" i="5"/>
  <c r="C4" i="5" s="1"/>
  <c r="G3" i="4"/>
  <c r="G44" i="4" s="1"/>
  <c r="G3" i="2"/>
  <c r="G44" i="2" s="1"/>
  <c r="C44" i="2"/>
  <c r="C3" i="2"/>
  <c r="H44" i="1"/>
  <c r="F3" i="1"/>
  <c r="F44" i="1" s="1"/>
  <c r="C4" i="1"/>
  <c r="C3" i="1" s="1"/>
  <c r="I44" i="1" l="1"/>
  <c r="O5" i="10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<sst xmlns="http://schemas.openxmlformats.org/spreadsheetml/2006/main" count="928" uniqueCount="104">
  <si>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</si>
  <si>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</si>
  <si>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</si>
  <si>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</si>
  <si>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</si>
  <si>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</si>
  <si>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</si>
  <si>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</si>
  <si>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</si>
  <si>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</si>
  <si>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</si>
  <si>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</si>
  <si>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</si>
  <si>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</si>
  <si>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</si>
  <si>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</si>
  <si>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</si>
  <si>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</si>
  <si>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</si>
  <si>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</si>
  <si>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</si>
  <si>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</si>
  <si>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</si>
  <si>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</si>
  <si>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</si>
  <si>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</si>
  <si>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</si>
  <si>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</si>
  <si>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</si>
  <si>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</si>
  <si>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</si>
  <si>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</si>
  <si>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</si>
  <si>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</si>
  <si>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</si>
  <si>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</si>
  <si>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</si>
  <si>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</si>
  <si>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</si>
  <si>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</si>
  <si>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</si>
  <si>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</si>
  <si>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</si>
  <si>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</si>
  <si>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</si>
  <si>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</si>
  <si>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</si>
  <si>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</si>
  <si>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</si>
  <si>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</si>
  <si>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</si>
  <si>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</si>
  <si>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</si>
  <si>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</si>
  <si>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</si>
  <si>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</si>
  <si>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</si>
  <si>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</si>
  <si>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</si>
  <si>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</si>
  <si>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</si>
  <si>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</si>
  <si>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</si>
  <si>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</si>
  <si>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</si>
  <si>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</si>
  <si>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</si>
  <si>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</si>
  <si>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</si>
  <si>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</si>
  <si>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</si>
  <si>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</si>
  <si>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</si>
  <si>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</si>
  <si>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</si>
  <si>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</si>
  <si>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</si>
  <si>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</si>
  <si>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</si>
  <si>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</si>
  <si>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</si>
  <si>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</si>
  <si>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</si>
  <si>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</si>
  <si>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</si>
  <si>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</si>
  <si>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</si>
  <si>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</si>
  <si>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</si>
  <si>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</si>
  <si>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</si>
  <si>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</si>
  <si>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</si>
  <si>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</si>
  <si>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</si>
  <si>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</si>
  <si>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Numri i dëmeve të paguara  për shoqëritë e sigurimeve të jetës, maj 2023</t>
  </si>
  <si>
    <t xml:space="preserve">Primi i shkruar bruto, në mijëra denarë, të shoqërive të sigurimeve jetë, quershor  2024 </t>
  </si>
  <si>
    <t xml:space="preserve">Primi i shkruar bruto, në mijëra denarë, të shoqërive të sigurimeve jetë, quershor  2023 </t>
  </si>
  <si>
    <t>Numri i kontratave të lidhura të shoqërive të jetës, quershor  2024</t>
  </si>
  <si>
    <t>Numri i kontratave të lidhura të shoqërive të jetës, quershor  2023</t>
  </si>
  <si>
    <t>Dëme të paguara bruto, në mijëra denarë, për shoqëritë e sigurimeve të jetës, quershor  2024</t>
  </si>
  <si>
    <t>Dëme të paguara bruto, në mijëra denarë, për shoqëritë e sigurimeve të jetës, quershor  2023</t>
  </si>
  <si>
    <t>Numri i dëmeve të paguara  për shoqëritë e sigurimeve të jetës, quershor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</si>
</sst>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2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1" fillId="0" borderId="1" xfId="1" applyNumberFormat="1" applyFont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0" xfId="0" applyFont="1"/>
    <xf numFmtId="4" fontId="4" fillId="0" borderId="0" xfId="0" applyNumberFormat="1" applyFont="1"/>
    <xf numFmtId="3" fontId="4" fillId="0" borderId="0" xfId="0" applyNumberFormat="1" applyFont="1"/>
    <xf numFmtId="3" fontId="1" fillId="0" borderId="0" xfId="0" applyNumberFormat="1" applyFont="1"/>
    <xf numFmtId="4" fontId="1" fillId="6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3" fontId="9" fillId="0" borderId="1" xfId="0" applyNumberFormat="1" applyFont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0" fillId="0" borderId="17" xfId="1" applyNumberFormat="1" applyFont="1" applyBorder="1"/>
    <xf numFmtId="164" fontId="0" fillId="0" borderId="0" xfId="1" applyNumberFormat="1" applyFont="1"/>
  </cellXfs>
  <cellStyles count="8">
    <cellStyle name="aqt13" xfId="6" xr:uid="{00000000-0005-0000-0000-000000000000}"/>
    <cellStyle name="aqt21" xfId="7" xr:uid="{00000000-0005-0000-0000-000001000000}"/>
    <cellStyle name="aqt32" xfId="5" xr:uid="{00000000-0005-0000-0000-000002000000}"/>
    <cellStyle name="aqt33" xfId="2" xr:uid="{00000000-0005-0000-0000-000003000000}"/>
    <cellStyle name="aqt34" xfId="3" xr:uid="{00000000-0005-0000-0000-000004000000}"/>
    <cellStyle name="aqt8" xfId="4" xr:uid="{00000000-0005-0000-0000-000005000000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6"/>
  <sheetViews>
    <sheetView zoomScale="80" zoomScaleNormal="8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6" width="15.453125" style="5" customWidth="1"/>
    <col min="7" max="7" width="15.453125" style="48" customWidth="1"/>
    <col min="8" max="9" width="15.453125" style="5" customWidth="1"/>
    <col min="10" max="16384" width="9.1796875" style="5"/>
  </cols>
  <sheetData>
    <row r="1" spans="1:39" x14ac:dyDescent="0.3">
      <c r="A1" s="14" t="s">
        <v>97</v>
      </c>
    </row>
    <row r="2" spans="1:39" s="7" customFormat="1" x14ac:dyDescent="0.3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5" t="s">
        <v>90</v>
      </c>
      <c r="I2" s="55" t="s">
        <v>91</v>
      </c>
    </row>
    <row r="3" spans="1:39" s="1" customFormat="1" x14ac:dyDescent="0.3">
      <c r="A3" s="61" t="s">
        <v>59</v>
      </c>
      <c r="B3" s="10" t="s">
        <v>1</v>
      </c>
      <c r="C3" s="27">
        <f t="shared" ref="C3" si="0">C4+C21</f>
        <v>21648</v>
      </c>
      <c r="D3" s="27">
        <v>3450</v>
      </c>
      <c r="E3" s="27">
        <f t="shared" ref="E3" si="1">E4+E21</f>
        <v>1249</v>
      </c>
      <c r="F3" s="32">
        <f>SUM(F4,F21,F28)</f>
        <v>7629</v>
      </c>
      <c r="G3" s="30">
        <f>G4+G21</f>
        <v>46848.59219899973</v>
      </c>
      <c r="H3" s="30">
        <f>H4+H21</f>
        <v>480.1</v>
      </c>
      <c r="I3" s="16">
        <f>SUM(C3:H3)</f>
        <v>81304.692198999735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1" t="s">
        <v>60</v>
      </c>
      <c r="B4" s="10" t="s">
        <v>2</v>
      </c>
      <c r="C4" s="27">
        <f>C5+C11</f>
        <v>7353</v>
      </c>
      <c r="D4" s="27">
        <v>3363</v>
      </c>
      <c r="E4" s="27">
        <f t="shared" ref="E4" si="2">SUM(E5,E17,E11)</f>
        <v>892</v>
      </c>
      <c r="F4" s="32">
        <f>SUM(F11,F5)</f>
        <v>1184</v>
      </c>
      <c r="G4" s="30">
        <f>G5+G11</f>
        <v>10448.153982999998</v>
      </c>
      <c r="H4" s="30">
        <f>H5+H11</f>
        <v>0</v>
      </c>
      <c r="I4" s="16">
        <f t="shared" ref="I4:I44" si="3">SUM(C4:H4)</f>
        <v>23240.153982999997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2" t="s">
        <v>61</v>
      </c>
      <c r="B5" s="13" t="s">
        <v>3</v>
      </c>
      <c r="C5" s="27">
        <f>SUM(C6:C10)</f>
        <v>7300</v>
      </c>
      <c r="D5" s="27">
        <v>3072</v>
      </c>
      <c r="E5" s="27">
        <f t="shared" ref="E5" si="4">SUM(E6:E10)</f>
        <v>826</v>
      </c>
      <c r="F5" s="32">
        <f>SUM(F6:F10)</f>
        <v>1171</v>
      </c>
      <c r="G5" s="30">
        <f>G6+G8</f>
        <v>10401.169432999999</v>
      </c>
      <c r="H5" s="30">
        <f>SUM(H6:H10)</f>
        <v>0</v>
      </c>
      <c r="I5" s="18">
        <f t="shared" si="3"/>
        <v>22770.169432999999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2" t="s">
        <v>62</v>
      </c>
      <c r="B6" s="13" t="s">
        <v>4</v>
      </c>
      <c r="C6" s="71">
        <v>6965</v>
      </c>
      <c r="D6" s="11">
        <v>172</v>
      </c>
      <c r="E6" s="11">
        <v>639</v>
      </c>
      <c r="F6" s="11">
        <v>1063</v>
      </c>
      <c r="G6" s="52">
        <v>9684.4474249999985</v>
      </c>
      <c r="H6" s="31"/>
      <c r="I6" s="18">
        <f t="shared" si="3"/>
        <v>18523.447424999998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2" t="s">
        <v>63</v>
      </c>
      <c r="B7" s="13" t="s">
        <v>5</v>
      </c>
      <c r="C7" s="42">
        <v>0</v>
      </c>
      <c r="D7" s="11">
        <v>0</v>
      </c>
      <c r="E7" s="11"/>
      <c r="F7" s="33">
        <v>0</v>
      </c>
      <c r="G7" s="52"/>
      <c r="H7" s="31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2" t="s">
        <v>64</v>
      </c>
      <c r="B8" s="13" t="s">
        <v>6</v>
      </c>
      <c r="C8" s="71">
        <v>270</v>
      </c>
      <c r="D8" s="11">
        <v>1518</v>
      </c>
      <c r="E8" s="11"/>
      <c r="F8" s="11">
        <v>46</v>
      </c>
      <c r="G8" s="52">
        <v>716.72200800000007</v>
      </c>
      <c r="H8" s="31"/>
      <c r="I8" s="18">
        <f t="shared" si="3"/>
        <v>2550.7220080000002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2" t="s">
        <v>65</v>
      </c>
      <c r="B9" s="13" t="s">
        <v>7</v>
      </c>
      <c r="C9" s="42">
        <v>0</v>
      </c>
      <c r="D9" s="11">
        <v>1382</v>
      </c>
      <c r="E9" s="11">
        <v>187</v>
      </c>
      <c r="F9" s="11">
        <v>62</v>
      </c>
      <c r="G9" s="31"/>
      <c r="H9" s="31"/>
      <c r="I9" s="18">
        <f t="shared" si="3"/>
        <v>1631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2" t="s">
        <v>66</v>
      </c>
      <c r="B10" s="13" t="s">
        <v>8</v>
      </c>
      <c r="C10" s="42">
        <v>65</v>
      </c>
      <c r="D10" s="11">
        <v>0</v>
      </c>
      <c r="E10" s="11"/>
      <c r="F10" s="33">
        <v>0</v>
      </c>
      <c r="G10" s="31"/>
      <c r="H10" s="31"/>
      <c r="I10" s="18">
        <f t="shared" si="3"/>
        <v>65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2" t="s">
        <v>67</v>
      </c>
      <c r="B11" s="13" t="s">
        <v>9</v>
      </c>
      <c r="C11" s="28">
        <f>C12+C13+C14+C15+C16</f>
        <v>53</v>
      </c>
      <c r="D11" s="27">
        <v>291</v>
      </c>
      <c r="E11" s="46">
        <f t="shared" ref="E11" si="5">SUM(E12:E16)</f>
        <v>66</v>
      </c>
      <c r="F11" s="34">
        <f>SUM(F16,F13)</f>
        <v>13</v>
      </c>
      <c r="G11" s="30">
        <f>SUM(G12:G16)</f>
        <v>46.984550000000013</v>
      </c>
      <c r="H11" s="30">
        <f>SUM(H12:H16)</f>
        <v>0</v>
      </c>
      <c r="I11" s="18">
        <f t="shared" si="3"/>
        <v>469.98455000000001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2" t="s">
        <v>68</v>
      </c>
      <c r="B12" s="13" t="s">
        <v>10</v>
      </c>
      <c r="C12" s="72">
        <v>25</v>
      </c>
      <c r="D12" s="11">
        <v>96</v>
      </c>
      <c r="E12" s="11">
        <v>10</v>
      </c>
      <c r="F12" s="33">
        <v>0</v>
      </c>
      <c r="G12" s="52">
        <v>3.6279599999999999</v>
      </c>
      <c r="H12" s="31"/>
      <c r="I12" s="18">
        <f t="shared" si="3"/>
        <v>134.62796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2" t="s">
        <v>69</v>
      </c>
      <c r="B13" s="13" t="s">
        <v>11</v>
      </c>
      <c r="C13" s="72">
        <v>14</v>
      </c>
      <c r="D13" s="11">
        <v>184</v>
      </c>
      <c r="E13" s="11">
        <v>22</v>
      </c>
      <c r="F13" s="11">
        <v>5</v>
      </c>
      <c r="G13" s="52">
        <v>36.641162000000008</v>
      </c>
      <c r="H13" s="31"/>
      <c r="I13" s="18">
        <f t="shared" si="3"/>
        <v>261.64116200000001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2" t="s">
        <v>70</v>
      </c>
      <c r="B14" s="13" t="s">
        <v>12</v>
      </c>
      <c r="C14" s="42">
        <v>0</v>
      </c>
      <c r="D14" s="11">
        <v>0</v>
      </c>
      <c r="E14" s="11"/>
      <c r="F14" s="33">
        <v>0</v>
      </c>
      <c r="G14" s="54"/>
      <c r="H14" s="31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2" t="s">
        <v>71</v>
      </c>
      <c r="B15" s="13" t="s">
        <v>13</v>
      </c>
      <c r="C15" s="42">
        <v>0</v>
      </c>
      <c r="D15" s="11">
        <v>0</v>
      </c>
      <c r="E15" s="11"/>
      <c r="F15" s="33">
        <v>0</v>
      </c>
      <c r="G15" s="54"/>
      <c r="H15" s="31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2" t="s">
        <v>72</v>
      </c>
      <c r="B16" s="13" t="s">
        <v>14</v>
      </c>
      <c r="C16" s="42">
        <v>14</v>
      </c>
      <c r="D16" s="11">
        <v>11</v>
      </c>
      <c r="E16" s="11">
        <v>34</v>
      </c>
      <c r="F16" s="11">
        <v>8</v>
      </c>
      <c r="G16" s="52">
        <v>6.7154280000000011</v>
      </c>
      <c r="H16" s="31"/>
      <c r="I16" s="18">
        <f t="shared" si="3"/>
        <v>73.715428000000003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2" t="s">
        <v>73</v>
      </c>
      <c r="B17" s="13" t="s">
        <v>15</v>
      </c>
      <c r="C17" s="41">
        <v>0</v>
      </c>
      <c r="D17" s="27">
        <v>0</v>
      </c>
      <c r="E17" s="27">
        <f t="shared" ref="E17" si="6">SUM(E18:E20)</f>
        <v>0</v>
      </c>
      <c r="F17" s="34">
        <v>0</v>
      </c>
      <c r="G17" s="30"/>
      <c r="H17" s="30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2" t="s">
        <v>74</v>
      </c>
      <c r="B18" s="13" t="s">
        <v>16</v>
      </c>
      <c r="C18" s="42">
        <v>0</v>
      </c>
      <c r="D18" s="11">
        <v>0</v>
      </c>
      <c r="E18" s="11"/>
      <c r="F18" s="33">
        <v>0</v>
      </c>
      <c r="G18" s="31"/>
      <c r="H18" s="31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2" t="s">
        <v>75</v>
      </c>
      <c r="B19" s="13" t="s">
        <v>17</v>
      </c>
      <c r="C19" s="42"/>
      <c r="D19" s="11">
        <v>0</v>
      </c>
      <c r="E19" s="11"/>
      <c r="F19" s="33">
        <v>0</v>
      </c>
      <c r="G19" s="31"/>
      <c r="H19" s="31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3" t="s">
        <v>76</v>
      </c>
      <c r="B20" s="13" t="s">
        <v>18</v>
      </c>
      <c r="C20" s="42">
        <v>0</v>
      </c>
      <c r="D20" s="11">
        <v>0</v>
      </c>
      <c r="E20" s="11"/>
      <c r="F20" s="33">
        <v>0</v>
      </c>
      <c r="G20" s="31"/>
      <c r="H20" s="31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4" t="s">
        <v>60</v>
      </c>
      <c r="B21" s="10" t="s">
        <v>19</v>
      </c>
      <c r="C21" s="41">
        <f>C22+C28</f>
        <v>14295</v>
      </c>
      <c r="D21" s="27">
        <v>87</v>
      </c>
      <c r="E21" s="27">
        <f t="shared" ref="E21" si="7">SUM(E22,E28,E34)</f>
        <v>357</v>
      </c>
      <c r="F21" s="28">
        <f>SUM(F22,F34)</f>
        <v>6076</v>
      </c>
      <c r="G21" s="30">
        <f>G22+G28</f>
        <v>36400.438215999733</v>
      </c>
      <c r="H21" s="30">
        <f>H22+H28</f>
        <v>480.1</v>
      </c>
      <c r="I21" s="16">
        <f t="shared" si="3"/>
        <v>57695.538215999732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2" t="s">
        <v>62</v>
      </c>
      <c r="B22" s="13" t="s">
        <v>20</v>
      </c>
      <c r="C22" s="28">
        <f>SUM(C23:C27)</f>
        <v>12986</v>
      </c>
      <c r="D22" s="27">
        <v>87</v>
      </c>
      <c r="E22" s="27">
        <f t="shared" ref="E22:F22" si="8">SUM(E23:E27)</f>
        <v>357</v>
      </c>
      <c r="F22" s="28">
        <f t="shared" si="8"/>
        <v>6076</v>
      </c>
      <c r="G22" s="30">
        <f>G24</f>
        <v>36298.49253999973</v>
      </c>
      <c r="H22" s="27">
        <f>SUM(H23:H27)</f>
        <v>208.38000000000002</v>
      </c>
      <c r="I22" s="18">
        <f t="shared" si="3"/>
        <v>56012.872539999727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2" t="s">
        <v>63</v>
      </c>
      <c r="B23" s="13" t="s">
        <v>21</v>
      </c>
      <c r="C23" s="42">
        <v>0</v>
      </c>
      <c r="D23" s="11">
        <v>0</v>
      </c>
      <c r="E23" s="11"/>
      <c r="F23" s="33">
        <v>0</v>
      </c>
      <c r="G23" s="31"/>
      <c r="H23" s="31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2" t="s">
        <v>64</v>
      </c>
      <c r="B24" s="13" t="s">
        <v>22</v>
      </c>
      <c r="C24" s="43">
        <v>12986</v>
      </c>
      <c r="D24" s="11">
        <v>87</v>
      </c>
      <c r="E24" s="11">
        <v>357</v>
      </c>
      <c r="F24" s="11">
        <v>6076</v>
      </c>
      <c r="G24" s="31">
        <v>36298.49253999973</v>
      </c>
      <c r="H24" s="31">
        <v>208.38000000000002</v>
      </c>
      <c r="I24" s="18">
        <f t="shared" si="3"/>
        <v>56012.872539999727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2" t="s">
        <v>65</v>
      </c>
      <c r="B25" s="13" t="s">
        <v>23</v>
      </c>
      <c r="C25" s="42">
        <v>0</v>
      </c>
      <c r="D25" s="11">
        <v>0</v>
      </c>
      <c r="E25" s="11"/>
      <c r="F25" s="33">
        <v>0</v>
      </c>
      <c r="G25" s="31"/>
      <c r="H25" s="31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2" t="s">
        <v>66</v>
      </c>
      <c r="B26" s="13" t="s">
        <v>24</v>
      </c>
      <c r="C26" s="42">
        <v>0</v>
      </c>
      <c r="D26" s="11">
        <v>0</v>
      </c>
      <c r="E26" s="11"/>
      <c r="F26" s="33">
        <v>0</v>
      </c>
      <c r="G26" s="31"/>
      <c r="H26" s="31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2" t="s">
        <v>67</v>
      </c>
      <c r="B27" s="13" t="s">
        <v>25</v>
      </c>
      <c r="C27" s="42">
        <v>0</v>
      </c>
      <c r="D27" s="11">
        <v>0</v>
      </c>
      <c r="E27" s="11"/>
      <c r="F27" s="33">
        <v>0</v>
      </c>
      <c r="G27" s="31"/>
      <c r="H27" s="31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2" t="s">
        <v>68</v>
      </c>
      <c r="B28" s="13" t="s">
        <v>26</v>
      </c>
      <c r="C28" s="28">
        <f>SUM(C29:C33)</f>
        <v>1309</v>
      </c>
      <c r="D28" s="27">
        <v>0</v>
      </c>
      <c r="E28" s="27">
        <f>SUM(E29:E33)</f>
        <v>0</v>
      </c>
      <c r="F28" s="28">
        <f>SUM(F29:F33)</f>
        <v>369</v>
      </c>
      <c r="G28" s="30">
        <f>SUM(G29:G33)</f>
        <v>101.94567600000002</v>
      </c>
      <c r="H28" s="30">
        <f>SUM(H29:H33)</f>
        <v>271.72000000000003</v>
      </c>
      <c r="I28" s="18">
        <f t="shared" si="3"/>
        <v>2051.6656760000001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2" t="s">
        <v>69</v>
      </c>
      <c r="B29" s="13" t="s">
        <v>27</v>
      </c>
      <c r="C29" s="72">
        <v>231</v>
      </c>
      <c r="D29" s="11">
        <v>0</v>
      </c>
      <c r="E29" s="11"/>
      <c r="F29" s="11">
        <v>0</v>
      </c>
      <c r="G29" s="31">
        <v>4.7681760000000004</v>
      </c>
      <c r="H29" s="31">
        <v>18.95</v>
      </c>
      <c r="I29" s="18">
        <f t="shared" si="3"/>
        <v>254.718176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2" t="s">
        <v>70</v>
      </c>
      <c r="B30" s="13" t="s">
        <v>28</v>
      </c>
      <c r="C30" s="72">
        <v>978</v>
      </c>
      <c r="D30" s="11">
        <v>0</v>
      </c>
      <c r="E30" s="11"/>
      <c r="F30" s="11">
        <v>286</v>
      </c>
      <c r="G30" s="31">
        <v>47.681760000000004</v>
      </c>
      <c r="H30" s="31">
        <v>62.9</v>
      </c>
      <c r="I30" s="18">
        <f t="shared" si="3"/>
        <v>1374.58176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2" t="s">
        <v>71</v>
      </c>
      <c r="B31" s="13" t="s">
        <v>29</v>
      </c>
      <c r="C31" s="42">
        <v>0</v>
      </c>
      <c r="D31" s="11">
        <v>0</v>
      </c>
      <c r="E31" s="11"/>
      <c r="F31" s="33">
        <v>0</v>
      </c>
      <c r="G31" s="31"/>
      <c r="H31" s="31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2" t="s">
        <v>72</v>
      </c>
      <c r="B32" s="13" t="s">
        <v>30</v>
      </c>
      <c r="C32" s="42">
        <v>0</v>
      </c>
      <c r="D32" s="11">
        <v>0</v>
      </c>
      <c r="E32" s="11"/>
      <c r="F32" s="33">
        <v>0</v>
      </c>
      <c r="G32" s="31">
        <v>49.495740000000012</v>
      </c>
      <c r="H32" s="31"/>
      <c r="I32" s="18">
        <f t="shared" si="3"/>
        <v>49.495740000000012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2" t="s">
        <v>73</v>
      </c>
      <c r="B33" s="13" t="s">
        <v>31</v>
      </c>
      <c r="C33" s="42">
        <v>100</v>
      </c>
      <c r="D33" s="11">
        <v>0</v>
      </c>
      <c r="E33" s="11"/>
      <c r="F33" s="11">
        <v>83</v>
      </c>
      <c r="G33" s="31"/>
      <c r="H33" s="31">
        <v>189.87</v>
      </c>
      <c r="I33" s="18">
        <f t="shared" si="3"/>
        <v>372.87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2" t="s">
        <v>74</v>
      </c>
      <c r="B34" s="13" t="s">
        <v>32</v>
      </c>
      <c r="C34" s="44">
        <v>0</v>
      </c>
      <c r="D34" s="27">
        <v>0</v>
      </c>
      <c r="E34" s="27">
        <f t="shared" ref="E34" si="9">SUM(E35:E37)</f>
        <v>0</v>
      </c>
      <c r="F34" s="34">
        <v>0</v>
      </c>
      <c r="G34" s="30"/>
      <c r="H34" s="30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3" t="s">
        <v>77</v>
      </c>
      <c r="B35" s="13" t="s">
        <v>33</v>
      </c>
      <c r="C35" s="42">
        <v>0</v>
      </c>
      <c r="D35" s="11">
        <v>0</v>
      </c>
      <c r="E35" s="11"/>
      <c r="F35" s="33">
        <v>0</v>
      </c>
      <c r="G35" s="31"/>
      <c r="H35" s="31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2" t="s">
        <v>75</v>
      </c>
      <c r="B36" s="13" t="s">
        <v>34</v>
      </c>
      <c r="C36" s="42">
        <v>0</v>
      </c>
      <c r="D36" s="11">
        <v>0</v>
      </c>
      <c r="E36" s="11"/>
      <c r="F36" s="33">
        <v>0</v>
      </c>
      <c r="G36" s="31"/>
      <c r="H36" s="31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3" t="s">
        <v>76</v>
      </c>
      <c r="B37" s="13" t="s">
        <v>35</v>
      </c>
      <c r="C37" s="42">
        <v>0</v>
      </c>
      <c r="D37" s="11">
        <v>0</v>
      </c>
      <c r="E37" s="11"/>
      <c r="F37" s="33">
        <v>0</v>
      </c>
      <c r="G37" s="31"/>
      <c r="H37" s="31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1" t="s">
        <v>78</v>
      </c>
      <c r="B38" s="10" t="s">
        <v>36</v>
      </c>
      <c r="C38" s="42">
        <v>0</v>
      </c>
      <c r="D38" s="11">
        <v>0</v>
      </c>
      <c r="E38" s="11"/>
      <c r="F38" s="33">
        <v>0</v>
      </c>
      <c r="G38" s="31"/>
      <c r="H38" s="31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4" t="s">
        <v>79</v>
      </c>
      <c r="B39" s="10" t="s">
        <v>37</v>
      </c>
      <c r="C39" s="71">
        <v>8033</v>
      </c>
      <c r="D39" s="27">
        <v>1505</v>
      </c>
      <c r="E39" s="11">
        <v>9774</v>
      </c>
      <c r="F39" s="11">
        <v>1222</v>
      </c>
      <c r="G39" s="31">
        <v>9782.1598640000011</v>
      </c>
      <c r="H39" s="31">
        <v>588.09</v>
      </c>
      <c r="I39" s="16">
        <f t="shared" si="3"/>
        <v>30904.249864000001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4" t="s">
        <v>80</v>
      </c>
      <c r="B40" s="10" t="s">
        <v>38</v>
      </c>
      <c r="C40" s="42">
        <v>0</v>
      </c>
      <c r="D40" s="11">
        <v>0</v>
      </c>
      <c r="E40" s="11"/>
      <c r="F40" s="33">
        <v>0</v>
      </c>
      <c r="G40" s="31"/>
      <c r="H40" s="31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4" t="s">
        <v>81</v>
      </c>
      <c r="B41" s="10" t="s">
        <v>39</v>
      </c>
      <c r="C41" s="42">
        <v>0</v>
      </c>
      <c r="D41" s="11">
        <v>0</v>
      </c>
      <c r="E41" s="11"/>
      <c r="F41" s="11">
        <v>0</v>
      </c>
      <c r="G41" s="31"/>
      <c r="H41" s="31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4" t="s">
        <v>82</v>
      </c>
      <c r="B42" s="10" t="s">
        <v>40</v>
      </c>
      <c r="C42" s="42">
        <v>0</v>
      </c>
      <c r="D42" s="11">
        <v>0</v>
      </c>
      <c r="E42" s="11"/>
      <c r="F42" s="11">
        <v>0</v>
      </c>
      <c r="G42" s="31"/>
      <c r="H42" s="31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4" t="s">
        <v>83</v>
      </c>
      <c r="B43" s="10" t="s">
        <v>41</v>
      </c>
      <c r="C43" s="42">
        <v>0</v>
      </c>
      <c r="D43" s="11">
        <v>0</v>
      </c>
      <c r="E43" s="11"/>
      <c r="F43" s="11">
        <v>0</v>
      </c>
      <c r="G43" s="31"/>
      <c r="H43" s="31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5" t="s">
        <v>84</v>
      </c>
      <c r="B44" s="12" t="s">
        <v>42</v>
      </c>
      <c r="C44" s="27">
        <f>C5+C11+C22+C28+C39</f>
        <v>29681</v>
      </c>
      <c r="D44" s="27">
        <v>4955</v>
      </c>
      <c r="E44" s="27">
        <f t="shared" ref="E44" si="10">SUM(E3,E38:E43)</f>
        <v>11023</v>
      </c>
      <c r="F44" s="40">
        <f>SUM(F3,F39)</f>
        <v>8851</v>
      </c>
      <c r="G44" s="53">
        <f>G3+G39</f>
        <v>56630.752062999731</v>
      </c>
      <c r="H44" s="30">
        <f>H5+H11+H22+H28+H39</f>
        <v>1068.19</v>
      </c>
      <c r="I44" s="20">
        <f t="shared" si="3"/>
        <v>112208.94206299973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49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49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4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4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4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4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4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4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4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4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4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4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4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4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4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4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4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4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4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4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4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4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4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4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4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4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4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4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4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4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4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4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4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4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4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4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4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4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4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4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4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4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4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4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4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4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4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4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4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4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4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4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4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4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4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4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4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26"/>
  <sheetViews>
    <sheetView zoomScale="80" zoomScaleNormal="8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6" width="15.453125" style="5" customWidth="1"/>
    <col min="7" max="7" width="15.453125" style="48" customWidth="1"/>
    <col min="8" max="9" width="15.453125" style="5" customWidth="1"/>
    <col min="10" max="16384" width="9.1796875" style="5"/>
  </cols>
  <sheetData>
    <row r="1" spans="1:39" x14ac:dyDescent="0.3">
      <c r="A1" s="14" t="s">
        <v>98</v>
      </c>
    </row>
    <row r="2" spans="1:39" s="7" customFormat="1" x14ac:dyDescent="0.3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5" t="s">
        <v>90</v>
      </c>
      <c r="I2" s="55" t="s">
        <v>91</v>
      </c>
    </row>
    <row r="3" spans="1:39" s="1" customFormat="1" x14ac:dyDescent="0.3">
      <c r="A3" s="61" t="s">
        <v>59</v>
      </c>
      <c r="B3" s="10" t="s">
        <v>1</v>
      </c>
      <c r="C3" s="27">
        <f>C4+C21</f>
        <v>20479</v>
      </c>
      <c r="D3" s="15">
        <v>1842</v>
      </c>
      <c r="E3" s="27">
        <f t="shared" ref="E3" si="0">E4+E21</f>
        <v>5408</v>
      </c>
      <c r="F3" s="32">
        <f>SUM(F4,F21,F28)</f>
        <v>7716</v>
      </c>
      <c r="G3" s="30">
        <f>G4+G21</f>
        <v>35588.105360641319</v>
      </c>
      <c r="H3" s="24"/>
      <c r="I3" s="16">
        <f>SUM(C3:H3)</f>
        <v>71033.105360641319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1" t="s">
        <v>60</v>
      </c>
      <c r="B4" s="10" t="s">
        <v>2</v>
      </c>
      <c r="C4" s="27">
        <f>C5+C11+C17</f>
        <v>7018</v>
      </c>
      <c r="D4" s="15">
        <v>1756</v>
      </c>
      <c r="E4" s="27">
        <f t="shared" ref="E4" si="1">SUM(E5,E17,E11)</f>
        <v>3914</v>
      </c>
      <c r="F4" s="32">
        <f>SUM(F11,F5)</f>
        <v>407</v>
      </c>
      <c r="G4" s="30">
        <f>G5+G11</f>
        <v>8052.75576576</v>
      </c>
      <c r="H4" s="24"/>
      <c r="I4" s="16">
        <f t="shared" ref="I4:I44" si="2">SUM(C4:H4)</f>
        <v>21147.755765760001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2" t="s">
        <v>61</v>
      </c>
      <c r="B5" s="13" t="s">
        <v>3</v>
      </c>
      <c r="C5" s="27">
        <f>SUM(C6:C10)</f>
        <v>6962</v>
      </c>
      <c r="D5" s="17">
        <v>1482</v>
      </c>
      <c r="E5" s="27">
        <f t="shared" ref="E5" si="3">SUM(E6:E10)</f>
        <v>3833</v>
      </c>
      <c r="F5" s="32">
        <f>SUM(F6:F10)</f>
        <v>386</v>
      </c>
      <c r="G5" s="30">
        <f>G6+G8</f>
        <v>7897.4505215999998</v>
      </c>
      <c r="H5" s="25"/>
      <c r="I5" s="18">
        <f t="shared" si="2"/>
        <v>20560.4505216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62" t="s">
        <v>62</v>
      </c>
      <c r="B6" s="13" t="s">
        <v>4</v>
      </c>
      <c r="C6" s="11">
        <v>6771</v>
      </c>
      <c r="D6" s="17">
        <v>169</v>
      </c>
      <c r="E6" s="11">
        <v>3295</v>
      </c>
      <c r="F6" s="33">
        <v>202</v>
      </c>
      <c r="G6" s="31">
        <v>7694.1388799999995</v>
      </c>
      <c r="H6" s="25"/>
      <c r="I6" s="18">
        <f t="shared" si="2"/>
        <v>18131.138879999999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2" t="s">
        <v>63</v>
      </c>
      <c r="B7" s="13" t="s">
        <v>5</v>
      </c>
      <c r="C7" s="11"/>
      <c r="D7" s="17">
        <v>0</v>
      </c>
      <c r="E7" s="11"/>
      <c r="F7" s="33">
        <v>0</v>
      </c>
      <c r="G7" s="31"/>
      <c r="H7" s="25"/>
      <c r="I7" s="18">
        <f t="shared" si="2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62" t="s">
        <v>64</v>
      </c>
      <c r="B8" s="13" t="s">
        <v>6</v>
      </c>
      <c r="C8" s="11">
        <v>158</v>
      </c>
      <c r="D8" s="17">
        <v>536</v>
      </c>
      <c r="E8" s="11"/>
      <c r="F8" s="33">
        <v>88</v>
      </c>
      <c r="G8" s="31">
        <v>203.3116416</v>
      </c>
      <c r="H8" s="25"/>
      <c r="I8" s="18">
        <f t="shared" si="2"/>
        <v>985.31164160000003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2" t="s">
        <v>65</v>
      </c>
      <c r="B9" s="13" t="s">
        <v>7</v>
      </c>
      <c r="C9" s="11"/>
      <c r="D9" s="17">
        <v>777</v>
      </c>
      <c r="E9" s="11">
        <v>538</v>
      </c>
      <c r="F9" s="33">
        <v>96</v>
      </c>
      <c r="G9" s="31"/>
      <c r="H9" s="25"/>
      <c r="I9" s="18">
        <f t="shared" si="2"/>
        <v>1411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2" t="s">
        <v>66</v>
      </c>
      <c r="B10" s="13" t="s">
        <v>8</v>
      </c>
      <c r="C10" s="11">
        <v>33</v>
      </c>
      <c r="D10" s="17">
        <v>0</v>
      </c>
      <c r="E10" s="11"/>
      <c r="F10" s="33">
        <v>0</v>
      </c>
      <c r="G10" s="31"/>
      <c r="H10" s="25"/>
      <c r="I10" s="18">
        <f t="shared" si="2"/>
        <v>33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2" t="s">
        <v>67</v>
      </c>
      <c r="B11" s="13" t="s">
        <v>9</v>
      </c>
      <c r="C11" s="27">
        <v>56</v>
      </c>
      <c r="D11" s="17">
        <v>274</v>
      </c>
      <c r="E11" s="46">
        <f t="shared" ref="E11" si="4">SUM(E12:E16)</f>
        <v>81</v>
      </c>
      <c r="F11" s="34">
        <f>SUM(F16,F13)</f>
        <v>21</v>
      </c>
      <c r="G11" s="30">
        <f>SUM(G12:G16)</f>
        <v>155.30524415999997</v>
      </c>
      <c r="H11" s="25"/>
      <c r="I11" s="18">
        <f t="shared" si="2"/>
        <v>587.30524416000003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62" t="s">
        <v>68</v>
      </c>
      <c r="B12" s="13" t="s">
        <v>10</v>
      </c>
      <c r="C12" s="11">
        <v>27.171565750000003</v>
      </c>
      <c r="D12" s="17">
        <v>65</v>
      </c>
      <c r="E12" s="11">
        <v>26</v>
      </c>
      <c r="F12" s="33">
        <v>0</v>
      </c>
      <c r="G12" s="31">
        <v>10.733829119999999</v>
      </c>
      <c r="H12" s="25"/>
      <c r="I12" s="18">
        <f t="shared" si="2"/>
        <v>128.90539487000001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62" t="s">
        <v>69</v>
      </c>
      <c r="B13" s="13" t="s">
        <v>11</v>
      </c>
      <c r="C13" s="11">
        <v>35</v>
      </c>
      <c r="D13" s="17">
        <v>201</v>
      </c>
      <c r="E13" s="11">
        <v>27</v>
      </c>
      <c r="F13" s="33">
        <v>9</v>
      </c>
      <c r="G13" s="31">
        <v>108.56846591999999</v>
      </c>
      <c r="H13" s="25"/>
      <c r="I13" s="18">
        <f t="shared" si="2"/>
        <v>380.56846591999999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2" t="s">
        <v>70</v>
      </c>
      <c r="B14" s="13" t="s">
        <v>12</v>
      </c>
      <c r="C14" s="11"/>
      <c r="D14" s="17">
        <v>0</v>
      </c>
      <c r="E14" s="11"/>
      <c r="F14" s="33">
        <v>0</v>
      </c>
      <c r="G14" s="31"/>
      <c r="H14" s="25"/>
      <c r="I14" s="18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2" t="s">
        <v>71</v>
      </c>
      <c r="B15" s="13" t="s">
        <v>13</v>
      </c>
      <c r="C15" s="11"/>
      <c r="D15" s="17">
        <v>0</v>
      </c>
      <c r="E15" s="11"/>
      <c r="F15" s="33">
        <v>0</v>
      </c>
      <c r="G15" s="31"/>
      <c r="H15" s="25"/>
      <c r="I15" s="18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2" t="s">
        <v>72</v>
      </c>
      <c r="B16" s="13" t="s">
        <v>14</v>
      </c>
      <c r="C16" s="11">
        <v>21</v>
      </c>
      <c r="D16" s="17">
        <v>8</v>
      </c>
      <c r="E16" s="11">
        <v>28</v>
      </c>
      <c r="F16" s="33">
        <v>12</v>
      </c>
      <c r="G16" s="31">
        <v>36.002949119999997</v>
      </c>
      <c r="H16" s="25"/>
      <c r="I16" s="18">
        <f t="shared" si="2"/>
        <v>105.00294912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2" t="s">
        <v>73</v>
      </c>
      <c r="B17" s="13" t="s">
        <v>15</v>
      </c>
      <c r="C17" s="27">
        <v>0</v>
      </c>
      <c r="D17" s="17">
        <v>0</v>
      </c>
      <c r="E17" s="27">
        <f t="shared" ref="E17" si="5">SUM(E18:E20)</f>
        <v>0</v>
      </c>
      <c r="F17" s="34">
        <v>0</v>
      </c>
      <c r="G17" s="30"/>
      <c r="H17" s="25"/>
      <c r="I17" s="18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2" t="s">
        <v>74</v>
      </c>
      <c r="B18" s="13" t="s">
        <v>16</v>
      </c>
      <c r="C18" s="11"/>
      <c r="D18" s="17">
        <v>0</v>
      </c>
      <c r="E18" s="11"/>
      <c r="F18" s="33">
        <v>0</v>
      </c>
      <c r="G18" s="31"/>
      <c r="H18" s="25"/>
      <c r="I18" s="18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2" t="s">
        <v>75</v>
      </c>
      <c r="B19" s="13" t="s">
        <v>17</v>
      </c>
      <c r="C19" s="11"/>
      <c r="D19" s="17">
        <v>0</v>
      </c>
      <c r="E19" s="11"/>
      <c r="F19" s="33">
        <v>0</v>
      </c>
      <c r="G19" s="31"/>
      <c r="H19" s="25"/>
      <c r="I19" s="18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3" t="s">
        <v>76</v>
      </c>
      <c r="B20" s="13" t="s">
        <v>18</v>
      </c>
      <c r="C20" s="11"/>
      <c r="D20" s="17">
        <v>0</v>
      </c>
      <c r="E20" s="11"/>
      <c r="F20" s="33">
        <v>0</v>
      </c>
      <c r="G20" s="31"/>
      <c r="H20" s="25"/>
      <c r="I20" s="18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4" t="s">
        <v>60</v>
      </c>
      <c r="B21" s="10" t="s">
        <v>19</v>
      </c>
      <c r="C21" s="27">
        <f>C22+C28+C34</f>
        <v>13461</v>
      </c>
      <c r="D21" s="15">
        <v>86</v>
      </c>
      <c r="E21" s="27">
        <f t="shared" ref="E21" si="6">SUM(E22,E28,E34)</f>
        <v>1494</v>
      </c>
      <c r="F21" s="28">
        <f>SUM(F22,F34)</f>
        <v>6765</v>
      </c>
      <c r="G21" s="30">
        <f>G22+G28</f>
        <v>27535.349594881322</v>
      </c>
      <c r="H21" s="24"/>
      <c r="I21" s="16">
        <f t="shared" si="2"/>
        <v>49341.349594881322</v>
      </c>
      <c r="J21" s="5"/>
      <c r="K21" s="51"/>
      <c r="L21" s="51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2" t="s">
        <v>62</v>
      </c>
      <c r="B22" s="13" t="s">
        <v>20</v>
      </c>
      <c r="C22" s="27">
        <f>SUM(C23:C27)</f>
        <v>12227</v>
      </c>
      <c r="D22" s="17">
        <v>86</v>
      </c>
      <c r="E22" s="27">
        <f t="shared" ref="E22:F22" si="7">SUM(E23:E27)</f>
        <v>1494</v>
      </c>
      <c r="F22" s="28">
        <f t="shared" si="7"/>
        <v>6765</v>
      </c>
      <c r="G22" s="30">
        <f>G24</f>
        <v>27535.349594881322</v>
      </c>
      <c r="H22" s="25"/>
      <c r="I22" s="18">
        <f t="shared" si="2"/>
        <v>48107.349594881322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2" t="s">
        <v>63</v>
      </c>
      <c r="B23" s="13" t="s">
        <v>21</v>
      </c>
      <c r="C23" s="11"/>
      <c r="D23" s="17">
        <v>0</v>
      </c>
      <c r="E23" s="11"/>
      <c r="F23" s="33">
        <v>0</v>
      </c>
      <c r="G23" s="31"/>
      <c r="H23" s="25"/>
      <c r="I23" s="18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2" t="s">
        <v>64</v>
      </c>
      <c r="B24" s="13" t="s">
        <v>22</v>
      </c>
      <c r="C24" s="11">
        <v>12227</v>
      </c>
      <c r="D24" s="17">
        <v>86</v>
      </c>
      <c r="E24" s="11">
        <v>1494</v>
      </c>
      <c r="F24" s="33">
        <v>6765</v>
      </c>
      <c r="G24" s="31">
        <v>27535.349594881322</v>
      </c>
      <c r="H24" s="25"/>
      <c r="I24" s="18">
        <f t="shared" si="2"/>
        <v>48107.349594881322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2" t="s">
        <v>65</v>
      </c>
      <c r="B25" s="13" t="s">
        <v>23</v>
      </c>
      <c r="C25" s="11"/>
      <c r="D25" s="17">
        <v>0</v>
      </c>
      <c r="E25" s="11"/>
      <c r="F25" s="33">
        <v>0</v>
      </c>
      <c r="G25" s="31"/>
      <c r="H25" s="25"/>
      <c r="I25" s="18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2" t="s">
        <v>66</v>
      </c>
      <c r="B26" s="13" t="s">
        <v>24</v>
      </c>
      <c r="C26" s="11"/>
      <c r="D26" s="17">
        <v>0</v>
      </c>
      <c r="E26" s="11"/>
      <c r="F26" s="33">
        <v>0</v>
      </c>
      <c r="G26" s="31"/>
      <c r="H26" s="25"/>
      <c r="I26" s="18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2" t="s">
        <v>67</v>
      </c>
      <c r="B27" s="13" t="s">
        <v>25</v>
      </c>
      <c r="C27" s="11"/>
      <c r="D27" s="17">
        <v>0</v>
      </c>
      <c r="E27" s="11"/>
      <c r="F27" s="33">
        <v>0</v>
      </c>
      <c r="G27" s="31"/>
      <c r="H27" s="25"/>
      <c r="I27" s="18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2" t="s">
        <v>68</v>
      </c>
      <c r="B28" s="13" t="s">
        <v>26</v>
      </c>
      <c r="C28" s="27">
        <v>1234</v>
      </c>
      <c r="D28" s="17">
        <v>0</v>
      </c>
      <c r="E28" s="27">
        <f>SUM(E29:E33)</f>
        <v>0</v>
      </c>
      <c r="F28" s="28">
        <f>SUM(F29:F33)</f>
        <v>544</v>
      </c>
      <c r="G28" s="30">
        <f>SUM(G29:G33)</f>
        <v>0</v>
      </c>
      <c r="H28" s="25"/>
      <c r="I28" s="18">
        <f t="shared" si="2"/>
        <v>1778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62" t="s">
        <v>69</v>
      </c>
      <c r="B29" s="13" t="s">
        <v>27</v>
      </c>
      <c r="C29" s="11">
        <v>32</v>
      </c>
      <c r="D29" s="17">
        <v>0</v>
      </c>
      <c r="E29" s="11"/>
      <c r="F29" s="33">
        <v>14</v>
      </c>
      <c r="G29" s="31"/>
      <c r="H29" s="25"/>
      <c r="I29" s="18">
        <f t="shared" si="2"/>
        <v>46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62" t="s">
        <v>70</v>
      </c>
      <c r="B30" s="13" t="s">
        <v>28</v>
      </c>
      <c r="C30" s="11">
        <v>1114</v>
      </c>
      <c r="D30" s="17">
        <v>0</v>
      </c>
      <c r="E30" s="11"/>
      <c r="F30" s="33">
        <v>463</v>
      </c>
      <c r="G30" s="31"/>
      <c r="H30" s="25"/>
      <c r="I30" s="18">
        <f t="shared" si="2"/>
        <v>1577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2" t="s">
        <v>71</v>
      </c>
      <c r="B31" s="13" t="s">
        <v>29</v>
      </c>
      <c r="C31" s="11"/>
      <c r="D31" s="17">
        <v>0</v>
      </c>
      <c r="E31" s="11"/>
      <c r="F31" s="33">
        <v>0</v>
      </c>
      <c r="G31" s="31"/>
      <c r="H31" s="25"/>
      <c r="I31" s="18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2" t="s">
        <v>72</v>
      </c>
      <c r="B32" s="13" t="s">
        <v>30</v>
      </c>
      <c r="C32" s="11"/>
      <c r="D32" s="17">
        <v>0</v>
      </c>
      <c r="E32" s="11"/>
      <c r="F32" s="33">
        <v>0</v>
      </c>
      <c r="G32" s="31"/>
      <c r="H32" s="25"/>
      <c r="I32" s="18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2" t="s">
        <v>73</v>
      </c>
      <c r="B33" s="13" t="s">
        <v>31</v>
      </c>
      <c r="C33" s="11">
        <v>120</v>
      </c>
      <c r="D33" s="17">
        <v>0</v>
      </c>
      <c r="E33" s="11"/>
      <c r="F33" s="33">
        <v>67</v>
      </c>
      <c r="G33" s="31"/>
      <c r="H33" s="25"/>
      <c r="I33" s="18">
        <f t="shared" si="2"/>
        <v>187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2" t="s">
        <v>74</v>
      </c>
      <c r="B34" s="13" t="s">
        <v>32</v>
      </c>
      <c r="C34" s="27">
        <v>0</v>
      </c>
      <c r="D34" s="17">
        <v>0</v>
      </c>
      <c r="E34" s="27">
        <f t="shared" ref="E34" si="8">SUM(E35:E37)</f>
        <v>0</v>
      </c>
      <c r="F34" s="34">
        <v>0</v>
      </c>
      <c r="G34" s="30"/>
      <c r="H34" s="25"/>
      <c r="I34" s="18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3" t="s">
        <v>77</v>
      </c>
      <c r="B35" s="13" t="s">
        <v>33</v>
      </c>
      <c r="C35" s="11"/>
      <c r="D35" s="17">
        <v>0</v>
      </c>
      <c r="E35" s="11"/>
      <c r="F35" s="33">
        <v>0</v>
      </c>
      <c r="G35" s="31"/>
      <c r="H35" s="25"/>
      <c r="I35" s="18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2" t="s">
        <v>75</v>
      </c>
      <c r="B36" s="13" t="s">
        <v>34</v>
      </c>
      <c r="C36" s="11"/>
      <c r="D36" s="17">
        <v>0</v>
      </c>
      <c r="E36" s="11"/>
      <c r="F36" s="33">
        <v>0</v>
      </c>
      <c r="G36" s="31"/>
      <c r="H36" s="25"/>
      <c r="I36" s="18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3" t="s">
        <v>76</v>
      </c>
      <c r="B37" s="13" t="s">
        <v>35</v>
      </c>
      <c r="C37" s="11"/>
      <c r="D37" s="17">
        <v>0</v>
      </c>
      <c r="E37" s="11"/>
      <c r="F37" s="33">
        <v>0</v>
      </c>
      <c r="G37" s="31"/>
      <c r="H37" s="25"/>
      <c r="I37" s="18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1" t="s">
        <v>78</v>
      </c>
      <c r="B38" s="10" t="s">
        <v>36</v>
      </c>
      <c r="C38" s="11"/>
      <c r="D38" s="15">
        <v>0</v>
      </c>
      <c r="E38" s="11"/>
      <c r="F38" s="33">
        <v>0</v>
      </c>
      <c r="G38" s="31"/>
      <c r="H38" s="24"/>
      <c r="I38" s="16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">
      <c r="A39" s="64" t="s">
        <v>79</v>
      </c>
      <c r="B39" s="10" t="s">
        <v>37</v>
      </c>
      <c r="C39" s="11">
        <v>4019</v>
      </c>
      <c r="D39" s="15">
        <v>1049</v>
      </c>
      <c r="E39" s="11">
        <v>6210</v>
      </c>
      <c r="F39" s="11">
        <v>1742</v>
      </c>
      <c r="G39" s="31">
        <v>2255.98</v>
      </c>
      <c r="H39" s="24"/>
      <c r="I39" s="16">
        <f t="shared" si="2"/>
        <v>15275.98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4" t="s">
        <v>80</v>
      </c>
      <c r="B40" s="10" t="s">
        <v>38</v>
      </c>
      <c r="C40" s="11"/>
      <c r="D40" s="15">
        <v>0</v>
      </c>
      <c r="E40" s="11"/>
      <c r="F40" s="33">
        <v>0</v>
      </c>
      <c r="G40" s="31"/>
      <c r="H40" s="24"/>
      <c r="I40" s="16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4" t="s">
        <v>81</v>
      </c>
      <c r="B41" s="10" t="s">
        <v>39</v>
      </c>
      <c r="C41" s="11"/>
      <c r="D41" s="15">
        <v>0</v>
      </c>
      <c r="E41" s="11"/>
      <c r="F41" s="11">
        <v>0</v>
      </c>
      <c r="G41" s="31"/>
      <c r="H41" s="24"/>
      <c r="I41" s="16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4" t="s">
        <v>82</v>
      </c>
      <c r="B42" s="10" t="s">
        <v>40</v>
      </c>
      <c r="C42" s="11"/>
      <c r="D42" s="15">
        <v>0</v>
      </c>
      <c r="E42" s="11"/>
      <c r="F42" s="11">
        <v>0</v>
      </c>
      <c r="G42" s="31"/>
      <c r="H42" s="24"/>
      <c r="I42" s="16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4" t="s">
        <v>83</v>
      </c>
      <c r="B43" s="10" t="s">
        <v>41</v>
      </c>
      <c r="C43" s="11"/>
      <c r="D43" s="15">
        <v>0</v>
      </c>
      <c r="E43" s="11"/>
      <c r="F43" s="11">
        <v>0</v>
      </c>
      <c r="G43" s="31"/>
      <c r="H43" s="24"/>
      <c r="I43" s="16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5" t="s">
        <v>84</v>
      </c>
      <c r="B44" s="12" t="s">
        <v>42</v>
      </c>
      <c r="C44" s="27">
        <f>C39+C21+C4</f>
        <v>24498</v>
      </c>
      <c r="D44" s="19">
        <v>2891</v>
      </c>
      <c r="E44" s="27">
        <f t="shared" ref="E44" si="9">SUM(E3,E38:E43)</f>
        <v>11618</v>
      </c>
      <c r="F44" s="27">
        <f>SUM(F3,F39)</f>
        <v>9458</v>
      </c>
      <c r="G44" s="53">
        <f>G3+G39</f>
        <v>37844.085360641322</v>
      </c>
      <c r="H44" s="26"/>
      <c r="I44" s="20">
        <f t="shared" si="2"/>
        <v>86309.085360641329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C45" s="43"/>
      <c r="D45" s="5"/>
      <c r="E45" s="5"/>
      <c r="F45" s="5"/>
      <c r="G45" s="50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0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4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4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4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4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4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4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4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4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4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4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4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4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4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4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4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4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4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4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4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4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4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4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4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4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4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4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4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4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4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4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4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4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4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4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4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4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4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4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4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4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4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4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4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4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4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4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4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4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4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4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4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4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4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4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4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26"/>
  <sheetViews>
    <sheetView zoomScale="80" zoomScaleNormal="8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6" width="15.453125" style="5" customWidth="1"/>
    <col min="7" max="7" width="15.453125" style="48" customWidth="1"/>
    <col min="8" max="9" width="15.453125" style="5" customWidth="1"/>
    <col min="10" max="16384" width="9.1796875" style="5"/>
  </cols>
  <sheetData>
    <row r="1" spans="1:39" x14ac:dyDescent="0.3">
      <c r="A1" s="14" t="s">
        <v>99</v>
      </c>
    </row>
    <row r="2" spans="1:39" s="7" customFormat="1" x14ac:dyDescent="0.3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5" t="s">
        <v>90</v>
      </c>
      <c r="I2" s="55" t="s">
        <v>91</v>
      </c>
    </row>
    <row r="3" spans="1:39" s="1" customFormat="1" x14ac:dyDescent="0.3">
      <c r="A3" s="61" t="s">
        <v>59</v>
      </c>
      <c r="B3" s="10" t="s">
        <v>1</v>
      </c>
      <c r="C3" s="41">
        <f>C4+C21</f>
        <v>303</v>
      </c>
      <c r="D3" s="27">
        <v>65</v>
      </c>
      <c r="E3" s="27">
        <f>E4+E21</f>
        <v>38</v>
      </c>
      <c r="F3" s="27">
        <f>SUM(F4,F21)</f>
        <v>752</v>
      </c>
      <c r="G3" s="27">
        <f>G4+G21</f>
        <v>11385</v>
      </c>
      <c r="H3" s="27">
        <f>H4+H21</f>
        <v>35</v>
      </c>
      <c r="I3" s="16">
        <f>SUM(C3:H3)</f>
        <v>12578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1" t="s">
        <v>60</v>
      </c>
      <c r="B4" s="10" t="s">
        <v>2</v>
      </c>
      <c r="C4" s="41">
        <f>C5+C17</f>
        <v>89</v>
      </c>
      <c r="D4" s="27">
        <v>64</v>
      </c>
      <c r="E4" s="27">
        <f>SUM(E5,E17)</f>
        <v>24</v>
      </c>
      <c r="F4" s="27">
        <f>SUM(F5)</f>
        <v>10</v>
      </c>
      <c r="G4" s="27">
        <f>G5</f>
        <v>135</v>
      </c>
      <c r="H4" s="27">
        <f>H5+H17</f>
        <v>0</v>
      </c>
      <c r="I4" s="16">
        <f t="shared" ref="I4:I44" si="0">SUM(C4:H4)</f>
        <v>322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2" t="s">
        <v>61</v>
      </c>
      <c r="B5" s="13" t="s">
        <v>3</v>
      </c>
      <c r="C5" s="41">
        <f t="shared" ref="C5" si="1">C6+C7+C8+C9+C10</f>
        <v>89</v>
      </c>
      <c r="D5" s="27">
        <v>64</v>
      </c>
      <c r="E5" s="27">
        <f>SUM(E6:E10)</f>
        <v>24</v>
      </c>
      <c r="F5" s="27">
        <f>SUM(F6:F10)</f>
        <v>10</v>
      </c>
      <c r="G5" s="27">
        <f>G6+G8</f>
        <v>135</v>
      </c>
      <c r="H5" s="27">
        <f>SUM(H6:H10)</f>
        <v>0</v>
      </c>
      <c r="I5" s="18">
        <f t="shared" si="0"/>
        <v>322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62" t="s">
        <v>62</v>
      </c>
      <c r="B6" s="13" t="s">
        <v>4</v>
      </c>
      <c r="C6" s="71">
        <v>76</v>
      </c>
      <c r="D6" s="11">
        <v>5</v>
      </c>
      <c r="E6" s="11">
        <v>15</v>
      </c>
      <c r="F6" s="11">
        <v>6</v>
      </c>
      <c r="G6" s="45">
        <v>106</v>
      </c>
      <c r="H6" s="11"/>
      <c r="I6" s="18">
        <f t="shared" si="0"/>
        <v>208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2" t="s">
        <v>63</v>
      </c>
      <c r="B7" s="13" t="s">
        <v>5</v>
      </c>
      <c r="C7" s="42">
        <v>0</v>
      </c>
      <c r="D7" s="11">
        <v>0</v>
      </c>
      <c r="E7" s="11"/>
      <c r="F7" s="11">
        <v>0</v>
      </c>
      <c r="G7" s="45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62" t="s">
        <v>64</v>
      </c>
      <c r="B8" s="13" t="s">
        <v>6</v>
      </c>
      <c r="C8" s="71">
        <v>9</v>
      </c>
      <c r="D8" s="11">
        <v>20</v>
      </c>
      <c r="E8" s="11"/>
      <c r="F8" s="11">
        <v>2</v>
      </c>
      <c r="G8" s="45">
        <v>29</v>
      </c>
      <c r="H8" s="11"/>
      <c r="I8" s="18">
        <f t="shared" si="0"/>
        <v>60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2" t="s">
        <v>65</v>
      </c>
      <c r="B9" s="13" t="s">
        <v>7</v>
      </c>
      <c r="C9" s="42">
        <v>0</v>
      </c>
      <c r="D9" s="11">
        <v>39</v>
      </c>
      <c r="E9" s="11">
        <v>9</v>
      </c>
      <c r="F9" s="11">
        <v>2</v>
      </c>
      <c r="G9" s="11"/>
      <c r="H9" s="11"/>
      <c r="I9" s="18">
        <f t="shared" si="0"/>
        <v>50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2" t="s">
        <v>66</v>
      </c>
      <c r="B10" s="13" t="s">
        <v>8</v>
      </c>
      <c r="C10" s="42">
        <v>4</v>
      </c>
      <c r="D10" s="11">
        <v>0</v>
      </c>
      <c r="E10" s="11"/>
      <c r="F10" s="11">
        <v>0</v>
      </c>
      <c r="G10" s="11"/>
      <c r="H10" s="11"/>
      <c r="I10" s="18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2" t="s">
        <v>67</v>
      </c>
      <c r="B11" s="13" t="s">
        <v>9</v>
      </c>
      <c r="C11" s="44">
        <v>32</v>
      </c>
      <c r="D11" s="27">
        <v>128</v>
      </c>
      <c r="E11" s="11">
        <v>19</v>
      </c>
      <c r="F11" s="28">
        <f>SUM(F16,F13)</f>
        <v>7</v>
      </c>
      <c r="G11" s="27">
        <f>G13</f>
        <v>17</v>
      </c>
      <c r="H11" s="27"/>
      <c r="I11" s="18">
        <f t="shared" si="0"/>
        <v>203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62" t="s">
        <v>68</v>
      </c>
      <c r="B12" s="13" t="s">
        <v>10</v>
      </c>
      <c r="C12" s="72">
        <v>22</v>
      </c>
      <c r="D12" s="11">
        <v>128</v>
      </c>
      <c r="E12" s="11">
        <v>16</v>
      </c>
      <c r="F12" s="11">
        <v>0</v>
      </c>
      <c r="G12" s="45">
        <v>17</v>
      </c>
      <c r="H12" s="11"/>
      <c r="I12" s="18">
        <f t="shared" si="0"/>
        <v>183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62" t="s">
        <v>69</v>
      </c>
      <c r="B13" s="13" t="s">
        <v>11</v>
      </c>
      <c r="C13" s="72">
        <v>18</v>
      </c>
      <c r="D13" s="11">
        <v>102</v>
      </c>
      <c r="E13" s="11">
        <v>14</v>
      </c>
      <c r="F13" s="11">
        <v>4</v>
      </c>
      <c r="G13" s="45">
        <v>17</v>
      </c>
      <c r="H13" s="11"/>
      <c r="I13" s="18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2" t="s">
        <v>70</v>
      </c>
      <c r="B14" s="13" t="s">
        <v>12</v>
      </c>
      <c r="C14" s="42">
        <v>0</v>
      </c>
      <c r="D14" s="11">
        <v>0</v>
      </c>
      <c r="E14" s="11"/>
      <c r="F14" s="11">
        <v>0</v>
      </c>
      <c r="G14" s="45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2" t="s">
        <v>71</v>
      </c>
      <c r="B15" s="13" t="s">
        <v>13</v>
      </c>
      <c r="C15" s="42">
        <v>0</v>
      </c>
      <c r="D15" s="11">
        <v>0</v>
      </c>
      <c r="E15" s="11"/>
      <c r="F15" s="11">
        <v>0</v>
      </c>
      <c r="G15" s="45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2" t="s">
        <v>72</v>
      </c>
      <c r="B16" s="13" t="s">
        <v>14</v>
      </c>
      <c r="C16" s="42">
        <v>2</v>
      </c>
      <c r="D16" s="11">
        <v>2</v>
      </c>
      <c r="E16" s="11">
        <v>5</v>
      </c>
      <c r="F16" s="11">
        <v>3</v>
      </c>
      <c r="G16" s="45">
        <v>3</v>
      </c>
      <c r="H16" s="11"/>
      <c r="I16" s="18">
        <f t="shared" si="0"/>
        <v>15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2" t="s">
        <v>73</v>
      </c>
      <c r="B17" s="13" t="s">
        <v>15</v>
      </c>
      <c r="C17" s="41">
        <f>SUM(C18:C20)</f>
        <v>0</v>
      </c>
      <c r="D17" s="27">
        <v>0</v>
      </c>
      <c r="E17" s="27">
        <f>SUM(E18:E20)</f>
        <v>0</v>
      </c>
      <c r="F17" s="28">
        <v>0</v>
      </c>
      <c r="G17" s="27"/>
      <c r="H17" s="28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2" t="s">
        <v>74</v>
      </c>
      <c r="B18" s="13" t="s">
        <v>16</v>
      </c>
      <c r="C18" s="42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2" t="s">
        <v>75</v>
      </c>
      <c r="B19" s="13" t="s">
        <v>17</v>
      </c>
      <c r="C19" s="42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3" t="s">
        <v>76</v>
      </c>
      <c r="B20" s="13" t="s">
        <v>18</v>
      </c>
      <c r="C20" s="42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4" t="s">
        <v>60</v>
      </c>
      <c r="B21" s="10" t="s">
        <v>19</v>
      </c>
      <c r="C21" s="41">
        <f>C22</f>
        <v>214</v>
      </c>
      <c r="D21" s="27">
        <v>1</v>
      </c>
      <c r="E21" s="27">
        <f>SUM(E22,E28,E34)</f>
        <v>14</v>
      </c>
      <c r="F21" s="28">
        <f>SUM(F22,F34)</f>
        <v>742</v>
      </c>
      <c r="G21" s="27">
        <f>G22</f>
        <v>11250</v>
      </c>
      <c r="H21" s="27">
        <f>H22+H34</f>
        <v>35</v>
      </c>
      <c r="I21" s="16">
        <f t="shared" si="0"/>
        <v>12256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2" t="s">
        <v>62</v>
      </c>
      <c r="B22" s="13" t="s">
        <v>20</v>
      </c>
      <c r="C22" s="44">
        <f>C23+C24+C25+C26+C27</f>
        <v>214</v>
      </c>
      <c r="D22" s="27">
        <v>1</v>
      </c>
      <c r="E22" s="27">
        <f>SUM(E23:E27)</f>
        <v>14</v>
      </c>
      <c r="F22" s="28">
        <f>SUM(F23:F27)</f>
        <v>742</v>
      </c>
      <c r="G22" s="27">
        <f>SUM(G23:G27)</f>
        <v>11250</v>
      </c>
      <c r="H22" s="27">
        <f>SUM(H23:H27)</f>
        <v>35</v>
      </c>
      <c r="I22" s="18">
        <f t="shared" si="0"/>
        <v>12256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2" t="s">
        <v>63</v>
      </c>
      <c r="B23" s="13" t="s">
        <v>21</v>
      </c>
      <c r="C23" s="42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2" t="s">
        <v>64</v>
      </c>
      <c r="B24" s="13" t="s">
        <v>22</v>
      </c>
      <c r="C24" s="43">
        <v>214</v>
      </c>
      <c r="D24" s="11">
        <v>1</v>
      </c>
      <c r="E24" s="11">
        <v>14</v>
      </c>
      <c r="F24" s="11">
        <v>742</v>
      </c>
      <c r="G24" s="11">
        <v>11250</v>
      </c>
      <c r="H24" s="11">
        <v>35</v>
      </c>
      <c r="I24" s="18">
        <f t="shared" si="0"/>
        <v>12256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2" t="s">
        <v>65</v>
      </c>
      <c r="B25" s="13" t="s">
        <v>23</v>
      </c>
      <c r="C25" s="42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2" t="s">
        <v>66</v>
      </c>
      <c r="B26" s="13" t="s">
        <v>24</v>
      </c>
      <c r="C26" s="42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2" t="s">
        <v>67</v>
      </c>
      <c r="B27" s="13" t="s">
        <v>25</v>
      </c>
      <c r="C27" s="42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2" t="s">
        <v>68</v>
      </c>
      <c r="B28" s="13" t="s">
        <v>26</v>
      </c>
      <c r="C28" s="44">
        <v>119</v>
      </c>
      <c r="D28" s="27">
        <v>0</v>
      </c>
      <c r="E28" s="11"/>
      <c r="F28" s="28">
        <f>SUM(F29:F33)</f>
        <v>486</v>
      </c>
      <c r="G28" s="30">
        <v>0</v>
      </c>
      <c r="H28" s="27">
        <v>25</v>
      </c>
      <c r="I28" s="18">
        <f t="shared" si="0"/>
        <v>630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62" t="s">
        <v>69</v>
      </c>
      <c r="B29" s="13" t="s">
        <v>27</v>
      </c>
      <c r="C29" s="72">
        <v>44</v>
      </c>
      <c r="D29" s="11">
        <v>0</v>
      </c>
      <c r="E29" s="11"/>
      <c r="F29" s="11">
        <v>0</v>
      </c>
      <c r="G29" s="11">
        <v>33</v>
      </c>
      <c r="H29" s="1">
        <v>14</v>
      </c>
      <c r="I29" s="18">
        <f t="shared" si="0"/>
        <v>91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62" t="s">
        <v>70</v>
      </c>
      <c r="B30" s="13" t="s">
        <v>28</v>
      </c>
      <c r="C30" s="72">
        <v>7</v>
      </c>
      <c r="D30" s="11">
        <v>0</v>
      </c>
      <c r="E30" s="11"/>
      <c r="F30" s="11">
        <v>463</v>
      </c>
      <c r="G30" s="11">
        <v>33</v>
      </c>
      <c r="H30" s="11">
        <v>19</v>
      </c>
      <c r="I30" s="18">
        <f t="shared" si="0"/>
        <v>522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2" t="s">
        <v>71</v>
      </c>
      <c r="B31" s="13" t="s">
        <v>29</v>
      </c>
      <c r="C31" s="42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2" t="s">
        <v>72</v>
      </c>
      <c r="B32" s="13" t="s">
        <v>30</v>
      </c>
      <c r="C32" s="42">
        <v>0</v>
      </c>
      <c r="D32" s="11">
        <v>0</v>
      </c>
      <c r="E32" s="11"/>
      <c r="F32" s="11">
        <v>0</v>
      </c>
      <c r="G32" s="11">
        <v>33</v>
      </c>
      <c r="H32" s="11"/>
      <c r="I32" s="18">
        <f t="shared" si="0"/>
        <v>33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2" t="s">
        <v>73</v>
      </c>
      <c r="B33" s="13" t="s">
        <v>31</v>
      </c>
      <c r="C33" s="42">
        <v>5</v>
      </c>
      <c r="D33" s="11">
        <v>0</v>
      </c>
      <c r="E33" s="11"/>
      <c r="F33" s="11">
        <v>23</v>
      </c>
      <c r="G33" s="11"/>
      <c r="H33" s="11">
        <v>21</v>
      </c>
      <c r="I33" s="18">
        <f t="shared" si="0"/>
        <v>49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2" t="s">
        <v>74</v>
      </c>
      <c r="B34" s="13" t="s">
        <v>32</v>
      </c>
      <c r="C34" s="4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3" t="s">
        <v>77</v>
      </c>
      <c r="B35" s="13" t="s">
        <v>33</v>
      </c>
      <c r="C35" s="42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2" t="s">
        <v>75</v>
      </c>
      <c r="B36" s="13" t="s">
        <v>34</v>
      </c>
      <c r="C36" s="42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3" t="s">
        <v>76</v>
      </c>
      <c r="B37" s="13" t="s">
        <v>35</v>
      </c>
      <c r="C37" s="42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1" t="s">
        <v>78</v>
      </c>
      <c r="B38" s="10" t="s">
        <v>36</v>
      </c>
      <c r="C38" s="42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64" t="s">
        <v>79</v>
      </c>
      <c r="B39" s="10" t="s">
        <v>37</v>
      </c>
      <c r="C39" s="71">
        <v>76</v>
      </c>
      <c r="D39" s="27">
        <v>25</v>
      </c>
      <c r="E39" s="11">
        <v>174</v>
      </c>
      <c r="F39" s="11">
        <v>38</v>
      </c>
      <c r="G39" s="11">
        <v>27</v>
      </c>
      <c r="H39" s="11">
        <v>20</v>
      </c>
      <c r="I39" s="16">
        <f t="shared" si="0"/>
        <v>360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4" t="s">
        <v>80</v>
      </c>
      <c r="B40" s="10" t="s">
        <v>38</v>
      </c>
      <c r="C40" s="42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4" t="s">
        <v>81</v>
      </c>
      <c r="B41" s="10" t="s">
        <v>39</v>
      </c>
      <c r="C41" s="42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4" t="s">
        <v>82</v>
      </c>
      <c r="B42" s="10" t="s">
        <v>40</v>
      </c>
      <c r="C42" s="42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4" t="s">
        <v>83</v>
      </c>
      <c r="B43" s="10" t="s">
        <v>41</v>
      </c>
      <c r="C43" s="42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5" t="s">
        <v>84</v>
      </c>
      <c r="B44" s="12" t="s">
        <v>42</v>
      </c>
      <c r="C44" s="41">
        <f>C39+C3</f>
        <v>379</v>
      </c>
      <c r="D44" s="27">
        <v>90</v>
      </c>
      <c r="E44" s="27">
        <f>SUM(E3,E38:E43)</f>
        <v>212</v>
      </c>
      <c r="F44" s="40">
        <f>SUM(F3,F39)</f>
        <v>790</v>
      </c>
      <c r="G44" s="27">
        <f>G3+G39</f>
        <v>11412</v>
      </c>
      <c r="H44" s="29">
        <f>H39+H3</f>
        <v>55</v>
      </c>
      <c r="I44" s="20">
        <f t="shared" si="0"/>
        <v>12938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0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0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4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4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4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4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4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4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4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4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4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4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4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4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4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4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4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4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4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4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4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4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4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4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4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4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4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4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4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4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4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4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4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4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4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4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4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4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4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4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4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4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4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4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4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4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4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4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4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4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4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4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4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4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4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4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4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26"/>
  <sheetViews>
    <sheetView zoomScale="80" zoomScaleNormal="8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6" width="15.453125" style="5" customWidth="1"/>
    <col min="7" max="7" width="15.453125" style="48" customWidth="1"/>
    <col min="8" max="9" width="15.453125" style="5" customWidth="1"/>
    <col min="10" max="16384" width="9.1796875" style="5"/>
  </cols>
  <sheetData>
    <row r="1" spans="1:39" x14ac:dyDescent="0.3">
      <c r="A1" s="14" t="s">
        <v>100</v>
      </c>
    </row>
    <row r="2" spans="1:39" s="7" customFormat="1" x14ac:dyDescent="0.35">
      <c r="A2" s="8"/>
      <c r="B2" s="9"/>
      <c r="C2" s="9" t="s">
        <v>85</v>
      </c>
      <c r="D2" s="9" t="s">
        <v>86</v>
      </c>
      <c r="E2" s="9" t="s">
        <v>87</v>
      </c>
      <c r="F2" s="9" t="s">
        <v>88</v>
      </c>
      <c r="G2" s="9" t="s">
        <v>89</v>
      </c>
      <c r="H2" s="55" t="s">
        <v>90</v>
      </c>
      <c r="I2" s="55" t="s">
        <v>91</v>
      </c>
    </row>
    <row r="3" spans="1:39" s="1" customFormat="1" x14ac:dyDescent="0.3">
      <c r="A3" s="61" t="s">
        <v>59</v>
      </c>
      <c r="B3" s="10" t="s">
        <v>1</v>
      </c>
      <c r="C3" s="27">
        <f>C4+C21</f>
        <v>444</v>
      </c>
      <c r="D3" s="15">
        <v>55</v>
      </c>
      <c r="E3" s="27">
        <f>E4+E21</f>
        <v>180</v>
      </c>
      <c r="F3" s="27">
        <f>SUM(F4,F21,F28)</f>
        <v>1783</v>
      </c>
      <c r="G3" s="27">
        <f>G4+G21</f>
        <v>10332</v>
      </c>
      <c r="H3" s="24"/>
      <c r="I3" s="16">
        <f>SUM(C3:H3)</f>
        <v>12794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61" t="s">
        <v>60</v>
      </c>
      <c r="B4" s="10" t="s">
        <v>2</v>
      </c>
      <c r="C4" s="27">
        <f>C5</f>
        <v>56</v>
      </c>
      <c r="D4" s="15">
        <v>54</v>
      </c>
      <c r="E4" s="27">
        <f>SUM(E5,E17)</f>
        <v>45</v>
      </c>
      <c r="F4" s="27">
        <f>SUM(F11,F5)</f>
        <v>25</v>
      </c>
      <c r="G4" s="27">
        <f>G5</f>
        <v>35</v>
      </c>
      <c r="H4" s="24"/>
      <c r="I4" s="16">
        <f t="shared" ref="I4:I44" si="0">SUM(C4:H4)</f>
        <v>215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62" t="s">
        <v>61</v>
      </c>
      <c r="B5" s="13" t="s">
        <v>3</v>
      </c>
      <c r="C5" s="27">
        <f>SUM(C6:C10)</f>
        <v>56</v>
      </c>
      <c r="D5" s="17">
        <v>54</v>
      </c>
      <c r="E5" s="27">
        <f>SUM(E6:E10)</f>
        <v>45</v>
      </c>
      <c r="F5" s="27">
        <f>SUM(F6:F10)</f>
        <v>14</v>
      </c>
      <c r="G5" s="27">
        <f>G6+G8</f>
        <v>35</v>
      </c>
      <c r="H5" s="25"/>
      <c r="I5" s="18">
        <f t="shared" si="0"/>
        <v>204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3">
      <c r="A6" s="62" t="s">
        <v>62</v>
      </c>
      <c r="B6" s="13" t="s">
        <v>4</v>
      </c>
      <c r="C6" s="11">
        <v>45</v>
      </c>
      <c r="D6" s="17">
        <v>7</v>
      </c>
      <c r="E6" s="11">
        <v>30</v>
      </c>
      <c r="F6" s="11">
        <v>7</v>
      </c>
      <c r="G6" s="11">
        <v>28</v>
      </c>
      <c r="H6" s="25"/>
      <c r="I6" s="18">
        <f t="shared" si="0"/>
        <v>117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62" t="s">
        <v>63</v>
      </c>
      <c r="B7" s="13" t="s">
        <v>5</v>
      </c>
      <c r="C7" s="11"/>
      <c r="D7" s="17">
        <v>0</v>
      </c>
      <c r="E7" s="11"/>
      <c r="F7" s="11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3">
      <c r="A8" s="62" t="s">
        <v>64</v>
      </c>
      <c r="B8" s="13" t="s">
        <v>6</v>
      </c>
      <c r="C8" s="11">
        <v>9</v>
      </c>
      <c r="D8" s="17">
        <v>20</v>
      </c>
      <c r="E8" s="11"/>
      <c r="F8" s="11">
        <v>2</v>
      </c>
      <c r="G8" s="11">
        <v>7</v>
      </c>
      <c r="H8" s="25"/>
      <c r="I8" s="18">
        <f t="shared" si="0"/>
        <v>38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62" t="s">
        <v>65</v>
      </c>
      <c r="B9" s="13" t="s">
        <v>7</v>
      </c>
      <c r="C9" s="11"/>
      <c r="D9" s="17">
        <v>27</v>
      </c>
      <c r="E9" s="11">
        <v>15</v>
      </c>
      <c r="F9" s="11">
        <v>5</v>
      </c>
      <c r="G9" s="11"/>
      <c r="H9" s="25"/>
      <c r="I9" s="18">
        <f t="shared" si="0"/>
        <v>47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62" t="s">
        <v>66</v>
      </c>
      <c r="B10" s="13" t="s">
        <v>8</v>
      </c>
      <c r="C10" s="11">
        <v>2</v>
      </c>
      <c r="D10" s="17">
        <v>0</v>
      </c>
      <c r="E10" s="11"/>
      <c r="F10" s="11">
        <v>0</v>
      </c>
      <c r="G10" s="11"/>
      <c r="H10" s="25"/>
      <c r="I10" s="18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62" t="s">
        <v>67</v>
      </c>
      <c r="B11" s="13" t="s">
        <v>9</v>
      </c>
      <c r="C11" s="27">
        <v>28</v>
      </c>
      <c r="D11" s="17">
        <v>60</v>
      </c>
      <c r="E11" s="11">
        <v>39</v>
      </c>
      <c r="F11" s="28">
        <f>SUM(F16,F13)</f>
        <v>11</v>
      </c>
      <c r="G11" s="11">
        <f>G13</f>
        <v>25</v>
      </c>
      <c r="H11" s="25"/>
      <c r="I11" s="18">
        <f t="shared" si="0"/>
        <v>163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3">
      <c r="A12" s="62" t="s">
        <v>68</v>
      </c>
      <c r="B12" s="13" t="s">
        <v>10</v>
      </c>
      <c r="C12" s="11">
        <v>22</v>
      </c>
      <c r="D12" s="17">
        <v>60</v>
      </c>
      <c r="E12" s="11">
        <v>32</v>
      </c>
      <c r="F12" s="11">
        <v>0</v>
      </c>
      <c r="G12" s="11">
        <v>25</v>
      </c>
      <c r="H12" s="25"/>
      <c r="I12" s="18">
        <f t="shared" si="0"/>
        <v>139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3">
      <c r="A13" s="62" t="s">
        <v>69</v>
      </c>
      <c r="B13" s="13" t="s">
        <v>11</v>
      </c>
      <c r="C13" s="11">
        <v>28</v>
      </c>
      <c r="D13" s="17">
        <v>73</v>
      </c>
      <c r="E13" s="11">
        <v>18</v>
      </c>
      <c r="F13" s="11">
        <v>7</v>
      </c>
      <c r="G13" s="11">
        <v>25</v>
      </c>
      <c r="H13" s="25"/>
      <c r="I13" s="18">
        <f t="shared" si="0"/>
        <v>151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62" t="s">
        <v>70</v>
      </c>
      <c r="B14" s="13" t="s">
        <v>12</v>
      </c>
      <c r="C14" s="11"/>
      <c r="D14" s="17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62" t="s">
        <v>71</v>
      </c>
      <c r="B15" s="13" t="s">
        <v>13</v>
      </c>
      <c r="C15" s="11"/>
      <c r="D15" s="17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62" t="s">
        <v>72</v>
      </c>
      <c r="B16" s="13" t="s">
        <v>14</v>
      </c>
      <c r="C16" s="11"/>
      <c r="D16" s="17">
        <v>2</v>
      </c>
      <c r="E16" s="11">
        <v>6</v>
      </c>
      <c r="F16" s="11">
        <v>4</v>
      </c>
      <c r="G16" s="11">
        <v>18</v>
      </c>
      <c r="H16" s="25"/>
      <c r="I16" s="18">
        <f t="shared" si="0"/>
        <v>30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62" t="s">
        <v>73</v>
      </c>
      <c r="B17" s="13" t="s">
        <v>15</v>
      </c>
      <c r="C17" s="27"/>
      <c r="D17" s="17">
        <v>0</v>
      </c>
      <c r="E17" s="27">
        <f>SUM(E18:E20)</f>
        <v>0</v>
      </c>
      <c r="F17" s="28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62" t="s">
        <v>74</v>
      </c>
      <c r="B18" s="13" t="s">
        <v>16</v>
      </c>
      <c r="C18" s="11"/>
      <c r="D18" s="17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62" t="s">
        <v>75</v>
      </c>
      <c r="B19" s="13" t="s">
        <v>17</v>
      </c>
      <c r="C19" s="11"/>
      <c r="D19" s="17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63" t="s">
        <v>76</v>
      </c>
      <c r="B20" s="13" t="s">
        <v>18</v>
      </c>
      <c r="C20" s="11"/>
      <c r="D20" s="17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64" t="s">
        <v>60</v>
      </c>
      <c r="B21" s="10" t="s">
        <v>19</v>
      </c>
      <c r="C21" s="27">
        <f>C22</f>
        <v>388</v>
      </c>
      <c r="D21" s="15">
        <v>1</v>
      </c>
      <c r="E21" s="27">
        <f>SUM(E22,E28,E34)</f>
        <v>135</v>
      </c>
      <c r="F21" s="28">
        <f>SUM(F22,F34)</f>
        <v>1048</v>
      </c>
      <c r="G21" s="27">
        <f>G22</f>
        <v>10297</v>
      </c>
      <c r="H21" s="24"/>
      <c r="I21" s="16">
        <f t="shared" si="0"/>
        <v>11869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62" t="s">
        <v>62</v>
      </c>
      <c r="B22" s="13" t="s">
        <v>20</v>
      </c>
      <c r="C22" s="27">
        <f>C24</f>
        <v>388</v>
      </c>
      <c r="D22" s="17">
        <v>1</v>
      </c>
      <c r="E22" s="27">
        <f>SUM(E23:E27)</f>
        <v>135</v>
      </c>
      <c r="F22" s="28">
        <f t="shared" ref="F22" si="1">SUM(F23:F27)</f>
        <v>1048</v>
      </c>
      <c r="G22" s="27">
        <f>G24</f>
        <v>10297</v>
      </c>
      <c r="H22" s="25"/>
      <c r="I22" s="18">
        <f t="shared" si="0"/>
        <v>11869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62" t="s">
        <v>63</v>
      </c>
      <c r="B23" s="13" t="s">
        <v>21</v>
      </c>
      <c r="C23" s="11"/>
      <c r="D23" s="17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62" t="s">
        <v>64</v>
      </c>
      <c r="B24" s="13" t="s">
        <v>22</v>
      </c>
      <c r="C24" s="11">
        <v>388</v>
      </c>
      <c r="D24" s="17">
        <v>3</v>
      </c>
      <c r="E24" s="11">
        <v>135</v>
      </c>
      <c r="F24" s="11">
        <v>1048</v>
      </c>
      <c r="G24" s="11">
        <v>10297</v>
      </c>
      <c r="H24" s="25"/>
      <c r="I24" s="18">
        <f t="shared" si="0"/>
        <v>11871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62" t="s">
        <v>65</v>
      </c>
      <c r="B25" s="13" t="s">
        <v>23</v>
      </c>
      <c r="C25" s="11"/>
      <c r="D25" s="17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62" t="s">
        <v>66</v>
      </c>
      <c r="B26" s="13" t="s">
        <v>24</v>
      </c>
      <c r="C26" s="11"/>
      <c r="D26" s="17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62" t="s">
        <v>67</v>
      </c>
      <c r="B27" s="13" t="s">
        <v>25</v>
      </c>
      <c r="C27" s="11"/>
      <c r="D27" s="17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62" t="s">
        <v>68</v>
      </c>
      <c r="B28" s="13" t="s">
        <v>26</v>
      </c>
      <c r="C28" s="27">
        <v>69</v>
      </c>
      <c r="D28" s="17">
        <v>0</v>
      </c>
      <c r="E28" s="11">
        <v>0</v>
      </c>
      <c r="F28" s="28">
        <f>SUM(F29:F33)</f>
        <v>710</v>
      </c>
      <c r="G28" s="11"/>
      <c r="H28" s="25"/>
      <c r="I28" s="18">
        <f t="shared" si="0"/>
        <v>779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3">
      <c r="A29" s="62" t="s">
        <v>69</v>
      </c>
      <c r="B29" s="13" t="s">
        <v>27</v>
      </c>
      <c r="C29" s="11">
        <v>33</v>
      </c>
      <c r="D29" s="17">
        <v>0</v>
      </c>
      <c r="E29" s="11"/>
      <c r="F29" s="11">
        <v>2</v>
      </c>
      <c r="G29" s="11"/>
      <c r="H29" s="25"/>
      <c r="I29" s="18">
        <f t="shared" si="0"/>
        <v>35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3">
      <c r="A30" s="62" t="s">
        <v>70</v>
      </c>
      <c r="B30" s="13" t="s">
        <v>28</v>
      </c>
      <c r="C30" s="11">
        <v>64</v>
      </c>
      <c r="D30" s="17">
        <v>0</v>
      </c>
      <c r="E30" s="11"/>
      <c r="F30" s="1">
        <v>692</v>
      </c>
      <c r="G30" s="11"/>
      <c r="H30" s="25"/>
      <c r="I30" s="18">
        <f t="shared" si="0"/>
        <v>756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62" t="s">
        <v>71</v>
      </c>
      <c r="B31" s="13" t="s">
        <v>29</v>
      </c>
      <c r="C31" s="11"/>
      <c r="D31" s="17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62" t="s">
        <v>72</v>
      </c>
      <c r="B32" s="13" t="s">
        <v>30</v>
      </c>
      <c r="C32" s="11"/>
      <c r="D32" s="17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62" t="s">
        <v>73</v>
      </c>
      <c r="B33" s="13" t="s">
        <v>31</v>
      </c>
      <c r="C33" s="11"/>
      <c r="D33" s="17">
        <v>0</v>
      </c>
      <c r="E33" s="11"/>
      <c r="F33" s="1">
        <v>16</v>
      </c>
      <c r="G33" s="11"/>
      <c r="H33" s="25"/>
      <c r="I33" s="18">
        <f t="shared" si="0"/>
        <v>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62" t="s">
        <v>74</v>
      </c>
      <c r="B34" s="13" t="s">
        <v>32</v>
      </c>
      <c r="C34" s="27">
        <v>0</v>
      </c>
      <c r="D34" s="1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63" t="s">
        <v>77</v>
      </c>
      <c r="B35" s="13" t="s">
        <v>33</v>
      </c>
      <c r="C35" s="11"/>
      <c r="D35" s="17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62" t="s">
        <v>75</v>
      </c>
      <c r="B36" s="13" t="s">
        <v>34</v>
      </c>
      <c r="C36" s="11"/>
      <c r="D36" s="17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63" t="s">
        <v>76</v>
      </c>
      <c r="B37" s="13" t="s">
        <v>35</v>
      </c>
      <c r="C37" s="11"/>
      <c r="D37" s="17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61" t="s">
        <v>78</v>
      </c>
      <c r="B38" s="10" t="s">
        <v>36</v>
      </c>
      <c r="C38" s="11"/>
      <c r="D38" s="15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">
      <c r="A39" s="64" t="s">
        <v>79</v>
      </c>
      <c r="B39" s="10" t="s">
        <v>37</v>
      </c>
      <c r="C39" s="11">
        <v>69</v>
      </c>
      <c r="D39" s="15">
        <v>24</v>
      </c>
      <c r="E39" s="11">
        <v>139</v>
      </c>
      <c r="F39" s="11">
        <v>36</v>
      </c>
      <c r="G39" s="11">
        <v>10</v>
      </c>
      <c r="H39" s="24"/>
      <c r="I39" s="16">
        <f t="shared" si="0"/>
        <v>278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64" t="s">
        <v>80</v>
      </c>
      <c r="B40" s="10" t="s">
        <v>38</v>
      </c>
      <c r="C40" s="11"/>
      <c r="D40" s="15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64" t="s">
        <v>81</v>
      </c>
      <c r="B41" s="10" t="s">
        <v>39</v>
      </c>
      <c r="C41" s="11"/>
      <c r="D41" s="15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64" t="s">
        <v>82</v>
      </c>
      <c r="B42" s="10" t="s">
        <v>40</v>
      </c>
      <c r="C42" s="11"/>
      <c r="D42" s="15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64" t="s">
        <v>83</v>
      </c>
      <c r="B43" s="10" t="s">
        <v>41</v>
      </c>
      <c r="C43" s="11"/>
      <c r="D43" s="15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3">
      <c r="A44" s="65" t="s">
        <v>84</v>
      </c>
      <c r="B44" s="12" t="s">
        <v>42</v>
      </c>
      <c r="C44" s="27">
        <f>C39+C3</f>
        <v>513</v>
      </c>
      <c r="D44" s="19">
        <v>79</v>
      </c>
      <c r="E44" s="27">
        <f>SUM(E3,E38:E43)</f>
        <v>319</v>
      </c>
      <c r="F44" s="27">
        <f>SUM(F3,F39)</f>
        <v>1819</v>
      </c>
      <c r="G44" s="27">
        <f>G3+G39</f>
        <v>10342</v>
      </c>
      <c r="H44" s="26"/>
      <c r="I44" s="20">
        <f t="shared" si="0"/>
        <v>13072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0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0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4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43</v>
      </c>
      <c r="D73" s="5"/>
      <c r="E73" s="5"/>
      <c r="F73" s="5"/>
      <c r="G73" s="48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44</v>
      </c>
      <c r="D74" s="5"/>
      <c r="E74" s="5"/>
      <c r="F74" s="5"/>
      <c r="G74" s="48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45</v>
      </c>
      <c r="D75" s="5"/>
      <c r="E75" s="5"/>
      <c r="F75" s="5"/>
      <c r="G75" s="48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46</v>
      </c>
      <c r="D76" s="5"/>
      <c r="E76" s="5"/>
      <c r="F76" s="5"/>
      <c r="G76" s="48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47</v>
      </c>
      <c r="D77" s="5"/>
      <c r="E77" s="5"/>
      <c r="F77" s="5"/>
      <c r="G77" s="48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48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48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48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48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48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48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48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48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48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48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48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48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48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48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48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48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48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48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48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48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48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48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48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48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48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48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48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48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48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48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48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48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48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48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48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48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48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48</v>
      </c>
      <c r="D115" s="5"/>
      <c r="E115" s="5"/>
      <c r="F115" s="5"/>
      <c r="G115" s="48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49</v>
      </c>
      <c r="D116" s="5"/>
      <c r="E116" s="5"/>
      <c r="F116" s="5"/>
      <c r="G116" s="48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50</v>
      </c>
      <c r="D117" s="5"/>
      <c r="E117" s="5"/>
      <c r="F117" s="5"/>
      <c r="G117" s="48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48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51</v>
      </c>
      <c r="D119" s="5"/>
      <c r="E119" s="5"/>
      <c r="F119" s="5"/>
      <c r="G119" s="48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52</v>
      </c>
      <c r="D120" s="5"/>
      <c r="E120" s="5"/>
      <c r="F120" s="5"/>
      <c r="G120" s="48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53</v>
      </c>
      <c r="D121" s="5"/>
      <c r="E121" s="5"/>
      <c r="F121" s="5"/>
      <c r="G121" s="48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54</v>
      </c>
      <c r="D122" s="5"/>
      <c r="E122" s="5"/>
      <c r="F122" s="5"/>
      <c r="G122" s="48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55</v>
      </c>
      <c r="D123" s="5"/>
      <c r="E123" s="5"/>
      <c r="F123" s="5"/>
      <c r="G123" s="48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56</v>
      </c>
      <c r="D124" s="5"/>
      <c r="E124" s="5"/>
      <c r="F124" s="5"/>
      <c r="G124" s="48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57</v>
      </c>
      <c r="D125" s="5"/>
      <c r="E125" s="5"/>
      <c r="F125" s="5"/>
      <c r="G125" s="48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58</v>
      </c>
      <c r="D126" s="5"/>
      <c r="E126" s="5"/>
      <c r="F126" s="5"/>
      <c r="G126" s="48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127"/>
  <sheetViews>
    <sheetView topLeftCell="B4" zoomScale="80" zoomScaleNormal="80" workbookViewId="0">
      <selection activeCell="I4" sqref="I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0" width="15.453125" style="5" customWidth="1"/>
    <col min="11" max="11" width="15.453125" style="48" customWidth="1"/>
    <col min="12" max="16" width="15.453125" style="5" customWidth="1"/>
    <col min="17" max="16384" width="9.1796875" style="5"/>
  </cols>
  <sheetData>
    <row r="1" spans="1:46" x14ac:dyDescent="0.3">
      <c r="A1" s="14" t="s">
        <v>101</v>
      </c>
    </row>
    <row r="2" spans="1:46" s="7" customFormat="1" ht="15" customHeight="1" x14ac:dyDescent="0.3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0"/>
      <c r="O2" s="66" t="s">
        <v>91</v>
      </c>
      <c r="P2" s="67"/>
    </row>
    <row r="3" spans="1:46" s="7" customFormat="1" x14ac:dyDescent="0.3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3">
      <c r="A4" s="61" t="s">
        <v>59</v>
      </c>
      <c r="B4" s="10" t="s">
        <v>1</v>
      </c>
      <c r="C4" s="27">
        <f t="shared" ref="C4:D4" si="0">C5+C22</f>
        <v>28342</v>
      </c>
      <c r="D4" s="27">
        <f t="shared" si="0"/>
        <v>28</v>
      </c>
      <c r="E4" s="27">
        <v>11994</v>
      </c>
      <c r="F4" s="27">
        <v>32</v>
      </c>
      <c r="G4" s="27">
        <f t="shared" ref="G4:H4" si="1">G5+G22</f>
        <v>15328</v>
      </c>
      <c r="H4" s="27">
        <f t="shared" si="1"/>
        <v>16</v>
      </c>
      <c r="I4" s="32">
        <f>SUM(I5,I22,I29)</f>
        <v>4906</v>
      </c>
      <c r="J4" s="36"/>
      <c r="K4" s="30">
        <f>K5+K22</f>
        <v>2600.2629999999999</v>
      </c>
      <c r="L4" s="15"/>
      <c r="M4" s="15"/>
      <c r="N4" s="15"/>
      <c r="O4" s="15">
        <f>C4+E4+G4+I4+K4+M4</f>
        <v>63170.262999999999</v>
      </c>
      <c r="P4" s="16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1" t="s">
        <v>60</v>
      </c>
      <c r="B5" s="10" t="s">
        <v>2</v>
      </c>
      <c r="C5" s="27">
        <f>C6+C12</f>
        <v>23646</v>
      </c>
      <c r="D5" s="27">
        <f>D6+D12+D18</f>
        <v>28</v>
      </c>
      <c r="E5" s="27">
        <v>11994</v>
      </c>
      <c r="F5" s="27">
        <v>32</v>
      </c>
      <c r="G5" s="27">
        <f t="shared" ref="G5:H5" si="2">SUM(G6,G18,G12)</f>
        <v>14428</v>
      </c>
      <c r="H5" s="27">
        <f t="shared" si="2"/>
        <v>0</v>
      </c>
      <c r="I5" s="32">
        <f>SUM(I12,I6)</f>
        <v>2153</v>
      </c>
      <c r="J5" s="36"/>
      <c r="K5" s="30">
        <f>K6+K12</f>
        <v>1258.8119999999999</v>
      </c>
      <c r="L5" s="15"/>
      <c r="M5" s="15"/>
      <c r="N5" s="15"/>
      <c r="O5" s="15">
        <f t="shared" ref="O5:O45" si="3">C5+E5+G5+I5+K5+M5</f>
        <v>53479.811999999998</v>
      </c>
      <c r="P5" s="16">
        <f t="shared" ref="P5:P45" si="4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2" t="s">
        <v>61</v>
      </c>
      <c r="B6" s="13" t="s">
        <v>3</v>
      </c>
      <c r="C6" s="27">
        <f>SUM(C7:C11)</f>
        <v>22993</v>
      </c>
      <c r="D6" s="27"/>
      <c r="E6" s="27">
        <v>11788</v>
      </c>
      <c r="F6" s="27">
        <v>0</v>
      </c>
      <c r="G6" s="27">
        <f t="shared" ref="G6:H6" si="5">SUM(G7:G11)</f>
        <v>14355</v>
      </c>
      <c r="H6" s="27">
        <f t="shared" si="5"/>
        <v>0</v>
      </c>
      <c r="I6" s="32">
        <f>SUM(I7:I11)</f>
        <v>1947</v>
      </c>
      <c r="J6" s="36"/>
      <c r="K6" s="30">
        <f>K7</f>
        <v>1215.7159999999999</v>
      </c>
      <c r="L6" s="17"/>
      <c r="M6" s="17"/>
      <c r="N6" s="17"/>
      <c r="O6" s="15">
        <f t="shared" si="3"/>
        <v>52298.716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2" t="s">
        <v>62</v>
      </c>
      <c r="B7" s="13" t="s">
        <v>4</v>
      </c>
      <c r="C7" s="45">
        <v>20378</v>
      </c>
      <c r="D7" s="11"/>
      <c r="E7" s="11">
        <v>7254</v>
      </c>
      <c r="F7" s="11">
        <v>0</v>
      </c>
      <c r="G7" s="56">
        <v>14113</v>
      </c>
      <c r="H7" s="11"/>
      <c r="I7" s="11">
        <v>1535</v>
      </c>
      <c r="J7" s="37"/>
      <c r="K7" s="52">
        <v>1215.7159999999999</v>
      </c>
      <c r="L7" s="17"/>
      <c r="M7" s="17"/>
      <c r="N7" s="17"/>
      <c r="O7" s="15">
        <f t="shared" si="3"/>
        <v>44495.716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2" t="s">
        <v>63</v>
      </c>
      <c r="B8" s="13" t="s">
        <v>5</v>
      </c>
      <c r="C8" s="45"/>
      <c r="D8" s="11"/>
      <c r="E8" s="11">
        <v>0</v>
      </c>
      <c r="F8" s="11">
        <v>0</v>
      </c>
      <c r="G8" s="57"/>
      <c r="H8" s="11"/>
      <c r="I8" s="11">
        <v>0</v>
      </c>
      <c r="J8" s="37"/>
      <c r="K8" s="52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2" t="s">
        <v>64</v>
      </c>
      <c r="B9" s="13" t="s">
        <v>6</v>
      </c>
      <c r="C9" s="45">
        <v>2342</v>
      </c>
      <c r="D9" s="11"/>
      <c r="E9" s="11">
        <v>2218</v>
      </c>
      <c r="F9" s="11">
        <v>0</v>
      </c>
      <c r="G9" s="56"/>
      <c r="H9" s="11"/>
      <c r="I9" s="11">
        <v>412</v>
      </c>
      <c r="J9" s="37"/>
      <c r="K9" s="52"/>
      <c r="L9" s="17"/>
      <c r="M9" s="17"/>
      <c r="N9" s="17"/>
      <c r="O9" s="15">
        <f t="shared" si="3"/>
        <v>4972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2" t="s">
        <v>65</v>
      </c>
      <c r="B10" s="13" t="s">
        <v>7</v>
      </c>
      <c r="C10" s="45"/>
      <c r="D10" s="11"/>
      <c r="E10" s="11">
        <v>2316</v>
      </c>
      <c r="F10" s="11">
        <v>0</v>
      </c>
      <c r="G10" s="45">
        <v>242</v>
      </c>
      <c r="H10" s="11"/>
      <c r="I10" s="11"/>
      <c r="J10" s="37"/>
      <c r="K10" s="31"/>
      <c r="L10" s="17"/>
      <c r="M10" s="17"/>
      <c r="N10" s="17"/>
      <c r="O10" s="15">
        <f t="shared" si="3"/>
        <v>2558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2" t="s">
        <v>66</v>
      </c>
      <c r="B11" s="13" t="s">
        <v>8</v>
      </c>
      <c r="C11" s="45">
        <v>273</v>
      </c>
      <c r="D11" s="11"/>
      <c r="E11" s="11">
        <v>0</v>
      </c>
      <c r="F11" s="11">
        <v>0</v>
      </c>
      <c r="G11" s="57"/>
      <c r="H11" s="11"/>
      <c r="I11" s="11">
        <v>0</v>
      </c>
      <c r="J11" s="37"/>
      <c r="K11" s="31"/>
      <c r="L11" s="17"/>
      <c r="M11" s="17"/>
      <c r="N11" s="17"/>
      <c r="O11" s="15">
        <f t="shared" si="3"/>
        <v>273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2" t="s">
        <v>67</v>
      </c>
      <c r="B12" s="13" t="s">
        <v>9</v>
      </c>
      <c r="C12" s="28">
        <f>C13+C14+C15+C16+C17</f>
        <v>653</v>
      </c>
      <c r="D12" s="27"/>
      <c r="E12" s="27">
        <v>206</v>
      </c>
      <c r="F12" s="27">
        <v>0</v>
      </c>
      <c r="G12" s="58">
        <f t="shared" ref="G12:H12" si="6">SUM(G13:G17)</f>
        <v>73</v>
      </c>
      <c r="H12" s="46">
        <f t="shared" si="6"/>
        <v>0</v>
      </c>
      <c r="I12" s="34">
        <f>SUM(I17,I14)</f>
        <v>206</v>
      </c>
      <c r="J12" s="36"/>
      <c r="K12" s="30">
        <f>SUM(K13:K17)</f>
        <v>43.095999999999997</v>
      </c>
      <c r="L12" s="17"/>
      <c r="M12" s="17"/>
      <c r="N12" s="17"/>
      <c r="O12" s="15">
        <f t="shared" si="3"/>
        <v>1181.096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2" t="s">
        <v>68</v>
      </c>
      <c r="B13" s="13" t="s">
        <v>10</v>
      </c>
      <c r="C13" s="45"/>
      <c r="D13" s="11"/>
      <c r="E13" s="11">
        <v>0</v>
      </c>
      <c r="F13" s="11">
        <v>0</v>
      </c>
      <c r="G13" s="57"/>
      <c r="H13" s="11"/>
      <c r="I13" s="11"/>
      <c r="J13" s="37"/>
      <c r="K13" s="3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2" t="s">
        <v>69</v>
      </c>
      <c r="B14" s="13" t="s">
        <v>11</v>
      </c>
      <c r="C14" s="45">
        <v>653</v>
      </c>
      <c r="D14" s="11"/>
      <c r="E14" s="11">
        <v>206</v>
      </c>
      <c r="F14" s="11">
        <v>0</v>
      </c>
      <c r="G14" s="45">
        <v>73</v>
      </c>
      <c r="H14" s="11"/>
      <c r="I14" s="11">
        <v>174</v>
      </c>
      <c r="J14" s="37"/>
      <c r="K14" s="31">
        <v>43.095999999999997</v>
      </c>
      <c r="L14" s="17"/>
      <c r="M14" s="17"/>
      <c r="N14" s="17"/>
      <c r="O14" s="15">
        <f t="shared" si="3"/>
        <v>1149.096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2" t="s">
        <v>70</v>
      </c>
      <c r="B15" s="13" t="s">
        <v>12</v>
      </c>
      <c r="C15" s="45"/>
      <c r="D15" s="11"/>
      <c r="E15" s="11">
        <v>0</v>
      </c>
      <c r="F15" s="11">
        <v>0</v>
      </c>
      <c r="G15" s="57"/>
      <c r="H15" s="11"/>
      <c r="I15" s="11">
        <v>0</v>
      </c>
      <c r="J15" s="37"/>
      <c r="K15" s="3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2" t="s">
        <v>71</v>
      </c>
      <c r="B16" s="13" t="s">
        <v>13</v>
      </c>
      <c r="C16" s="45"/>
      <c r="D16" s="11"/>
      <c r="E16" s="11">
        <v>0</v>
      </c>
      <c r="F16" s="11">
        <v>0</v>
      </c>
      <c r="G16" s="57"/>
      <c r="H16" s="11"/>
      <c r="I16" s="11">
        <v>0</v>
      </c>
      <c r="J16" s="37"/>
      <c r="K16" s="3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2" t="s">
        <v>72</v>
      </c>
      <c r="B17" s="13" t="s">
        <v>14</v>
      </c>
      <c r="C17" s="11"/>
      <c r="D17" s="11"/>
      <c r="E17" s="11">
        <v>0</v>
      </c>
      <c r="F17" s="11">
        <v>0</v>
      </c>
      <c r="G17" s="56"/>
      <c r="H17" s="11"/>
      <c r="I17" s="11">
        <v>32</v>
      </c>
      <c r="J17" s="37"/>
      <c r="K17" s="31"/>
      <c r="L17" s="17"/>
      <c r="M17" s="17"/>
      <c r="N17" s="17"/>
      <c r="O17" s="15">
        <f t="shared" si="3"/>
        <v>32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2" t="s">
        <v>73</v>
      </c>
      <c r="B18" s="13" t="s">
        <v>15</v>
      </c>
      <c r="C18" s="28"/>
      <c r="D18" s="27">
        <f>D20</f>
        <v>28</v>
      </c>
      <c r="E18" s="27">
        <v>0</v>
      </c>
      <c r="F18" s="27">
        <v>32</v>
      </c>
      <c r="G18" s="59">
        <f t="shared" ref="G18:H18" si="7">SUM(G19:G21)</f>
        <v>0</v>
      </c>
      <c r="H18" s="27">
        <f t="shared" si="7"/>
        <v>0</v>
      </c>
      <c r="I18" s="27">
        <v>0</v>
      </c>
      <c r="J18" s="36"/>
      <c r="K18" s="30"/>
      <c r="L18" s="17"/>
      <c r="M18" s="17"/>
      <c r="N18" s="17"/>
      <c r="O18" s="15">
        <f t="shared" si="3"/>
        <v>0</v>
      </c>
      <c r="P18" s="16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2" t="s">
        <v>74</v>
      </c>
      <c r="B19" s="13" t="s">
        <v>16</v>
      </c>
      <c r="C19" s="45"/>
      <c r="D19" s="11"/>
      <c r="E19" s="11">
        <v>0</v>
      </c>
      <c r="F19" s="11">
        <v>0</v>
      </c>
      <c r="G19" s="57"/>
      <c r="H19" s="11"/>
      <c r="I19" s="11">
        <v>0</v>
      </c>
      <c r="J19" s="37"/>
      <c r="K19" s="3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2" t="s">
        <v>75</v>
      </c>
      <c r="B20" s="13" t="s">
        <v>17</v>
      </c>
      <c r="C20" s="45"/>
      <c r="D20" s="11">
        <v>28</v>
      </c>
      <c r="E20" s="11">
        <v>0</v>
      </c>
      <c r="F20" s="11">
        <v>1422</v>
      </c>
      <c r="G20" s="57"/>
      <c r="H20" s="11"/>
      <c r="I20" s="11">
        <v>0</v>
      </c>
      <c r="J20" s="37"/>
      <c r="K20" s="31"/>
      <c r="L20" s="17"/>
      <c r="M20" s="17"/>
      <c r="N20" s="17"/>
      <c r="O20" s="15">
        <f t="shared" si="3"/>
        <v>0</v>
      </c>
      <c r="P20" s="16">
        <f t="shared" si="4"/>
        <v>1450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3" t="s">
        <v>76</v>
      </c>
      <c r="B21" s="13" t="s">
        <v>18</v>
      </c>
      <c r="C21" s="45"/>
      <c r="D21" s="11"/>
      <c r="E21" s="11">
        <v>0</v>
      </c>
      <c r="F21" s="11">
        <v>0</v>
      </c>
      <c r="G21" s="57"/>
      <c r="H21" s="11"/>
      <c r="I21" s="11">
        <v>0</v>
      </c>
      <c r="J21" s="37"/>
      <c r="K21" s="3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4" t="s">
        <v>60</v>
      </c>
      <c r="B22" s="10" t="s">
        <v>19</v>
      </c>
      <c r="C22" s="41">
        <f>C23+C29</f>
        <v>4696</v>
      </c>
      <c r="D22" s="28"/>
      <c r="E22" s="27">
        <v>0</v>
      </c>
      <c r="F22" s="27">
        <v>0</v>
      </c>
      <c r="G22" s="59">
        <f t="shared" ref="G22:H22" si="8">SUM(G23,G29,G35)</f>
        <v>900</v>
      </c>
      <c r="H22" s="27">
        <f t="shared" si="8"/>
        <v>16</v>
      </c>
      <c r="I22" s="28">
        <f>SUM(I23,I35)</f>
        <v>2611</v>
      </c>
      <c r="J22" s="38"/>
      <c r="K22" s="30">
        <f>K23+K29</f>
        <v>1341.451</v>
      </c>
      <c r="L22" s="15"/>
      <c r="M22" s="15"/>
      <c r="N22" s="15"/>
      <c r="O22" s="15">
        <f t="shared" si="3"/>
        <v>9548.4510000000009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2" t="s">
        <v>62</v>
      </c>
      <c r="B23" s="13" t="s">
        <v>20</v>
      </c>
      <c r="C23" s="28">
        <f>SUM(C24:C28)</f>
        <v>4598</v>
      </c>
      <c r="D23" s="27"/>
      <c r="E23" s="27">
        <v>0</v>
      </c>
      <c r="F23" s="27">
        <v>0</v>
      </c>
      <c r="G23" s="59">
        <f t="shared" ref="G23:I23" si="9">SUM(G24:G28)</f>
        <v>900</v>
      </c>
      <c r="H23" s="27">
        <f t="shared" si="9"/>
        <v>0</v>
      </c>
      <c r="I23" s="28">
        <f t="shared" si="9"/>
        <v>2611</v>
      </c>
      <c r="J23" s="36"/>
      <c r="K23" s="30">
        <f>K25</f>
        <v>1341.451</v>
      </c>
      <c r="L23" s="17"/>
      <c r="M23" s="17"/>
      <c r="N23" s="17"/>
      <c r="O23" s="15">
        <f t="shared" si="3"/>
        <v>9450.4510000000009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2" t="s">
        <v>63</v>
      </c>
      <c r="B24" s="13" t="s">
        <v>21</v>
      </c>
      <c r="C24" s="45"/>
      <c r="D24" s="11"/>
      <c r="E24" s="11">
        <v>0</v>
      </c>
      <c r="F24" s="11">
        <v>0</v>
      </c>
      <c r="G24" s="57"/>
      <c r="H24" s="11"/>
      <c r="I24" s="11">
        <v>0</v>
      </c>
      <c r="J24" s="37"/>
      <c r="K24" s="3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2" t="s">
        <v>64</v>
      </c>
      <c r="B25" s="13" t="s">
        <v>22</v>
      </c>
      <c r="C25" s="45">
        <v>4598</v>
      </c>
      <c r="D25" s="11"/>
      <c r="E25" s="11">
        <v>0</v>
      </c>
      <c r="F25" s="11">
        <v>0</v>
      </c>
      <c r="G25" s="45">
        <v>900</v>
      </c>
      <c r="H25" s="11"/>
      <c r="I25" s="11">
        <v>2611</v>
      </c>
      <c r="J25" s="37"/>
      <c r="K25" s="31">
        <v>1341.451</v>
      </c>
      <c r="L25" s="17"/>
      <c r="M25" s="17"/>
      <c r="N25" s="17"/>
      <c r="O25" s="15">
        <f t="shared" si="3"/>
        <v>9450.4510000000009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2" t="s">
        <v>65</v>
      </c>
      <c r="B26" s="13" t="s">
        <v>23</v>
      </c>
      <c r="C26" s="45"/>
      <c r="D26" s="11"/>
      <c r="E26" s="11">
        <v>0</v>
      </c>
      <c r="F26" s="11">
        <v>0</v>
      </c>
      <c r="G26" s="57"/>
      <c r="H26" s="11"/>
      <c r="I26" s="11">
        <v>0</v>
      </c>
      <c r="J26" s="37"/>
      <c r="K26" s="3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2" t="s">
        <v>66</v>
      </c>
      <c r="B27" s="13" t="s">
        <v>24</v>
      </c>
      <c r="C27" s="45"/>
      <c r="D27" s="11"/>
      <c r="E27" s="11">
        <v>0</v>
      </c>
      <c r="F27" s="11">
        <v>0</v>
      </c>
      <c r="G27" s="57"/>
      <c r="H27" s="11"/>
      <c r="I27" s="11">
        <v>0</v>
      </c>
      <c r="J27" s="37"/>
      <c r="K27" s="3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2" t="s">
        <v>67</v>
      </c>
      <c r="B28" s="13" t="s">
        <v>25</v>
      </c>
      <c r="C28" s="45"/>
      <c r="D28" s="11"/>
      <c r="E28" s="11">
        <v>0</v>
      </c>
      <c r="F28" s="11">
        <v>0</v>
      </c>
      <c r="G28" s="57"/>
      <c r="H28" s="11"/>
      <c r="I28" s="11">
        <v>0</v>
      </c>
      <c r="J28" s="37"/>
      <c r="K28" s="3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2" t="s">
        <v>68</v>
      </c>
      <c r="B29" s="13" t="s">
        <v>26</v>
      </c>
      <c r="C29" s="28">
        <f>SUM(C30:C34)</f>
        <v>98</v>
      </c>
      <c r="D29" s="27"/>
      <c r="E29" s="27">
        <v>0</v>
      </c>
      <c r="F29" s="27">
        <v>0</v>
      </c>
      <c r="G29" s="59">
        <f t="shared" ref="G29:H29" si="10">SUM(G30:G34)</f>
        <v>0</v>
      </c>
      <c r="H29" s="27">
        <f t="shared" si="10"/>
        <v>0</v>
      </c>
      <c r="I29" s="28">
        <f>SUM(I30:I34)</f>
        <v>142</v>
      </c>
      <c r="J29" s="36"/>
      <c r="K29" s="30">
        <v>0</v>
      </c>
      <c r="L29" s="17"/>
      <c r="M29" s="17"/>
      <c r="N29" s="17"/>
      <c r="O29" s="15">
        <f t="shared" si="3"/>
        <v>240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2" t="s">
        <v>69</v>
      </c>
      <c r="B30" s="13" t="s">
        <v>27</v>
      </c>
      <c r="C30" s="45"/>
      <c r="D30" s="11"/>
      <c r="E30" s="11">
        <v>0</v>
      </c>
      <c r="F30" s="11">
        <v>0</v>
      </c>
      <c r="G30" s="57"/>
      <c r="H30" s="11"/>
      <c r="I30" s="11">
        <v>0</v>
      </c>
      <c r="J30" s="37"/>
      <c r="K30" s="3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2" t="s">
        <v>70</v>
      </c>
      <c r="B31" s="13" t="s">
        <v>28</v>
      </c>
      <c r="C31" s="45">
        <v>46</v>
      </c>
      <c r="D31" s="11"/>
      <c r="E31" s="11">
        <v>0</v>
      </c>
      <c r="F31" s="11">
        <v>0</v>
      </c>
      <c r="G31" s="57"/>
      <c r="H31" s="11"/>
      <c r="I31" s="11">
        <v>142</v>
      </c>
      <c r="J31" s="37"/>
      <c r="K31" s="31">
        <v>0</v>
      </c>
      <c r="L31" s="17"/>
      <c r="M31" s="17"/>
      <c r="N31" s="17"/>
      <c r="O31" s="15">
        <f t="shared" si="3"/>
        <v>188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2" t="s">
        <v>71</v>
      </c>
      <c r="B32" s="13" t="s">
        <v>29</v>
      </c>
      <c r="C32" s="45"/>
      <c r="D32" s="11"/>
      <c r="E32" s="11">
        <v>0</v>
      </c>
      <c r="F32" s="11">
        <v>0</v>
      </c>
      <c r="G32" s="57"/>
      <c r="H32" s="11"/>
      <c r="I32" s="11">
        <v>0</v>
      </c>
      <c r="J32" s="37"/>
      <c r="K32" s="3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2" t="s">
        <v>72</v>
      </c>
      <c r="B33" s="13" t="s">
        <v>30</v>
      </c>
      <c r="C33" s="45"/>
      <c r="D33" s="11"/>
      <c r="E33" s="11">
        <v>0</v>
      </c>
      <c r="F33" s="11">
        <v>0</v>
      </c>
      <c r="G33" s="57"/>
      <c r="H33" s="11"/>
      <c r="I33" s="11">
        <v>0</v>
      </c>
      <c r="J33" s="37"/>
      <c r="K33" s="3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2" t="s">
        <v>73</v>
      </c>
      <c r="B34" s="13" t="s">
        <v>31</v>
      </c>
      <c r="C34" s="45">
        <v>52</v>
      </c>
      <c r="D34" s="11"/>
      <c r="E34" s="11">
        <v>0</v>
      </c>
      <c r="F34" s="11">
        <v>0</v>
      </c>
      <c r="G34" s="57"/>
      <c r="H34" s="11"/>
      <c r="I34" s="11">
        <v>0</v>
      </c>
      <c r="J34" s="37"/>
      <c r="K34" s="31"/>
      <c r="L34" s="17"/>
      <c r="M34" s="17"/>
      <c r="N34" s="17"/>
      <c r="O34" s="15">
        <f t="shared" si="3"/>
        <v>52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2" t="s">
        <v>74</v>
      </c>
      <c r="B35" s="13" t="s">
        <v>32</v>
      </c>
      <c r="C35" s="28"/>
      <c r="D35" s="27"/>
      <c r="E35" s="27">
        <v>0</v>
      </c>
      <c r="F35" s="27">
        <v>0</v>
      </c>
      <c r="G35" s="59">
        <f t="shared" ref="G35:H35" si="11">SUM(G36:G38)</f>
        <v>0</v>
      </c>
      <c r="H35" s="27">
        <f t="shared" si="11"/>
        <v>16</v>
      </c>
      <c r="I35" s="27">
        <v>0</v>
      </c>
      <c r="J35" s="36"/>
      <c r="K35" s="30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3" t="s">
        <v>77</v>
      </c>
      <c r="B36" s="13" t="s">
        <v>33</v>
      </c>
      <c r="C36" s="45"/>
      <c r="D36" s="11"/>
      <c r="E36" s="11">
        <v>0</v>
      </c>
      <c r="F36" s="11">
        <v>0</v>
      </c>
      <c r="G36" s="57"/>
      <c r="H36" s="60">
        <v>16</v>
      </c>
      <c r="I36" s="11">
        <v>0</v>
      </c>
      <c r="J36" s="37"/>
      <c r="K36" s="31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2" t="s">
        <v>75</v>
      </c>
      <c r="B37" s="13" t="s">
        <v>34</v>
      </c>
      <c r="C37" s="45"/>
      <c r="E37" s="11">
        <v>0</v>
      </c>
      <c r="F37" s="11">
        <v>0</v>
      </c>
      <c r="G37" s="57"/>
      <c r="H37" s="11"/>
      <c r="I37" s="11">
        <v>0</v>
      </c>
      <c r="J37" s="37"/>
      <c r="K37" s="3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3" t="s">
        <v>76</v>
      </c>
      <c r="B38" s="13" t="s">
        <v>35</v>
      </c>
      <c r="C38" s="45"/>
      <c r="D38" s="11"/>
      <c r="E38" s="11">
        <v>0</v>
      </c>
      <c r="F38" s="11">
        <v>0</v>
      </c>
      <c r="G38" s="57"/>
      <c r="H38" s="11"/>
      <c r="I38" s="11">
        <v>0</v>
      </c>
      <c r="J38" s="37"/>
      <c r="K38" s="3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1" t="s">
        <v>78</v>
      </c>
      <c r="B39" s="10" t="s">
        <v>36</v>
      </c>
      <c r="C39" s="45"/>
      <c r="D39" s="11"/>
      <c r="E39" s="11">
        <v>0</v>
      </c>
      <c r="F39" s="11">
        <v>0</v>
      </c>
      <c r="G39" s="57"/>
      <c r="H39" s="11"/>
      <c r="I39" s="11">
        <v>0</v>
      </c>
      <c r="J39" s="37"/>
      <c r="K39" s="3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4" t="s">
        <v>79</v>
      </c>
      <c r="B40" s="10" t="s">
        <v>37</v>
      </c>
      <c r="C40" s="45">
        <v>4852</v>
      </c>
      <c r="D40" s="11"/>
      <c r="E40" s="27">
        <v>0</v>
      </c>
      <c r="F40" s="27">
        <v>0</v>
      </c>
      <c r="G40" s="45">
        <v>3200</v>
      </c>
      <c r="H40" s="11"/>
      <c r="I40" s="11">
        <v>494</v>
      </c>
      <c r="J40" s="37"/>
      <c r="K40" s="31"/>
      <c r="L40" s="15"/>
      <c r="M40" s="15"/>
      <c r="N40" s="15"/>
      <c r="O40" s="15">
        <f t="shared" si="3"/>
        <v>8546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4" t="s">
        <v>80</v>
      </c>
      <c r="B41" s="10" t="s">
        <v>38</v>
      </c>
      <c r="C41" s="45"/>
      <c r="D41" s="11"/>
      <c r="E41" s="11">
        <v>0</v>
      </c>
      <c r="F41" s="11">
        <v>0</v>
      </c>
      <c r="G41" s="47"/>
      <c r="H41" s="11"/>
      <c r="I41" s="11">
        <v>0</v>
      </c>
      <c r="J41" s="37"/>
      <c r="K41" s="3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4" t="s">
        <v>81</v>
      </c>
      <c r="B42" s="10" t="s">
        <v>39</v>
      </c>
      <c r="C42" s="45"/>
      <c r="D42" s="11"/>
      <c r="E42" s="11">
        <v>0</v>
      </c>
      <c r="F42" s="11">
        <v>0</v>
      </c>
      <c r="G42" s="47"/>
      <c r="H42" s="11"/>
      <c r="I42" s="11">
        <v>0</v>
      </c>
      <c r="J42" s="37"/>
      <c r="K42" s="3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4" t="s">
        <v>82</v>
      </c>
      <c r="B43" s="10" t="s">
        <v>40</v>
      </c>
      <c r="C43" s="11"/>
      <c r="D43" s="11"/>
      <c r="E43" s="11">
        <v>0</v>
      </c>
      <c r="F43" s="11">
        <v>0</v>
      </c>
      <c r="G43" s="47"/>
      <c r="H43" s="11"/>
      <c r="I43" s="11">
        <v>0</v>
      </c>
      <c r="J43" s="37"/>
      <c r="K43" s="3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4" t="s">
        <v>83</v>
      </c>
      <c r="B44" s="10" t="s">
        <v>41</v>
      </c>
      <c r="C44" s="11"/>
      <c r="D44" s="11"/>
      <c r="E44" s="11">
        <v>0</v>
      </c>
      <c r="F44" s="11">
        <v>0</v>
      </c>
      <c r="G44" s="47"/>
      <c r="H44" s="11"/>
      <c r="I44" s="11">
        <v>0</v>
      </c>
      <c r="J44" s="37"/>
      <c r="K44" s="3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5" t="s">
        <v>84</v>
      </c>
      <c r="B45" s="12" t="s">
        <v>42</v>
      </c>
      <c r="C45" s="27">
        <f>C6+C12+C23+C29+C40</f>
        <v>33194</v>
      </c>
      <c r="D45" s="27">
        <f>D20</f>
        <v>28</v>
      </c>
      <c r="E45" s="27">
        <v>11994</v>
      </c>
      <c r="F45" s="27">
        <v>32</v>
      </c>
      <c r="G45" s="27">
        <f t="shared" ref="G45:H45" si="12">SUM(G4,G39:G44)</f>
        <v>18528</v>
      </c>
      <c r="H45" s="27">
        <f t="shared" si="12"/>
        <v>16</v>
      </c>
      <c r="I45" s="28">
        <f>SUM(I4,I40)</f>
        <v>5400</v>
      </c>
      <c r="J45" s="39"/>
      <c r="K45" s="53">
        <f>K4+K40</f>
        <v>2600.2629999999999</v>
      </c>
      <c r="L45" s="19"/>
      <c r="M45" s="19"/>
      <c r="N45" s="19"/>
      <c r="O45" s="19">
        <f t="shared" si="3"/>
        <v>71716.263000000006</v>
      </c>
      <c r="P45" s="20">
        <f t="shared" si="4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49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49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48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48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48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48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48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4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48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48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48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48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48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48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48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48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48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48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48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48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48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48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48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48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48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4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4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4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48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48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48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4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4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48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48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48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48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48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48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48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48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48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4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4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4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48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48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48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48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48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48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48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48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48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48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48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48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127"/>
  <sheetViews>
    <sheetView zoomScale="80" zoomScaleNormal="80" workbookViewId="0">
      <pane xSplit="2" ySplit="3" topLeftCell="E15" activePane="bottomRight" state="frozen"/>
      <selection pane="topRight" activeCell="C1" sqref="C1"/>
      <selection pane="bottomLeft" activeCell="A4" sqref="A4"/>
      <selection pane="bottomRight" activeCell="K6" sqref="K6:N47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0" width="15.453125" style="5" customWidth="1"/>
    <col min="11" max="11" width="15.453125" style="48" customWidth="1"/>
    <col min="12" max="16" width="15.453125" style="5" customWidth="1"/>
    <col min="17" max="16384" width="9.1796875" style="5"/>
  </cols>
  <sheetData>
    <row r="1" spans="1:46" x14ac:dyDescent="0.3">
      <c r="A1" s="14" t="s">
        <v>102</v>
      </c>
    </row>
    <row r="2" spans="1:46" s="7" customFormat="1" ht="15" customHeight="1" x14ac:dyDescent="0.3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0"/>
      <c r="O2" s="66" t="s">
        <v>91</v>
      </c>
      <c r="P2" s="67"/>
    </row>
    <row r="3" spans="1:46" s="7" customFormat="1" x14ac:dyDescent="0.3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3">
      <c r="A4" s="61" t="s">
        <v>59</v>
      </c>
      <c r="B4" s="10" t="s">
        <v>1</v>
      </c>
      <c r="C4" s="27">
        <f>C5+C22</f>
        <v>33313.008999999998</v>
      </c>
      <c r="D4" s="27"/>
      <c r="E4" s="15">
        <v>26267</v>
      </c>
      <c r="F4" s="15">
        <v>0</v>
      </c>
      <c r="G4" s="27">
        <f t="shared" ref="G4:H4" si="0">G5+G22</f>
        <v>6459</v>
      </c>
      <c r="H4" s="27">
        <f t="shared" si="0"/>
        <v>16</v>
      </c>
      <c r="I4" s="32">
        <f>SUM(I5,I22,I29)</f>
        <v>5880</v>
      </c>
      <c r="J4" s="36">
        <v>0</v>
      </c>
      <c r="K4" s="15">
        <v>10643.52</v>
      </c>
      <c r="L4" s="15"/>
      <c r="M4" s="15"/>
      <c r="N4" s="15"/>
      <c r="O4" s="15">
        <f>C4+E4+G4+I4+K4+M4</f>
        <v>82562.528999999995</v>
      </c>
      <c r="P4" s="16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1" t="s">
        <v>60</v>
      </c>
      <c r="B5" s="10" t="s">
        <v>2</v>
      </c>
      <c r="C5" s="27">
        <f>C6+C12</f>
        <v>29259.666999999998</v>
      </c>
      <c r="D5" s="27"/>
      <c r="E5" s="15">
        <v>26267</v>
      </c>
      <c r="F5" s="15">
        <v>0</v>
      </c>
      <c r="G5" s="27">
        <f t="shared" ref="G5:H5" si="1">SUM(G6,G18,G12)</f>
        <v>4961</v>
      </c>
      <c r="H5" s="27">
        <f t="shared" si="1"/>
        <v>0</v>
      </c>
      <c r="I5" s="32">
        <f>SUM(I12,I6)</f>
        <v>2261</v>
      </c>
      <c r="J5" s="36">
        <v>0</v>
      </c>
      <c r="K5" s="15">
        <v>10643.52</v>
      </c>
      <c r="L5" s="15"/>
      <c r="M5" s="15"/>
      <c r="N5" s="15"/>
      <c r="O5" s="15">
        <f t="shared" ref="O5:O45" si="2">C5+E5+G5+I5+K5+M5</f>
        <v>73392.187000000005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2" t="s">
        <v>61</v>
      </c>
      <c r="B6" s="13" t="s">
        <v>3</v>
      </c>
      <c r="C6" s="27">
        <f>SUM(C7:C11)</f>
        <v>28713.686999999998</v>
      </c>
      <c r="D6" s="27"/>
      <c r="E6" s="17">
        <v>25854</v>
      </c>
      <c r="F6" s="17">
        <v>0</v>
      </c>
      <c r="G6" s="27">
        <f t="shared" ref="G6:H6" si="4">SUM(G7:G11)</f>
        <v>4893</v>
      </c>
      <c r="H6" s="27">
        <f t="shared" si="4"/>
        <v>0</v>
      </c>
      <c r="I6" s="32">
        <f>SUM(I7:I11)</f>
        <v>2227</v>
      </c>
      <c r="J6" s="36">
        <v>0</v>
      </c>
      <c r="K6" s="30">
        <f>K7+K24</f>
        <v>6601.4560000000001</v>
      </c>
      <c r="L6" s="15"/>
      <c r="M6" s="15"/>
      <c r="N6" s="15"/>
      <c r="O6" s="15">
        <f t="shared" si="2"/>
        <v>68289.142999999996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2" t="s">
        <v>62</v>
      </c>
      <c r="B7" s="13" t="s">
        <v>4</v>
      </c>
      <c r="C7" s="11">
        <v>23215.289000000001</v>
      </c>
      <c r="D7" s="11"/>
      <c r="E7" s="17">
        <v>16684</v>
      </c>
      <c r="F7" s="17">
        <v>0</v>
      </c>
      <c r="G7" s="11">
        <v>4893</v>
      </c>
      <c r="H7" s="11"/>
      <c r="I7" s="11">
        <v>2146</v>
      </c>
      <c r="J7" s="37">
        <v>0</v>
      </c>
      <c r="K7" s="30">
        <f>K8+K14</f>
        <v>5883.2359999999999</v>
      </c>
      <c r="L7" s="15"/>
      <c r="M7" s="15"/>
      <c r="N7" s="15"/>
      <c r="O7" s="15">
        <f t="shared" si="2"/>
        <v>52821.525000000001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2" t="s">
        <v>63</v>
      </c>
      <c r="B8" s="13" t="s">
        <v>5</v>
      </c>
      <c r="C8" s="11"/>
      <c r="D8" s="11"/>
      <c r="E8" s="17">
        <v>0</v>
      </c>
      <c r="F8" s="17">
        <v>0</v>
      </c>
      <c r="G8" s="47"/>
      <c r="H8" s="11"/>
      <c r="I8" s="11">
        <v>0</v>
      </c>
      <c r="J8" s="37">
        <v>0</v>
      </c>
      <c r="K8" s="30">
        <f>K9</f>
        <v>5842.65</v>
      </c>
      <c r="L8" s="17"/>
      <c r="M8" s="17"/>
      <c r="N8" s="17"/>
      <c r="O8" s="15">
        <f t="shared" si="2"/>
        <v>5842.65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2" t="s">
        <v>64</v>
      </c>
      <c r="B9" s="13" t="s">
        <v>6</v>
      </c>
      <c r="C9" s="11">
        <v>5398.0140000000001</v>
      </c>
      <c r="D9" s="11"/>
      <c r="E9" s="17">
        <v>3315</v>
      </c>
      <c r="F9" s="17">
        <v>0</v>
      </c>
      <c r="G9" s="11"/>
      <c r="H9" s="11"/>
      <c r="I9" s="11">
        <v>68</v>
      </c>
      <c r="J9" s="37">
        <v>0</v>
      </c>
      <c r="K9" s="31">
        <v>5842.65</v>
      </c>
      <c r="L9" s="17"/>
      <c r="M9" s="17"/>
      <c r="N9" s="17"/>
      <c r="O9" s="15">
        <f t="shared" si="2"/>
        <v>14623.663999999999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2" t="s">
        <v>65</v>
      </c>
      <c r="B10" s="13" t="s">
        <v>7</v>
      </c>
      <c r="C10" s="11"/>
      <c r="D10" s="11"/>
      <c r="E10" s="17">
        <v>5855</v>
      </c>
      <c r="F10" s="17">
        <v>0</v>
      </c>
      <c r="G10" s="47"/>
      <c r="H10" s="11"/>
      <c r="I10" s="11">
        <v>13</v>
      </c>
      <c r="J10" s="37">
        <v>0</v>
      </c>
      <c r="K10" s="31"/>
      <c r="L10" s="17"/>
      <c r="M10" s="17"/>
      <c r="N10" s="17"/>
      <c r="O10" s="15">
        <f t="shared" si="2"/>
        <v>5868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2" t="s">
        <v>66</v>
      </c>
      <c r="B11" s="13" t="s">
        <v>8</v>
      </c>
      <c r="C11" s="11">
        <v>100.384</v>
      </c>
      <c r="D11" s="11"/>
      <c r="E11" s="17">
        <v>0</v>
      </c>
      <c r="F11" s="17">
        <v>0</v>
      </c>
      <c r="G11" s="47"/>
      <c r="H11" s="11"/>
      <c r="I11" s="11">
        <v>0</v>
      </c>
      <c r="J11" s="37">
        <v>0</v>
      </c>
      <c r="K11" s="31"/>
      <c r="L11" s="17"/>
      <c r="M11" s="17"/>
      <c r="N11" s="17"/>
      <c r="O11" s="15">
        <f t="shared" si="2"/>
        <v>100.384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2" t="s">
        <v>67</v>
      </c>
      <c r="B12" s="13" t="s">
        <v>9</v>
      </c>
      <c r="C12" s="27">
        <f>SUM(C13:C17)</f>
        <v>545.98</v>
      </c>
      <c r="D12" s="27"/>
      <c r="E12" s="17">
        <v>413</v>
      </c>
      <c r="F12" s="17">
        <v>0</v>
      </c>
      <c r="G12" s="46">
        <f t="shared" ref="G12:H12" si="5">SUM(G13:G17)</f>
        <v>68</v>
      </c>
      <c r="H12" s="46">
        <f t="shared" si="5"/>
        <v>0</v>
      </c>
      <c r="I12" s="34">
        <f>SUM(I17,I14)</f>
        <v>34</v>
      </c>
      <c r="J12" s="36">
        <f>SUM(J13:J15)</f>
        <v>0</v>
      </c>
      <c r="K12" s="31"/>
      <c r="L12" s="17"/>
      <c r="M12" s="17"/>
      <c r="N12" s="17"/>
      <c r="O12" s="15">
        <f t="shared" si="2"/>
        <v>1060.98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2" t="s">
        <v>68</v>
      </c>
      <c r="B13" s="13" t="s">
        <v>10</v>
      </c>
      <c r="C13" s="11"/>
      <c r="D13" s="11"/>
      <c r="E13" s="17">
        <v>0</v>
      </c>
      <c r="F13" s="17">
        <v>0</v>
      </c>
      <c r="G13" s="47"/>
      <c r="H13" s="11"/>
      <c r="I13" s="11">
        <v>0</v>
      </c>
      <c r="J13" s="37">
        <v>0</v>
      </c>
      <c r="K13" s="31"/>
      <c r="L13" s="17"/>
      <c r="M13" s="17"/>
      <c r="N13" s="17"/>
      <c r="O13" s="15">
        <f t="shared" si="2"/>
        <v>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2" t="s">
        <v>69</v>
      </c>
      <c r="B14" s="13" t="s">
        <v>11</v>
      </c>
      <c r="C14" s="11">
        <v>415.36099999999999</v>
      </c>
      <c r="D14" s="11"/>
      <c r="E14" s="17">
        <v>413</v>
      </c>
      <c r="F14" s="17">
        <v>0</v>
      </c>
      <c r="G14" s="11">
        <v>12</v>
      </c>
      <c r="H14" s="11"/>
      <c r="I14" s="11">
        <v>5</v>
      </c>
      <c r="J14" s="37">
        <v>0</v>
      </c>
      <c r="K14" s="30">
        <f>SUM(K15:K19)</f>
        <v>40.585999999999999</v>
      </c>
      <c r="L14" s="17"/>
      <c r="M14" s="17"/>
      <c r="N14" s="17"/>
      <c r="O14" s="15">
        <f t="shared" si="2"/>
        <v>885.947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2" t="s">
        <v>70</v>
      </c>
      <c r="B15" s="13" t="s">
        <v>12</v>
      </c>
      <c r="C15" s="11"/>
      <c r="D15" s="11"/>
      <c r="E15" s="17">
        <v>0</v>
      </c>
      <c r="F15" s="17">
        <v>0</v>
      </c>
      <c r="G15" s="47"/>
      <c r="H15" s="11"/>
      <c r="I15" s="11">
        <v>0</v>
      </c>
      <c r="J15" s="37">
        <v>0</v>
      </c>
      <c r="K15" s="31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2" t="s">
        <v>71</v>
      </c>
      <c r="B16" s="13" t="s">
        <v>13</v>
      </c>
      <c r="C16" s="11"/>
      <c r="D16" s="11"/>
      <c r="E16" s="17">
        <v>0</v>
      </c>
      <c r="F16" s="17">
        <v>0</v>
      </c>
      <c r="G16" s="47"/>
      <c r="H16" s="11"/>
      <c r="I16" s="11">
        <v>0</v>
      </c>
      <c r="J16" s="37">
        <v>0</v>
      </c>
      <c r="K16" s="31">
        <v>40.585999999999999</v>
      </c>
      <c r="L16" s="17"/>
      <c r="M16" s="17"/>
      <c r="N16" s="17"/>
      <c r="O16" s="15">
        <f t="shared" si="2"/>
        <v>40.585999999999999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2" t="s">
        <v>72</v>
      </c>
      <c r="B17" s="13" t="s">
        <v>14</v>
      </c>
      <c r="C17" s="11">
        <v>130.619</v>
      </c>
      <c r="D17" s="11"/>
      <c r="E17" s="17">
        <v>0</v>
      </c>
      <c r="F17" s="17">
        <v>0</v>
      </c>
      <c r="G17" s="11">
        <v>56</v>
      </c>
      <c r="H17" s="11"/>
      <c r="I17" s="11">
        <v>29</v>
      </c>
      <c r="J17" s="37">
        <v>0</v>
      </c>
      <c r="K17" s="31"/>
      <c r="L17" s="17"/>
      <c r="M17" s="17"/>
      <c r="N17" s="17"/>
      <c r="O17" s="15">
        <f t="shared" si="2"/>
        <v>215.619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2" t="s">
        <v>73</v>
      </c>
      <c r="B18" s="13" t="s">
        <v>15</v>
      </c>
      <c r="C18" s="27"/>
      <c r="D18" s="27"/>
      <c r="E18" s="17">
        <v>0</v>
      </c>
      <c r="F18" s="17">
        <v>0</v>
      </c>
      <c r="G18" s="27">
        <f t="shared" ref="G18:H18" si="6">SUM(G19:G21)</f>
        <v>0</v>
      </c>
      <c r="H18" s="27">
        <f t="shared" si="6"/>
        <v>0</v>
      </c>
      <c r="I18" s="27">
        <v>0</v>
      </c>
      <c r="J18" s="36">
        <f>SUM(J19:J21)</f>
        <v>0</v>
      </c>
      <c r="K18" s="31"/>
      <c r="L18" s="17"/>
      <c r="M18" s="17"/>
      <c r="N18" s="17"/>
      <c r="O18" s="15">
        <f t="shared" si="2"/>
        <v>0</v>
      </c>
      <c r="P18" s="16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2" t="s">
        <v>74</v>
      </c>
      <c r="B19" s="13" t="s">
        <v>16</v>
      </c>
      <c r="C19" s="11"/>
      <c r="D19" s="11"/>
      <c r="E19" s="17">
        <v>0</v>
      </c>
      <c r="F19" s="17">
        <v>0</v>
      </c>
      <c r="G19" s="47"/>
      <c r="H19" s="11"/>
      <c r="I19" s="11">
        <v>0</v>
      </c>
      <c r="J19" s="37">
        <f>0</f>
        <v>0</v>
      </c>
      <c r="K19" s="31">
        <v>0</v>
      </c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2" t="s">
        <v>75</v>
      </c>
      <c r="B20" s="13" t="s">
        <v>17</v>
      </c>
      <c r="C20" s="11"/>
      <c r="D20" s="11"/>
      <c r="E20" s="17">
        <v>0</v>
      </c>
      <c r="F20" s="17">
        <v>0</v>
      </c>
      <c r="G20" s="47"/>
      <c r="H20" s="11"/>
      <c r="I20" s="11">
        <v>0</v>
      </c>
      <c r="J20" s="37">
        <f>0</f>
        <v>0</v>
      </c>
      <c r="K20" s="30"/>
      <c r="L20" s="17"/>
      <c r="M20" s="17"/>
      <c r="N20" s="17"/>
      <c r="O20" s="15">
        <f t="shared" si="2"/>
        <v>0</v>
      </c>
      <c r="P20" s="16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3" t="s">
        <v>76</v>
      </c>
      <c r="B21" s="13" t="s">
        <v>18</v>
      </c>
      <c r="C21" s="11"/>
      <c r="D21" s="11"/>
      <c r="E21" s="17">
        <v>0</v>
      </c>
      <c r="F21" s="17">
        <v>0</v>
      </c>
      <c r="G21" s="47"/>
      <c r="H21" s="11"/>
      <c r="I21" s="11">
        <v>0</v>
      </c>
      <c r="J21" s="37">
        <f>0</f>
        <v>0</v>
      </c>
      <c r="K21" s="31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4" t="s">
        <v>60</v>
      </c>
      <c r="B22" s="10" t="s">
        <v>19</v>
      </c>
      <c r="C22" s="27">
        <f>C23+C29</f>
        <v>4053.3419999999996</v>
      </c>
      <c r="D22" s="27"/>
      <c r="E22" s="15">
        <v>0</v>
      </c>
      <c r="F22" s="15">
        <v>0</v>
      </c>
      <c r="G22" s="27">
        <f t="shared" ref="G22:H22" si="7">SUM(G23,G29,G35)</f>
        <v>1498</v>
      </c>
      <c r="H22" s="27">
        <f t="shared" si="7"/>
        <v>16</v>
      </c>
      <c r="I22" s="28">
        <f>SUM(I23,I35)</f>
        <v>3513</v>
      </c>
      <c r="J22" s="38">
        <f t="shared" ref="J22" si="8">J23+J35</f>
        <v>0</v>
      </c>
      <c r="K22" s="31"/>
      <c r="L22" s="17"/>
      <c r="M22" s="17"/>
      <c r="N22" s="17"/>
      <c r="O22" s="15">
        <f t="shared" si="2"/>
        <v>9064.3420000000006</v>
      </c>
      <c r="P22" s="16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2" t="s">
        <v>62</v>
      </c>
      <c r="B23" s="13" t="s">
        <v>20</v>
      </c>
      <c r="C23" s="27">
        <f>SUM(C24:C28)</f>
        <v>3701.5369999999998</v>
      </c>
      <c r="D23" s="27"/>
      <c r="E23" s="17">
        <v>0</v>
      </c>
      <c r="F23" s="17">
        <v>0</v>
      </c>
      <c r="G23" s="27">
        <f t="shared" ref="G23:J23" si="9">SUM(G24:G28)</f>
        <v>1498</v>
      </c>
      <c r="H23" s="27">
        <f t="shared" si="9"/>
        <v>0</v>
      </c>
      <c r="I23" s="28">
        <f t="shared" si="9"/>
        <v>3513</v>
      </c>
      <c r="J23" s="36">
        <f t="shared" si="9"/>
        <v>0</v>
      </c>
      <c r="K23" s="31"/>
      <c r="L23" s="17"/>
      <c r="M23" s="17"/>
      <c r="N23" s="17"/>
      <c r="O23" s="15">
        <f t="shared" si="2"/>
        <v>8712.5370000000003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2" t="s">
        <v>63</v>
      </c>
      <c r="B24" s="13" t="s">
        <v>21</v>
      </c>
      <c r="C24" s="11"/>
      <c r="D24" s="11"/>
      <c r="E24" s="17">
        <v>0</v>
      </c>
      <c r="F24" s="17">
        <v>0</v>
      </c>
      <c r="G24" s="47"/>
      <c r="H24" s="11"/>
      <c r="I24" s="11">
        <v>0</v>
      </c>
      <c r="J24" s="37">
        <v>0</v>
      </c>
      <c r="K24" s="30">
        <f>K25+K31</f>
        <v>718.22</v>
      </c>
      <c r="L24" s="15"/>
      <c r="M24" s="15"/>
      <c r="N24" s="15"/>
      <c r="O24" s="15">
        <f t="shared" si="2"/>
        <v>718.22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2" t="s">
        <v>64</v>
      </c>
      <c r="B25" s="13" t="s">
        <v>22</v>
      </c>
      <c r="C25" s="11">
        <v>3701.5369999999998</v>
      </c>
      <c r="D25" s="11"/>
      <c r="E25" s="17">
        <v>0</v>
      </c>
      <c r="F25" s="17">
        <v>0</v>
      </c>
      <c r="G25" s="11">
        <v>1498</v>
      </c>
      <c r="H25" s="11"/>
      <c r="I25" s="11">
        <v>3513</v>
      </c>
      <c r="J25" s="37">
        <v>0</v>
      </c>
      <c r="K25" s="30">
        <f>K27</f>
        <v>718.22</v>
      </c>
      <c r="L25" s="17"/>
      <c r="M25" s="17"/>
      <c r="N25" s="17"/>
      <c r="O25" s="15">
        <f t="shared" si="2"/>
        <v>9430.7569999999996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2" t="s">
        <v>65</v>
      </c>
      <c r="B26" s="13" t="s">
        <v>23</v>
      </c>
      <c r="C26" s="11"/>
      <c r="D26" s="11"/>
      <c r="E26" s="17">
        <v>0</v>
      </c>
      <c r="F26" s="17">
        <v>0</v>
      </c>
      <c r="G26" s="47"/>
      <c r="H26" s="11"/>
      <c r="I26" s="11">
        <v>0</v>
      </c>
      <c r="J26" s="37">
        <v>0</v>
      </c>
      <c r="K26" s="31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2" t="s">
        <v>66</v>
      </c>
      <c r="B27" s="13" t="s">
        <v>24</v>
      </c>
      <c r="C27" s="11"/>
      <c r="D27" s="11"/>
      <c r="E27" s="17">
        <v>0</v>
      </c>
      <c r="F27" s="17">
        <v>0</v>
      </c>
      <c r="G27" s="47"/>
      <c r="H27" s="11"/>
      <c r="I27" s="11">
        <v>0</v>
      </c>
      <c r="J27" s="37">
        <v>0</v>
      </c>
      <c r="K27" s="31">
        <v>718.22</v>
      </c>
      <c r="L27" s="17"/>
      <c r="M27" s="17"/>
      <c r="N27" s="17"/>
      <c r="O27" s="15">
        <f t="shared" si="2"/>
        <v>718.22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2" t="s">
        <v>67</v>
      </c>
      <c r="B28" s="13" t="s">
        <v>25</v>
      </c>
      <c r="C28" s="11"/>
      <c r="D28" s="11"/>
      <c r="E28" s="17">
        <v>0</v>
      </c>
      <c r="F28" s="17">
        <v>0</v>
      </c>
      <c r="G28" s="47"/>
      <c r="H28" s="11"/>
      <c r="I28" s="11">
        <v>0</v>
      </c>
      <c r="J28" s="37">
        <v>0</v>
      </c>
      <c r="K28" s="31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2" t="s">
        <v>68</v>
      </c>
      <c r="B29" s="13" t="s">
        <v>26</v>
      </c>
      <c r="C29" s="27">
        <f>SUM(C30:C34)</f>
        <v>351.80499999999995</v>
      </c>
      <c r="D29" s="27"/>
      <c r="E29" s="17">
        <v>0</v>
      </c>
      <c r="F29" s="17">
        <v>0</v>
      </c>
      <c r="G29" s="27">
        <f t="shared" ref="G29:H29" si="10">SUM(G30:G34)</f>
        <v>0</v>
      </c>
      <c r="H29" s="27">
        <f t="shared" si="10"/>
        <v>0</v>
      </c>
      <c r="I29" s="28">
        <f>SUM(I30:I34)</f>
        <v>106</v>
      </c>
      <c r="J29" s="36">
        <f>SUM(J30:J32)</f>
        <v>0</v>
      </c>
      <c r="K29" s="31"/>
      <c r="L29" s="17"/>
      <c r="M29" s="17"/>
      <c r="N29" s="17"/>
      <c r="O29" s="15">
        <f t="shared" si="2"/>
        <v>457.80499999999995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2" t="s">
        <v>69</v>
      </c>
      <c r="B30" s="13" t="s">
        <v>27</v>
      </c>
      <c r="C30" s="11"/>
      <c r="D30" s="11"/>
      <c r="E30" s="17">
        <v>0</v>
      </c>
      <c r="F30" s="17">
        <v>0</v>
      </c>
      <c r="G30" s="47"/>
      <c r="H30" s="11"/>
      <c r="I30" s="11">
        <v>0</v>
      </c>
      <c r="J30" s="37">
        <v>0</v>
      </c>
      <c r="K30" s="31"/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2" t="s">
        <v>70</v>
      </c>
      <c r="B31" s="13" t="s">
        <v>28</v>
      </c>
      <c r="C31" s="11">
        <v>295.07799999999997</v>
      </c>
      <c r="D31" s="11"/>
      <c r="E31" s="17">
        <v>0</v>
      </c>
      <c r="F31" s="17">
        <v>0</v>
      </c>
      <c r="G31" s="47"/>
      <c r="H31" s="11"/>
      <c r="I31" s="11">
        <v>106</v>
      </c>
      <c r="J31" s="37">
        <v>0</v>
      </c>
      <c r="K31" s="30">
        <v>0</v>
      </c>
      <c r="L31" s="17"/>
      <c r="M31" s="17"/>
      <c r="N31" s="17"/>
      <c r="O31" s="15">
        <f t="shared" si="2"/>
        <v>401.07799999999997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2" t="s">
        <v>71</v>
      </c>
      <c r="B32" s="13" t="s">
        <v>29</v>
      </c>
      <c r="C32" s="11"/>
      <c r="D32" s="11"/>
      <c r="E32" s="17">
        <v>0</v>
      </c>
      <c r="F32" s="17">
        <v>0</v>
      </c>
      <c r="G32" s="47"/>
      <c r="H32" s="11"/>
      <c r="I32" s="11">
        <v>0</v>
      </c>
      <c r="J32" s="37">
        <v>0</v>
      </c>
      <c r="K32" s="31">
        <v>0</v>
      </c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2" t="s">
        <v>72</v>
      </c>
      <c r="B33" s="13" t="s">
        <v>30</v>
      </c>
      <c r="C33" s="11"/>
      <c r="D33" s="11"/>
      <c r="E33" s="17">
        <v>0</v>
      </c>
      <c r="F33" s="17">
        <v>0</v>
      </c>
      <c r="G33" s="47"/>
      <c r="H33" s="11"/>
      <c r="I33" s="11">
        <v>0</v>
      </c>
      <c r="J33" s="37">
        <v>0</v>
      </c>
      <c r="K33" s="31">
        <v>0</v>
      </c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2" t="s">
        <v>73</v>
      </c>
      <c r="B34" s="13" t="s">
        <v>31</v>
      </c>
      <c r="C34" s="11">
        <v>56.726999999999997</v>
      </c>
      <c r="D34" s="11"/>
      <c r="E34" s="17">
        <v>0</v>
      </c>
      <c r="F34" s="17">
        <v>0</v>
      </c>
      <c r="G34" s="47"/>
      <c r="H34" s="11"/>
      <c r="I34" s="11">
        <v>0</v>
      </c>
      <c r="J34" s="37">
        <v>0</v>
      </c>
      <c r="K34" s="31"/>
      <c r="L34" s="17"/>
      <c r="M34" s="17"/>
      <c r="N34" s="17"/>
      <c r="O34" s="15">
        <f t="shared" si="2"/>
        <v>56.726999999999997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2" t="s">
        <v>74</v>
      </c>
      <c r="B35" s="13" t="s">
        <v>32</v>
      </c>
      <c r="C35" s="27"/>
      <c r="D35" s="27"/>
      <c r="E35" s="17">
        <v>0</v>
      </c>
      <c r="F35" s="17">
        <v>0</v>
      </c>
      <c r="G35" s="27">
        <f t="shared" ref="G35:H35" si="11">SUM(G36:G38)</f>
        <v>0</v>
      </c>
      <c r="H35" s="27">
        <f t="shared" si="11"/>
        <v>16</v>
      </c>
      <c r="I35" s="27">
        <v>0</v>
      </c>
      <c r="J35" s="36">
        <f>SUM(J36:J38)</f>
        <v>0</v>
      </c>
      <c r="K35" s="31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3" t="s">
        <v>77</v>
      </c>
      <c r="B36" s="13" t="s">
        <v>33</v>
      </c>
      <c r="C36" s="11"/>
      <c r="D36" s="11"/>
      <c r="E36" s="17">
        <v>0</v>
      </c>
      <c r="F36" s="17">
        <v>0</v>
      </c>
      <c r="G36" s="47"/>
      <c r="H36" s="11">
        <v>16</v>
      </c>
      <c r="I36" s="11">
        <v>0</v>
      </c>
      <c r="J36" s="37">
        <v>0</v>
      </c>
      <c r="K36" s="31">
        <v>0</v>
      </c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2" t="s">
        <v>75</v>
      </c>
      <c r="B37" s="13" t="s">
        <v>34</v>
      </c>
      <c r="C37" s="11"/>
      <c r="D37" s="11">
        <v>27.666</v>
      </c>
      <c r="E37" s="17">
        <v>0</v>
      </c>
      <c r="F37" s="17">
        <v>0</v>
      </c>
      <c r="G37" s="47"/>
      <c r="H37" s="11"/>
      <c r="I37" s="11">
        <v>0</v>
      </c>
      <c r="J37" s="37">
        <v>0</v>
      </c>
      <c r="K37" s="30"/>
      <c r="L37" s="17"/>
      <c r="M37" s="17"/>
      <c r="N37" s="17"/>
      <c r="O37" s="15">
        <f t="shared" si="2"/>
        <v>0</v>
      </c>
      <c r="P37" s="16">
        <f t="shared" si="3"/>
        <v>27.666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3" t="s">
        <v>76</v>
      </c>
      <c r="B38" s="13" t="s">
        <v>35</v>
      </c>
      <c r="C38" s="11"/>
      <c r="D38" s="11"/>
      <c r="E38" s="17">
        <v>0</v>
      </c>
      <c r="F38" s="17">
        <v>0</v>
      </c>
      <c r="G38" s="47"/>
      <c r="H38" s="11"/>
      <c r="I38" s="11">
        <v>0</v>
      </c>
      <c r="J38" s="37">
        <v>0</v>
      </c>
      <c r="K38" s="31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1" t="s">
        <v>78</v>
      </c>
      <c r="B39" s="10" t="s">
        <v>36</v>
      </c>
      <c r="C39" s="11"/>
      <c r="D39" s="11"/>
      <c r="E39" s="15">
        <v>0</v>
      </c>
      <c r="F39" s="15">
        <v>0</v>
      </c>
      <c r="G39" s="47"/>
      <c r="H39" s="11"/>
      <c r="I39" s="11">
        <v>0</v>
      </c>
      <c r="J39" s="37">
        <v>0</v>
      </c>
      <c r="K39" s="31"/>
      <c r="L39" s="17"/>
      <c r="M39" s="17"/>
      <c r="N39" s="17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4" t="s">
        <v>79</v>
      </c>
      <c r="B40" s="10" t="s">
        <v>37</v>
      </c>
      <c r="C40" s="11">
        <v>140</v>
      </c>
      <c r="D40" s="11"/>
      <c r="E40" s="15">
        <v>0</v>
      </c>
      <c r="F40" s="15">
        <v>0</v>
      </c>
      <c r="G40" s="11">
        <v>2517</v>
      </c>
      <c r="H40" s="11"/>
      <c r="I40" s="11">
        <v>135</v>
      </c>
      <c r="J40" s="37">
        <v>0</v>
      </c>
      <c r="K40" s="31"/>
      <c r="L40" s="17"/>
      <c r="M40" s="17"/>
      <c r="N40" s="17"/>
      <c r="O40" s="15">
        <f t="shared" si="2"/>
        <v>2792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4" t="s">
        <v>80</v>
      </c>
      <c r="B41" s="10" t="s">
        <v>38</v>
      </c>
      <c r="C41" s="11"/>
      <c r="D41" s="11"/>
      <c r="E41" s="15">
        <v>0</v>
      </c>
      <c r="F41" s="15">
        <v>0</v>
      </c>
      <c r="G41" s="47"/>
      <c r="H41" s="11"/>
      <c r="I41" s="11">
        <v>0</v>
      </c>
      <c r="J41" s="37">
        <v>0</v>
      </c>
      <c r="K41" s="31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4" t="s">
        <v>81</v>
      </c>
      <c r="B42" s="10" t="s">
        <v>39</v>
      </c>
      <c r="C42" s="11"/>
      <c r="D42" s="11"/>
      <c r="E42" s="15">
        <v>0</v>
      </c>
      <c r="F42" s="15">
        <v>0</v>
      </c>
      <c r="G42" s="47"/>
      <c r="H42" s="11"/>
      <c r="I42" s="11">
        <v>0</v>
      </c>
      <c r="J42" s="37">
        <v>0</v>
      </c>
      <c r="K42" s="31">
        <v>0</v>
      </c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4" t="s">
        <v>82</v>
      </c>
      <c r="B43" s="10" t="s">
        <v>40</v>
      </c>
      <c r="C43" s="11"/>
      <c r="D43" s="11"/>
      <c r="E43" s="15">
        <v>0</v>
      </c>
      <c r="F43" s="15">
        <v>0</v>
      </c>
      <c r="G43" s="47"/>
      <c r="H43" s="11"/>
      <c r="I43" s="11">
        <v>0</v>
      </c>
      <c r="J43" s="37">
        <v>0</v>
      </c>
      <c r="K43" s="31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4" t="s">
        <v>83</v>
      </c>
      <c r="B44" s="10" t="s">
        <v>41</v>
      </c>
      <c r="C44" s="11"/>
      <c r="D44" s="11"/>
      <c r="E44" s="15">
        <v>0</v>
      </c>
      <c r="F44" s="15">
        <v>0</v>
      </c>
      <c r="G44" s="47"/>
      <c r="H44" s="11"/>
      <c r="I44" s="11">
        <v>0</v>
      </c>
      <c r="J44" s="37">
        <v>0</v>
      </c>
      <c r="K44" s="31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5" t="s">
        <v>84</v>
      </c>
      <c r="B45" s="12" t="s">
        <v>42</v>
      </c>
      <c r="C45" s="27">
        <f>C40+C4</f>
        <v>33453.008999999998</v>
      </c>
      <c r="D45" s="27">
        <f>D37</f>
        <v>27.666</v>
      </c>
      <c r="E45" s="19">
        <v>26267</v>
      </c>
      <c r="F45" s="19">
        <v>0</v>
      </c>
      <c r="G45" s="27">
        <f t="shared" ref="G45:H45" si="12">SUM(G4,G39:G44)</f>
        <v>8976</v>
      </c>
      <c r="H45" s="27">
        <f t="shared" si="12"/>
        <v>16</v>
      </c>
      <c r="I45" s="27">
        <f>SUM(I4,I40)</f>
        <v>6015</v>
      </c>
      <c r="J45" s="39">
        <f t="shared" ref="J45" si="13">J4+SUM(J39:J44)</f>
        <v>0</v>
      </c>
      <c r="K45" s="31"/>
      <c r="L45" s="15"/>
      <c r="M45" s="15"/>
      <c r="N45" s="15"/>
      <c r="O45" s="19">
        <f t="shared" si="2"/>
        <v>74711.008999999991</v>
      </c>
      <c r="P45" s="20">
        <f t="shared" si="3"/>
        <v>43.665999999999997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31"/>
      <c r="L46" s="15"/>
      <c r="M46" s="15"/>
      <c r="N46" s="1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3">
        <f>K6</f>
        <v>6601.4560000000001</v>
      </c>
      <c r="L47" s="19"/>
      <c r="M47" s="19"/>
      <c r="N47" s="19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48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48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48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48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48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4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48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48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48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48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48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48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48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48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48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48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48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48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48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48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48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48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48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4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4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4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48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48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48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4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4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48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48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48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48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48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48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48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48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48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4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4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4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48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48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48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48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48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48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48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48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48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48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48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48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127"/>
  <sheetViews>
    <sheetView zoomScale="80" zoomScaleNormal="80" workbookViewId="0">
      <pane xSplit="2" ySplit="3" topLeftCell="E10" activePane="bottomRight" state="frozen"/>
      <selection pane="topRight" activeCell="C1" sqref="C1"/>
      <selection pane="bottomLeft" activeCell="A4" sqref="A4"/>
      <selection pane="bottomRight" activeCell="K4" sqref="K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0" width="15.453125" style="5" customWidth="1"/>
    <col min="11" max="11" width="15.453125" style="48" customWidth="1"/>
    <col min="12" max="16" width="15.453125" style="5" customWidth="1"/>
    <col min="17" max="16384" width="9.1796875" style="5"/>
  </cols>
  <sheetData>
    <row r="1" spans="1:46" x14ac:dyDescent="0.3">
      <c r="A1" s="14" t="s">
        <v>103</v>
      </c>
    </row>
    <row r="2" spans="1:46" s="7" customFormat="1" ht="15" customHeight="1" x14ac:dyDescent="0.3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0"/>
      <c r="O2" s="66" t="s">
        <v>91</v>
      </c>
      <c r="P2" s="67"/>
    </row>
    <row r="3" spans="1:46" s="7" customFormat="1" x14ac:dyDescent="0.3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3">
      <c r="A4" s="61" t="s">
        <v>59</v>
      </c>
      <c r="B4" s="10" t="s">
        <v>1</v>
      </c>
      <c r="C4" s="27">
        <f t="shared" ref="C4" si="0">C5+C22</f>
        <v>167</v>
      </c>
      <c r="D4" s="27">
        <f>D5+D22</f>
        <v>4</v>
      </c>
      <c r="E4" s="27">
        <v>59</v>
      </c>
      <c r="F4" s="27">
        <v>3</v>
      </c>
      <c r="G4" s="27">
        <f t="shared" ref="G4:H4" si="1">G5+G22</f>
        <v>51</v>
      </c>
      <c r="H4" s="27">
        <f t="shared" si="1"/>
        <v>3</v>
      </c>
      <c r="I4" s="32">
        <f>I5+I22+I29</f>
        <v>24</v>
      </c>
      <c r="J4" s="27"/>
      <c r="K4" s="27">
        <f>K5+K22</f>
        <v>21</v>
      </c>
      <c r="L4" s="15"/>
      <c r="M4" s="15"/>
      <c r="N4" s="15"/>
      <c r="O4" s="15">
        <f>C4+E4+G4+I4+K4+M4</f>
        <v>322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1" t="s">
        <v>60</v>
      </c>
      <c r="B5" s="10" t="s">
        <v>2</v>
      </c>
      <c r="C5" s="27">
        <f>C6+C12+C18</f>
        <v>153</v>
      </c>
      <c r="D5" s="27">
        <f>D6+D12+D18</f>
        <v>4</v>
      </c>
      <c r="E5" s="27">
        <v>59</v>
      </c>
      <c r="F5" s="27">
        <v>3</v>
      </c>
      <c r="G5" s="27">
        <f t="shared" ref="G5:H5" si="2">SUM(G6,G18,G12)</f>
        <v>47</v>
      </c>
      <c r="H5" s="27">
        <f t="shared" si="2"/>
        <v>0</v>
      </c>
      <c r="I5" s="32">
        <f>SUM(I12,I6)</f>
        <v>17</v>
      </c>
      <c r="J5" s="27"/>
      <c r="K5" s="27">
        <f>K6+K12</f>
        <v>10</v>
      </c>
      <c r="L5" s="15"/>
      <c r="M5" s="15"/>
      <c r="N5" s="15"/>
      <c r="O5" s="15">
        <f t="shared" ref="O5:O45" si="3">C5+E5+G5+I5+K5+M5</f>
        <v>286</v>
      </c>
      <c r="P5" s="16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2" t="s">
        <v>61</v>
      </c>
      <c r="B6" s="13" t="s">
        <v>3</v>
      </c>
      <c r="C6" s="27">
        <f>SUM(C7:C11)</f>
        <v>139</v>
      </c>
      <c r="D6" s="27"/>
      <c r="E6" s="27">
        <v>53</v>
      </c>
      <c r="F6" s="27">
        <v>0</v>
      </c>
      <c r="G6" s="27">
        <f t="shared" ref="G6:H6" si="5">SUM(G7:G11)</f>
        <v>44</v>
      </c>
      <c r="H6" s="27">
        <f t="shared" si="5"/>
        <v>0</v>
      </c>
      <c r="I6" s="32">
        <f>SUM(I7:I11)</f>
        <v>14</v>
      </c>
      <c r="J6" s="27"/>
      <c r="K6" s="27">
        <f>K7</f>
        <v>9</v>
      </c>
      <c r="L6" s="17"/>
      <c r="M6" s="17"/>
      <c r="N6" s="17"/>
      <c r="O6" s="15">
        <f t="shared" si="3"/>
        <v>259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2" t="s">
        <v>62</v>
      </c>
      <c r="B7" s="13" t="s">
        <v>4</v>
      </c>
      <c r="C7" s="45">
        <v>112</v>
      </c>
      <c r="D7" s="11"/>
      <c r="E7" s="11">
        <v>25</v>
      </c>
      <c r="F7" s="11">
        <v>0</v>
      </c>
      <c r="G7" s="56">
        <v>43</v>
      </c>
      <c r="H7" s="11"/>
      <c r="I7" s="11">
        <v>12</v>
      </c>
      <c r="J7" s="11"/>
      <c r="K7" s="45">
        <v>9</v>
      </c>
      <c r="L7" s="17"/>
      <c r="M7" s="17"/>
      <c r="N7" s="17"/>
      <c r="O7" s="15">
        <f t="shared" si="3"/>
        <v>201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2" t="s">
        <v>63</v>
      </c>
      <c r="B8" s="13" t="s">
        <v>5</v>
      </c>
      <c r="C8" s="45"/>
      <c r="D8" s="11"/>
      <c r="E8" s="11">
        <v>0</v>
      </c>
      <c r="F8" s="11">
        <v>0</v>
      </c>
      <c r="G8" s="57"/>
      <c r="H8" s="11"/>
      <c r="I8" s="11">
        <v>0</v>
      </c>
      <c r="J8" s="11"/>
      <c r="K8" s="4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2" t="s">
        <v>64</v>
      </c>
      <c r="B9" s="13" t="s">
        <v>6</v>
      </c>
      <c r="C9" s="45">
        <v>23</v>
      </c>
      <c r="D9" s="11"/>
      <c r="E9" s="11">
        <v>8</v>
      </c>
      <c r="F9" s="11">
        <v>0</v>
      </c>
      <c r="G9" s="56"/>
      <c r="H9" s="11"/>
      <c r="I9" s="11">
        <v>2</v>
      </c>
      <c r="J9" s="11"/>
      <c r="K9" s="45"/>
      <c r="L9" s="17"/>
      <c r="M9" s="17"/>
      <c r="N9" s="17"/>
      <c r="O9" s="15">
        <f t="shared" si="3"/>
        <v>33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2" t="s">
        <v>65</v>
      </c>
      <c r="B10" s="13" t="s">
        <v>7</v>
      </c>
      <c r="C10" s="45"/>
      <c r="D10" s="11"/>
      <c r="E10" s="11">
        <v>20</v>
      </c>
      <c r="F10" s="11">
        <v>0</v>
      </c>
      <c r="G10" s="45">
        <v>1</v>
      </c>
      <c r="H10" s="11"/>
      <c r="I10" s="11">
        <v>0</v>
      </c>
      <c r="J10" s="11"/>
      <c r="K10" s="11"/>
      <c r="L10" s="17"/>
      <c r="M10" s="17"/>
      <c r="N10" s="17"/>
      <c r="O10" s="15">
        <f t="shared" si="3"/>
        <v>21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2" t="s">
        <v>66</v>
      </c>
      <c r="B11" s="13" t="s">
        <v>8</v>
      </c>
      <c r="C11" s="45">
        <v>4</v>
      </c>
      <c r="D11" s="11"/>
      <c r="E11" s="11">
        <v>0</v>
      </c>
      <c r="F11" s="11">
        <v>0</v>
      </c>
      <c r="G11" s="57"/>
      <c r="H11" s="11"/>
      <c r="I11" s="11">
        <v>0</v>
      </c>
      <c r="J11" s="11"/>
      <c r="K11" s="11"/>
      <c r="L11" s="17"/>
      <c r="M11" s="17"/>
      <c r="N11" s="17"/>
      <c r="O11" s="15">
        <f t="shared" si="3"/>
        <v>4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2" t="s">
        <v>67</v>
      </c>
      <c r="B12" s="13" t="s">
        <v>9</v>
      </c>
      <c r="C12" s="28">
        <f>SUM(C13:C17)</f>
        <v>14</v>
      </c>
      <c r="D12" s="27"/>
      <c r="E12" s="27">
        <v>6</v>
      </c>
      <c r="F12" s="27">
        <v>0</v>
      </c>
      <c r="G12" s="58">
        <f t="shared" ref="G12:H12" si="6">SUM(G13:G17)</f>
        <v>3</v>
      </c>
      <c r="H12" s="46">
        <f t="shared" si="6"/>
        <v>0</v>
      </c>
      <c r="I12" s="34">
        <f>SUM(I17,I14)</f>
        <v>3</v>
      </c>
      <c r="J12" s="27"/>
      <c r="K12" s="27">
        <f>SUM(K13:K17)</f>
        <v>1</v>
      </c>
      <c r="L12" s="17"/>
      <c r="M12" s="17"/>
      <c r="N12" s="17"/>
      <c r="O12" s="15">
        <f t="shared" si="3"/>
        <v>27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2" t="s">
        <v>68</v>
      </c>
      <c r="B13" s="13" t="s">
        <v>10</v>
      </c>
      <c r="C13" s="45"/>
      <c r="D13" s="11"/>
      <c r="E13" s="11">
        <v>0</v>
      </c>
      <c r="F13" s="11">
        <v>0</v>
      </c>
      <c r="G13" s="57"/>
      <c r="H13" s="11"/>
      <c r="I13" s="11"/>
      <c r="J13" s="11"/>
      <c r="K13" s="11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2" t="s">
        <v>69</v>
      </c>
      <c r="B14" s="13" t="s">
        <v>11</v>
      </c>
      <c r="C14" s="45">
        <v>14</v>
      </c>
      <c r="D14" s="11"/>
      <c r="E14" s="11">
        <v>6</v>
      </c>
      <c r="F14" s="11">
        <v>0</v>
      </c>
      <c r="G14" s="45">
        <v>3</v>
      </c>
      <c r="H14" s="11"/>
      <c r="I14" s="11">
        <v>2</v>
      </c>
      <c r="J14" s="11"/>
      <c r="K14" s="11">
        <v>1</v>
      </c>
      <c r="L14" s="17"/>
      <c r="M14" s="17"/>
      <c r="N14" s="17"/>
      <c r="O14" s="15">
        <f t="shared" si="3"/>
        <v>26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2" t="s">
        <v>70</v>
      </c>
      <c r="B15" s="13" t="s">
        <v>12</v>
      </c>
      <c r="C15" s="45"/>
      <c r="D15" s="11"/>
      <c r="E15" s="11">
        <v>0</v>
      </c>
      <c r="F15" s="11">
        <v>0</v>
      </c>
      <c r="G15" s="57"/>
      <c r="H15" s="11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2" t="s">
        <v>71</v>
      </c>
      <c r="B16" s="13" t="s">
        <v>13</v>
      </c>
      <c r="C16" s="45"/>
      <c r="D16" s="11"/>
      <c r="E16" s="11">
        <v>0</v>
      </c>
      <c r="F16" s="11">
        <v>0</v>
      </c>
      <c r="G16" s="57"/>
      <c r="H16" s="11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2" t="s">
        <v>72</v>
      </c>
      <c r="B17" s="13" t="s">
        <v>14</v>
      </c>
      <c r="C17" s="11"/>
      <c r="D17" s="11"/>
      <c r="E17" s="11">
        <v>0</v>
      </c>
      <c r="F17" s="11">
        <v>0</v>
      </c>
      <c r="G17" s="56"/>
      <c r="H17" s="11"/>
      <c r="I17" s="11">
        <v>1</v>
      </c>
      <c r="J17" s="11"/>
      <c r="K17" s="11"/>
      <c r="L17" s="17"/>
      <c r="M17" s="17"/>
      <c r="N17" s="17"/>
      <c r="O17" s="15">
        <f t="shared" si="3"/>
        <v>1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2" t="s">
        <v>73</v>
      </c>
      <c r="B18" s="13" t="s">
        <v>15</v>
      </c>
      <c r="C18" s="28"/>
      <c r="D18" s="27">
        <f>D20</f>
        <v>4</v>
      </c>
      <c r="E18" s="27">
        <v>0</v>
      </c>
      <c r="F18" s="27">
        <v>3</v>
      </c>
      <c r="G18" s="59">
        <f t="shared" ref="G18:H18" si="7">SUM(G19:G21)</f>
        <v>0</v>
      </c>
      <c r="H18" s="27">
        <f t="shared" si="7"/>
        <v>0</v>
      </c>
      <c r="I18" s="28">
        <v>0</v>
      </c>
      <c r="J18" s="27"/>
      <c r="K18" s="27"/>
      <c r="L18" s="17"/>
      <c r="M18" s="17"/>
      <c r="N18" s="17"/>
      <c r="O18" s="15">
        <f t="shared" si="3"/>
        <v>0</v>
      </c>
      <c r="P18" s="16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2" t="s">
        <v>74</v>
      </c>
      <c r="B19" s="13" t="s">
        <v>16</v>
      </c>
      <c r="C19" s="45"/>
      <c r="D19" s="11"/>
      <c r="E19" s="11">
        <v>0</v>
      </c>
      <c r="F19" s="11">
        <v>0</v>
      </c>
      <c r="G19" s="57"/>
      <c r="H19" s="11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2" t="s">
        <v>75</v>
      </c>
      <c r="B20" s="13" t="s">
        <v>17</v>
      </c>
      <c r="C20" s="45"/>
      <c r="D20" s="11">
        <v>4</v>
      </c>
      <c r="E20" s="11">
        <v>0</v>
      </c>
      <c r="F20" s="47">
        <v>3</v>
      </c>
      <c r="G20" s="57"/>
      <c r="H20" s="11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3" t="s">
        <v>76</v>
      </c>
      <c r="B21" s="13" t="s">
        <v>18</v>
      </c>
      <c r="C21" s="45"/>
      <c r="D21" s="11"/>
      <c r="E21" s="11">
        <v>0</v>
      </c>
      <c r="F21" s="11">
        <v>0</v>
      </c>
      <c r="G21" s="57"/>
      <c r="H21" s="11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4" t="s">
        <v>60</v>
      </c>
      <c r="B22" s="10" t="s">
        <v>19</v>
      </c>
      <c r="C22" s="28">
        <f>C23+C29+C35</f>
        <v>14</v>
      </c>
      <c r="D22" s="28"/>
      <c r="E22" s="27">
        <v>0</v>
      </c>
      <c r="F22" s="27">
        <v>0</v>
      </c>
      <c r="G22" s="59">
        <f t="shared" ref="G22:H22" si="8">SUM(G23,G29,G35)</f>
        <v>4</v>
      </c>
      <c r="H22" s="27">
        <f t="shared" si="8"/>
        <v>3</v>
      </c>
      <c r="I22" s="28">
        <f>SUM(I23,I35)</f>
        <v>3</v>
      </c>
      <c r="J22" s="28"/>
      <c r="K22" s="27">
        <f>K23+K29</f>
        <v>11</v>
      </c>
      <c r="L22" s="15"/>
      <c r="M22" s="15"/>
      <c r="N22" s="15"/>
      <c r="O22" s="15">
        <f t="shared" si="3"/>
        <v>32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2" t="s">
        <v>62</v>
      </c>
      <c r="B23" s="13" t="s">
        <v>20</v>
      </c>
      <c r="C23" s="28">
        <f>SUM(C25:C28)</f>
        <v>11</v>
      </c>
      <c r="D23" s="27"/>
      <c r="E23" s="27">
        <v>0</v>
      </c>
      <c r="F23" s="27">
        <v>0</v>
      </c>
      <c r="G23" s="59">
        <f t="shared" ref="G23:I23" si="9">SUM(G24:G28)</f>
        <v>4</v>
      </c>
      <c r="H23" s="27">
        <f t="shared" si="9"/>
        <v>0</v>
      </c>
      <c r="I23" s="28">
        <f t="shared" si="9"/>
        <v>3</v>
      </c>
      <c r="J23" s="27"/>
      <c r="K23" s="27">
        <f>K25</f>
        <v>11</v>
      </c>
      <c r="L23" s="17"/>
      <c r="M23" s="17"/>
      <c r="N23" s="17"/>
      <c r="O23" s="15">
        <f t="shared" si="3"/>
        <v>29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2" t="s">
        <v>63</v>
      </c>
      <c r="B24" s="13" t="s">
        <v>21</v>
      </c>
      <c r="C24" s="45"/>
      <c r="D24" s="11"/>
      <c r="E24" s="11">
        <v>0</v>
      </c>
      <c r="F24" s="11">
        <v>0</v>
      </c>
      <c r="G24" s="57"/>
      <c r="H24" s="11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2" t="s">
        <v>64</v>
      </c>
      <c r="B25" s="13" t="s">
        <v>22</v>
      </c>
      <c r="C25" s="45">
        <v>11</v>
      </c>
      <c r="D25" s="11"/>
      <c r="E25" s="11">
        <v>0</v>
      </c>
      <c r="F25" s="11">
        <v>0</v>
      </c>
      <c r="G25" s="45">
        <v>4</v>
      </c>
      <c r="H25" s="11"/>
      <c r="I25" s="11">
        <v>3</v>
      </c>
      <c r="J25" s="11"/>
      <c r="K25" s="11">
        <v>11</v>
      </c>
      <c r="L25" s="17"/>
      <c r="M25" s="17"/>
      <c r="N25" s="17"/>
      <c r="O25" s="15">
        <f t="shared" si="3"/>
        <v>29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2" t="s">
        <v>65</v>
      </c>
      <c r="B26" s="13" t="s">
        <v>23</v>
      </c>
      <c r="C26" s="45"/>
      <c r="D26" s="11"/>
      <c r="E26" s="11">
        <v>0</v>
      </c>
      <c r="F26" s="11">
        <v>0</v>
      </c>
      <c r="G26" s="57"/>
      <c r="H26" s="11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2" t="s">
        <v>66</v>
      </c>
      <c r="B27" s="13" t="s">
        <v>24</v>
      </c>
      <c r="C27" s="45"/>
      <c r="D27" s="11"/>
      <c r="E27" s="11">
        <v>0</v>
      </c>
      <c r="F27" s="11">
        <v>0</v>
      </c>
      <c r="G27" s="57"/>
      <c r="H27" s="11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2" t="s">
        <v>67</v>
      </c>
      <c r="B28" s="13" t="s">
        <v>25</v>
      </c>
      <c r="C28" s="45"/>
      <c r="D28" s="11"/>
      <c r="E28" s="11">
        <v>0</v>
      </c>
      <c r="F28" s="11">
        <v>0</v>
      </c>
      <c r="G28" s="57"/>
      <c r="H28" s="11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2" t="s">
        <v>68</v>
      </c>
      <c r="B29" s="13" t="s">
        <v>26</v>
      </c>
      <c r="C29" s="28">
        <f>SUM(C30:C34)</f>
        <v>3</v>
      </c>
      <c r="D29" s="27"/>
      <c r="E29" s="27">
        <v>0</v>
      </c>
      <c r="F29" s="27">
        <v>0</v>
      </c>
      <c r="G29" s="59">
        <f t="shared" ref="G29:H29" si="10">SUM(G30:G34)</f>
        <v>0</v>
      </c>
      <c r="H29" s="27">
        <f t="shared" si="10"/>
        <v>0</v>
      </c>
      <c r="I29" s="28">
        <f>SUM(I30:I34)</f>
        <v>4</v>
      </c>
      <c r="J29" s="27"/>
      <c r="K29" s="27">
        <v>0</v>
      </c>
      <c r="L29" s="17"/>
      <c r="M29" s="17"/>
      <c r="N29" s="17"/>
      <c r="O29" s="15">
        <f t="shared" si="3"/>
        <v>7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2" t="s">
        <v>69</v>
      </c>
      <c r="B30" s="13" t="s">
        <v>27</v>
      </c>
      <c r="C30" s="45"/>
      <c r="D30" s="11"/>
      <c r="E30" s="11">
        <v>0</v>
      </c>
      <c r="F30" s="11">
        <v>0</v>
      </c>
      <c r="G30" s="57"/>
      <c r="H30" s="11"/>
      <c r="I30" s="11">
        <v>0</v>
      </c>
      <c r="J30" s="11"/>
      <c r="K30" s="11">
        <v>0</v>
      </c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2" t="s">
        <v>70</v>
      </c>
      <c r="B31" s="13" t="s">
        <v>28</v>
      </c>
      <c r="C31" s="45">
        <v>2</v>
      </c>
      <c r="D31" s="11"/>
      <c r="E31" s="11">
        <v>0</v>
      </c>
      <c r="F31" s="11">
        <v>0</v>
      </c>
      <c r="G31" s="57"/>
      <c r="H31" s="11"/>
      <c r="I31" s="11">
        <v>4</v>
      </c>
      <c r="J31" s="11"/>
      <c r="K31" s="11">
        <v>0</v>
      </c>
      <c r="L31" s="17"/>
      <c r="M31" s="17"/>
      <c r="N31" s="17"/>
      <c r="O31" s="15">
        <f t="shared" si="3"/>
        <v>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2" t="s">
        <v>71</v>
      </c>
      <c r="B32" s="13" t="s">
        <v>29</v>
      </c>
      <c r="C32" s="45"/>
      <c r="D32" s="11"/>
      <c r="E32" s="11">
        <v>0</v>
      </c>
      <c r="F32" s="11">
        <v>0</v>
      </c>
      <c r="G32" s="57"/>
      <c r="H32" s="11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2" t="s">
        <v>72</v>
      </c>
      <c r="B33" s="13" t="s">
        <v>30</v>
      </c>
      <c r="C33" s="45"/>
      <c r="D33" s="11"/>
      <c r="E33" s="11">
        <v>0</v>
      </c>
      <c r="F33" s="11">
        <v>0</v>
      </c>
      <c r="G33" s="57"/>
      <c r="H33" s="11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2" t="s">
        <v>73</v>
      </c>
      <c r="B34" s="13" t="s">
        <v>31</v>
      </c>
      <c r="C34" s="45">
        <v>1</v>
      </c>
      <c r="D34" s="11"/>
      <c r="E34" s="11">
        <v>0</v>
      </c>
      <c r="F34" s="11">
        <v>0</v>
      </c>
      <c r="G34" s="57"/>
      <c r="H34" s="11"/>
      <c r="I34" s="11">
        <v>0</v>
      </c>
      <c r="J34" s="11"/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2" t="s">
        <v>74</v>
      </c>
      <c r="B35" s="13" t="s">
        <v>32</v>
      </c>
      <c r="C35" s="28"/>
      <c r="D35" s="27"/>
      <c r="E35" s="27">
        <v>0</v>
      </c>
      <c r="F35" s="27">
        <v>0</v>
      </c>
      <c r="G35" s="59">
        <f t="shared" ref="G35:H35" si="11">SUM(G36:G38)</f>
        <v>0</v>
      </c>
      <c r="H35" s="27">
        <f t="shared" si="11"/>
        <v>3</v>
      </c>
      <c r="I35" s="28">
        <v>0</v>
      </c>
      <c r="J35" s="27"/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3" t="s">
        <v>77</v>
      </c>
      <c r="B36" s="13" t="s">
        <v>33</v>
      </c>
      <c r="C36" s="45"/>
      <c r="D36" s="11"/>
      <c r="E36" s="11">
        <v>0</v>
      </c>
      <c r="F36" s="11">
        <v>0</v>
      </c>
      <c r="G36" s="57"/>
      <c r="H36" s="60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2" t="s">
        <v>75</v>
      </c>
      <c r="B37" s="13" t="s">
        <v>34</v>
      </c>
      <c r="C37" s="45"/>
      <c r="E37" s="11">
        <v>0</v>
      </c>
      <c r="F37" s="11">
        <v>0</v>
      </c>
      <c r="G37" s="57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3" t="s">
        <v>76</v>
      </c>
      <c r="B38" s="13" t="s">
        <v>35</v>
      </c>
      <c r="C38" s="45"/>
      <c r="D38" s="11"/>
      <c r="E38" s="11">
        <v>0</v>
      </c>
      <c r="F38" s="11">
        <v>0</v>
      </c>
      <c r="G38" s="57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1" t="s">
        <v>78</v>
      </c>
      <c r="B39" s="10" t="s">
        <v>36</v>
      </c>
      <c r="C39" s="45"/>
      <c r="D39" s="11"/>
      <c r="E39" s="11">
        <v>0</v>
      </c>
      <c r="F39" s="11">
        <v>0</v>
      </c>
      <c r="G39" s="57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4" t="s">
        <v>79</v>
      </c>
      <c r="B40" s="10" t="s">
        <v>37</v>
      </c>
      <c r="C40" s="45">
        <v>21</v>
      </c>
      <c r="D40" s="11"/>
      <c r="E40" s="27">
        <v>0</v>
      </c>
      <c r="F40" s="27">
        <v>0</v>
      </c>
      <c r="G40" s="45">
        <v>26</v>
      </c>
      <c r="H40" s="11"/>
      <c r="I40" s="11">
        <v>5</v>
      </c>
      <c r="J40" s="11"/>
      <c r="K40" s="11"/>
      <c r="L40" s="15"/>
      <c r="M40" s="15"/>
      <c r="N40" s="15"/>
      <c r="O40" s="15">
        <f t="shared" si="3"/>
        <v>52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4" t="s">
        <v>80</v>
      </c>
      <c r="B41" s="10" t="s">
        <v>38</v>
      </c>
      <c r="C41" s="45"/>
      <c r="D41" s="11"/>
      <c r="E41" s="11">
        <v>0</v>
      </c>
      <c r="F41" s="11">
        <v>0</v>
      </c>
      <c r="G41" s="47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4" t="s">
        <v>81</v>
      </c>
      <c r="B42" s="10" t="s">
        <v>39</v>
      </c>
      <c r="C42" s="45"/>
      <c r="D42" s="11"/>
      <c r="E42" s="11">
        <v>0</v>
      </c>
      <c r="F42" s="11">
        <v>0</v>
      </c>
      <c r="G42" s="47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4" t="s">
        <v>82</v>
      </c>
      <c r="B43" s="10" t="s">
        <v>40</v>
      </c>
      <c r="C43" s="11"/>
      <c r="D43" s="11"/>
      <c r="E43" s="11">
        <v>0</v>
      </c>
      <c r="F43" s="11">
        <v>0</v>
      </c>
      <c r="G43" s="47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4" t="s">
        <v>83</v>
      </c>
      <c r="B44" s="10" t="s">
        <v>41</v>
      </c>
      <c r="C44" s="11"/>
      <c r="D44" s="11"/>
      <c r="E44" s="11">
        <v>0</v>
      </c>
      <c r="F44" s="11">
        <v>0</v>
      </c>
      <c r="G44" s="47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5" t="s">
        <v>84</v>
      </c>
      <c r="B45" s="12" t="s">
        <v>42</v>
      </c>
      <c r="C45" s="27">
        <f>C4+C40</f>
        <v>188</v>
      </c>
      <c r="D45" s="27">
        <f>D20</f>
        <v>4</v>
      </c>
      <c r="E45" s="27">
        <v>59</v>
      </c>
      <c r="F45" s="27">
        <v>3</v>
      </c>
      <c r="G45" s="27">
        <f t="shared" ref="G45:H45" si="12">SUM(G4,G39:G44)</f>
        <v>77</v>
      </c>
      <c r="H45" s="27">
        <f t="shared" si="12"/>
        <v>3</v>
      </c>
      <c r="I45" s="28">
        <f>SUM(I4,I40)</f>
        <v>29</v>
      </c>
      <c r="J45" s="35"/>
      <c r="K45" s="28">
        <f>K4+K40</f>
        <v>21</v>
      </c>
      <c r="L45" s="19"/>
      <c r="M45" s="19"/>
      <c r="N45" s="19"/>
      <c r="O45" s="19">
        <f t="shared" si="3"/>
        <v>374</v>
      </c>
      <c r="P45" s="20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0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48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48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48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48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48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4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48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48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48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48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48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48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48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48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48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48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48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48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48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48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48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48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48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4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4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4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48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48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48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4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4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48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48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48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48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48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48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48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48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48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4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4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4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48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48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48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48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48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48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48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48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48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48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48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48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127"/>
  <sheetViews>
    <sheetView tabSelected="1" zoomScale="80" zoomScaleNormal="80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K4" sqref="K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0" width="15.453125" style="5" customWidth="1"/>
    <col min="11" max="11" width="15.453125" style="48" customWidth="1"/>
    <col min="12" max="16" width="15.453125" style="5" customWidth="1"/>
    <col min="17" max="16384" width="9.1796875" style="5"/>
  </cols>
  <sheetData>
    <row r="1" spans="1:46" x14ac:dyDescent="0.3">
      <c r="A1" s="14" t="s">
        <v>96</v>
      </c>
    </row>
    <row r="2" spans="1:46" s="7" customFormat="1" ht="15" customHeight="1" x14ac:dyDescent="0.35">
      <c r="A2" s="8"/>
      <c r="B2" s="9"/>
      <c r="C2" s="68" t="s">
        <v>85</v>
      </c>
      <c r="D2" s="69"/>
      <c r="E2" s="68" t="s">
        <v>86</v>
      </c>
      <c r="F2" s="69"/>
      <c r="G2" s="68" t="s">
        <v>92</v>
      </c>
      <c r="H2" s="69"/>
      <c r="I2" s="68" t="s">
        <v>88</v>
      </c>
      <c r="J2" s="69"/>
      <c r="K2" s="68" t="s">
        <v>89</v>
      </c>
      <c r="L2" s="69"/>
      <c r="M2" s="68" t="s">
        <v>90</v>
      </c>
      <c r="N2" s="70"/>
      <c r="O2" s="66" t="s">
        <v>91</v>
      </c>
      <c r="P2" s="67"/>
    </row>
    <row r="3" spans="1:46" s="7" customFormat="1" x14ac:dyDescent="0.3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3">
      <c r="A4" s="61" t="s">
        <v>59</v>
      </c>
      <c r="B4" s="10" t="s">
        <v>1</v>
      </c>
      <c r="C4" s="27">
        <f>C5+C22</f>
        <v>246</v>
      </c>
      <c r="D4" s="27"/>
      <c r="E4" s="15">
        <v>84</v>
      </c>
      <c r="F4" s="15">
        <v>0</v>
      </c>
      <c r="G4" s="27">
        <f t="shared" ref="G4:H4" si="0">G5+G22</f>
        <v>31</v>
      </c>
      <c r="H4" s="27">
        <f t="shared" si="0"/>
        <v>3</v>
      </c>
      <c r="I4" s="32">
        <f>SUM(I5,I22,I29)</f>
        <v>21</v>
      </c>
      <c r="J4" s="27"/>
      <c r="K4" s="27">
        <f>K5+K22</f>
        <v>49</v>
      </c>
      <c r="L4" s="15"/>
      <c r="M4" s="15"/>
      <c r="N4" s="15"/>
      <c r="O4" s="15">
        <f>C4+E4+G4+I4+K4+M4</f>
        <v>431</v>
      </c>
      <c r="P4" s="16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61" t="s">
        <v>60</v>
      </c>
      <c r="B5" s="10" t="s">
        <v>2</v>
      </c>
      <c r="C5" s="27">
        <f>C6+C12+C18</f>
        <v>224</v>
      </c>
      <c r="D5" s="27"/>
      <c r="E5" s="15">
        <v>84</v>
      </c>
      <c r="F5" s="15">
        <v>0</v>
      </c>
      <c r="G5" s="27">
        <f t="shared" ref="G5:H5" si="1">SUM(G6,G18,G12)</f>
        <v>25</v>
      </c>
      <c r="H5" s="27">
        <f t="shared" si="1"/>
        <v>0</v>
      </c>
      <c r="I5" s="32">
        <f>SUM(I12,I6)</f>
        <v>14</v>
      </c>
      <c r="J5" s="27"/>
      <c r="K5" s="27">
        <f>K6+K12</f>
        <v>45</v>
      </c>
      <c r="L5" s="15"/>
      <c r="M5" s="15"/>
      <c r="N5" s="15"/>
      <c r="O5" s="15">
        <f t="shared" ref="O5:O45" si="2">C5+E5+G5+I5+K5+M5</f>
        <v>392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62" t="s">
        <v>61</v>
      </c>
      <c r="B6" s="13" t="s">
        <v>3</v>
      </c>
      <c r="C6" s="27">
        <f>SUM(C7:C11)</f>
        <v>192</v>
      </c>
      <c r="D6" s="27"/>
      <c r="E6" s="17">
        <v>77</v>
      </c>
      <c r="F6" s="17">
        <v>0</v>
      </c>
      <c r="G6" s="27">
        <f t="shared" ref="G6:H6" si="4">SUM(G7:G11)</f>
        <v>23</v>
      </c>
      <c r="H6" s="27">
        <f t="shared" si="4"/>
        <v>0</v>
      </c>
      <c r="I6" s="32">
        <f>SUM(I7:I11)</f>
        <v>11</v>
      </c>
      <c r="J6" s="27"/>
      <c r="K6" s="27">
        <f>SUM(K7:K11)</f>
        <v>43</v>
      </c>
      <c r="L6" s="17"/>
      <c r="M6" s="17"/>
      <c r="N6" s="17"/>
      <c r="O6" s="15">
        <f t="shared" si="2"/>
        <v>346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62" t="s">
        <v>62</v>
      </c>
      <c r="B7" s="13" t="s">
        <v>4</v>
      </c>
      <c r="C7" s="11">
        <v>150</v>
      </c>
      <c r="D7" s="11"/>
      <c r="E7" s="17">
        <v>30</v>
      </c>
      <c r="F7" s="17">
        <v>0</v>
      </c>
      <c r="G7" s="11">
        <v>23</v>
      </c>
      <c r="H7" s="11"/>
      <c r="I7" s="11">
        <v>9</v>
      </c>
      <c r="J7" s="11"/>
      <c r="K7" s="11">
        <v>43</v>
      </c>
      <c r="L7" s="17"/>
      <c r="M7" s="17"/>
      <c r="N7" s="17"/>
      <c r="O7" s="15">
        <f t="shared" si="2"/>
        <v>255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62" t="s">
        <v>63</v>
      </c>
      <c r="B8" s="13" t="s">
        <v>5</v>
      </c>
      <c r="C8" s="11"/>
      <c r="D8" s="11"/>
      <c r="E8" s="17">
        <v>0</v>
      </c>
      <c r="F8" s="17">
        <v>0</v>
      </c>
      <c r="G8" s="47"/>
      <c r="H8" s="11"/>
      <c r="I8" s="11">
        <v>0</v>
      </c>
      <c r="J8" s="11"/>
      <c r="K8" s="11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62" t="s">
        <v>64</v>
      </c>
      <c r="B9" s="13" t="s">
        <v>6</v>
      </c>
      <c r="C9" s="11">
        <v>41</v>
      </c>
      <c r="D9" s="11"/>
      <c r="E9" s="17">
        <v>12</v>
      </c>
      <c r="F9" s="17">
        <v>0</v>
      </c>
      <c r="G9" s="11"/>
      <c r="H9" s="11"/>
      <c r="I9" s="11">
        <v>1</v>
      </c>
      <c r="J9" s="11"/>
      <c r="K9" s="11">
        <v>0</v>
      </c>
      <c r="L9" s="17"/>
      <c r="M9" s="17"/>
      <c r="N9" s="17"/>
      <c r="O9" s="15">
        <f t="shared" si="2"/>
        <v>54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62" t="s">
        <v>65</v>
      </c>
      <c r="B10" s="13" t="s">
        <v>7</v>
      </c>
      <c r="C10" s="11"/>
      <c r="D10" s="11"/>
      <c r="E10" s="17">
        <v>35</v>
      </c>
      <c r="F10" s="17">
        <v>0</v>
      </c>
      <c r="G10" s="47"/>
      <c r="H10" s="11"/>
      <c r="I10" s="11">
        <v>1</v>
      </c>
      <c r="J10" s="11"/>
      <c r="K10" s="11"/>
      <c r="L10" s="17"/>
      <c r="M10" s="17"/>
      <c r="N10" s="17"/>
      <c r="O10" s="15">
        <f t="shared" si="2"/>
        <v>36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62" t="s">
        <v>66</v>
      </c>
      <c r="B11" s="13" t="s">
        <v>8</v>
      </c>
      <c r="C11" s="11">
        <v>1</v>
      </c>
      <c r="D11" s="11"/>
      <c r="E11" s="17">
        <v>0</v>
      </c>
      <c r="F11" s="17">
        <v>0</v>
      </c>
      <c r="G11" s="47"/>
      <c r="H11" s="11"/>
      <c r="I11" s="11">
        <v>0</v>
      </c>
      <c r="J11" s="11"/>
      <c r="K11" s="11"/>
      <c r="L11" s="17"/>
      <c r="M11" s="17"/>
      <c r="N11" s="17"/>
      <c r="O11" s="15">
        <f t="shared" si="2"/>
        <v>1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62" t="s">
        <v>67</v>
      </c>
      <c r="B12" s="13" t="s">
        <v>9</v>
      </c>
      <c r="C12" s="27">
        <f>SUM(C13:C17)</f>
        <v>32</v>
      </c>
      <c r="D12" s="27"/>
      <c r="E12" s="17">
        <v>7</v>
      </c>
      <c r="F12" s="17">
        <v>0</v>
      </c>
      <c r="G12" s="46">
        <f t="shared" ref="G12:H12" si="5">SUM(G13:G17)</f>
        <v>2</v>
      </c>
      <c r="H12" s="46">
        <f t="shared" si="5"/>
        <v>0</v>
      </c>
      <c r="I12" s="34">
        <f>SUM(I17,I14)</f>
        <v>3</v>
      </c>
      <c r="J12" s="27"/>
      <c r="K12" s="27">
        <f>SUM(K13:K17)</f>
        <v>2</v>
      </c>
      <c r="L12" s="17"/>
      <c r="M12" s="17"/>
      <c r="N12" s="17"/>
      <c r="O12" s="15">
        <f t="shared" si="2"/>
        <v>46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62" t="s">
        <v>68</v>
      </c>
      <c r="B13" s="13" t="s">
        <v>10</v>
      </c>
      <c r="C13" s="11"/>
      <c r="D13" s="11"/>
      <c r="E13" s="17">
        <v>0</v>
      </c>
      <c r="F13" s="17">
        <v>0</v>
      </c>
      <c r="G13" s="47"/>
      <c r="H13" s="11"/>
      <c r="I13" s="11">
        <v>0</v>
      </c>
      <c r="J13" s="11"/>
      <c r="K13" s="11">
        <v>0</v>
      </c>
      <c r="L13" s="17"/>
      <c r="M13" s="17"/>
      <c r="N13" s="17"/>
      <c r="O13" s="15">
        <f t="shared" si="2"/>
        <v>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62" t="s">
        <v>69</v>
      </c>
      <c r="B14" s="13" t="s">
        <v>11</v>
      </c>
      <c r="C14" s="11">
        <v>28</v>
      </c>
      <c r="D14" s="11"/>
      <c r="E14" s="17">
        <v>7</v>
      </c>
      <c r="F14" s="17">
        <v>0</v>
      </c>
      <c r="G14" s="11">
        <v>1</v>
      </c>
      <c r="H14" s="11"/>
      <c r="I14" s="11">
        <v>1</v>
      </c>
      <c r="J14" s="11"/>
      <c r="K14" s="11">
        <v>2</v>
      </c>
      <c r="L14" s="17"/>
      <c r="M14" s="17"/>
      <c r="N14" s="17"/>
      <c r="O14" s="15">
        <f t="shared" si="2"/>
        <v>39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62" t="s">
        <v>70</v>
      </c>
      <c r="B15" s="13" t="s">
        <v>12</v>
      </c>
      <c r="C15" s="11"/>
      <c r="D15" s="11"/>
      <c r="E15" s="17">
        <v>0</v>
      </c>
      <c r="F15" s="17">
        <v>0</v>
      </c>
      <c r="G15" s="47"/>
      <c r="H15" s="11"/>
      <c r="I15" s="11">
        <v>0</v>
      </c>
      <c r="J15" s="11"/>
      <c r="K15" s="11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62" t="s">
        <v>71</v>
      </c>
      <c r="B16" s="13" t="s">
        <v>13</v>
      </c>
      <c r="C16" s="11"/>
      <c r="D16" s="11"/>
      <c r="E16" s="17">
        <v>0</v>
      </c>
      <c r="F16" s="17">
        <v>0</v>
      </c>
      <c r="G16" s="47"/>
      <c r="H16" s="11"/>
      <c r="I16" s="11">
        <v>0</v>
      </c>
      <c r="J16" s="11"/>
      <c r="K16" s="11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62" t="s">
        <v>72</v>
      </c>
      <c r="B17" s="13" t="s">
        <v>14</v>
      </c>
      <c r="C17" s="11">
        <v>4</v>
      </c>
      <c r="D17" s="11"/>
      <c r="E17" s="17">
        <v>0</v>
      </c>
      <c r="F17" s="17">
        <v>0</v>
      </c>
      <c r="G17" s="11">
        <v>1</v>
      </c>
      <c r="H17" s="11"/>
      <c r="I17" s="11">
        <v>2</v>
      </c>
      <c r="J17" s="11"/>
      <c r="K17" s="11">
        <v>0</v>
      </c>
      <c r="L17" s="17"/>
      <c r="M17" s="17"/>
      <c r="N17" s="17"/>
      <c r="O17" s="15">
        <f t="shared" si="2"/>
        <v>7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62" t="s">
        <v>73</v>
      </c>
      <c r="B18" s="13" t="s">
        <v>15</v>
      </c>
      <c r="C18" s="27"/>
      <c r="D18" s="27"/>
      <c r="E18" s="17">
        <v>0</v>
      </c>
      <c r="F18" s="17">
        <v>0</v>
      </c>
      <c r="G18" s="27">
        <f t="shared" ref="G18:H18" si="6">SUM(G19:G21)</f>
        <v>0</v>
      </c>
      <c r="H18" s="27">
        <f t="shared" si="6"/>
        <v>0</v>
      </c>
      <c r="I18" s="28">
        <v>0</v>
      </c>
      <c r="J18" s="27"/>
      <c r="K18" s="27"/>
      <c r="L18" s="17"/>
      <c r="M18" s="17"/>
      <c r="N18" s="17"/>
      <c r="O18" s="15">
        <f t="shared" si="2"/>
        <v>0</v>
      </c>
      <c r="P18" s="16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62" t="s">
        <v>74</v>
      </c>
      <c r="B19" s="13" t="s">
        <v>16</v>
      </c>
      <c r="C19" s="11"/>
      <c r="D19" s="11"/>
      <c r="E19" s="17">
        <v>0</v>
      </c>
      <c r="F19" s="17">
        <v>0</v>
      </c>
      <c r="G19" s="47"/>
      <c r="H19" s="11"/>
      <c r="I19" s="11">
        <v>0</v>
      </c>
      <c r="J19" s="11"/>
      <c r="K19" s="11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62" t="s">
        <v>75</v>
      </c>
      <c r="B20" s="13" t="s">
        <v>17</v>
      </c>
      <c r="C20" s="11"/>
      <c r="D20" s="11"/>
      <c r="E20" s="17">
        <v>0</v>
      </c>
      <c r="F20" s="17">
        <v>0</v>
      </c>
      <c r="G20" s="47"/>
      <c r="H20" s="11"/>
      <c r="I20" s="11">
        <v>0</v>
      </c>
      <c r="J20" s="11"/>
      <c r="K20" s="11"/>
      <c r="L20" s="17"/>
      <c r="M20" s="17"/>
      <c r="N20" s="17"/>
      <c r="O20" s="15">
        <f t="shared" si="2"/>
        <v>0</v>
      </c>
      <c r="P20" s="16">
        <f t="shared" si="3"/>
        <v>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63" t="s">
        <v>76</v>
      </c>
      <c r="B21" s="13" t="s">
        <v>18</v>
      </c>
      <c r="C21" s="11"/>
      <c r="D21" s="11"/>
      <c r="E21" s="17">
        <v>0</v>
      </c>
      <c r="F21" s="17">
        <v>0</v>
      </c>
      <c r="G21" s="47"/>
      <c r="H21" s="11"/>
      <c r="I21" s="11">
        <v>0</v>
      </c>
      <c r="J21" s="11"/>
      <c r="K21" s="11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64" t="s">
        <v>60</v>
      </c>
      <c r="B22" s="10" t="s">
        <v>19</v>
      </c>
      <c r="C22" s="27">
        <f>C23+C29</f>
        <v>22</v>
      </c>
      <c r="D22" s="27"/>
      <c r="E22" s="15">
        <v>0</v>
      </c>
      <c r="F22" s="15">
        <v>0</v>
      </c>
      <c r="G22" s="27">
        <f t="shared" ref="G22:H22" si="7">SUM(G23,G29,G35)</f>
        <v>6</v>
      </c>
      <c r="H22" s="27">
        <f t="shared" si="7"/>
        <v>3</v>
      </c>
      <c r="I22" s="28">
        <f>SUM(I23,I35)</f>
        <v>3</v>
      </c>
      <c r="J22" s="28"/>
      <c r="K22" s="27">
        <f>K23+K29</f>
        <v>4</v>
      </c>
      <c r="L22" s="15"/>
      <c r="M22" s="15"/>
      <c r="N22" s="15"/>
      <c r="O22" s="15">
        <f t="shared" si="2"/>
        <v>35</v>
      </c>
      <c r="P22" s="16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62" t="s">
        <v>62</v>
      </c>
      <c r="B23" s="13" t="s">
        <v>20</v>
      </c>
      <c r="C23" s="27">
        <f>SUM(C24:C28)</f>
        <v>14</v>
      </c>
      <c r="D23" s="27"/>
      <c r="E23" s="17">
        <v>0</v>
      </c>
      <c r="F23" s="17">
        <v>0</v>
      </c>
      <c r="G23" s="27">
        <f t="shared" ref="G23:I23" si="8">SUM(G24:G28)</f>
        <v>6</v>
      </c>
      <c r="H23" s="27">
        <f t="shared" si="8"/>
        <v>0</v>
      </c>
      <c r="I23" s="28">
        <f t="shared" si="8"/>
        <v>3</v>
      </c>
      <c r="J23" s="27"/>
      <c r="K23" s="27">
        <f>K25</f>
        <v>4</v>
      </c>
      <c r="L23" s="17"/>
      <c r="M23" s="17"/>
      <c r="N23" s="17"/>
      <c r="O23" s="15">
        <f t="shared" si="2"/>
        <v>27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62" t="s">
        <v>63</v>
      </c>
      <c r="B24" s="13" t="s">
        <v>21</v>
      </c>
      <c r="C24" s="11"/>
      <c r="D24" s="11"/>
      <c r="E24" s="17">
        <v>0</v>
      </c>
      <c r="F24" s="17">
        <v>0</v>
      </c>
      <c r="G24" s="47"/>
      <c r="H24" s="11"/>
      <c r="I24" s="11">
        <v>0</v>
      </c>
      <c r="J24" s="11"/>
      <c r="K24" s="11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62" t="s">
        <v>64</v>
      </c>
      <c r="B25" s="13" t="s">
        <v>22</v>
      </c>
      <c r="C25" s="11">
        <v>14</v>
      </c>
      <c r="D25" s="11"/>
      <c r="E25" s="17">
        <v>0</v>
      </c>
      <c r="F25" s="17">
        <v>0</v>
      </c>
      <c r="G25" s="11">
        <v>6</v>
      </c>
      <c r="H25" s="11"/>
      <c r="I25" s="11">
        <v>3</v>
      </c>
      <c r="J25" s="11"/>
      <c r="K25" s="11">
        <v>4</v>
      </c>
      <c r="L25" s="17"/>
      <c r="M25" s="17"/>
      <c r="N25" s="17"/>
      <c r="O25" s="15">
        <f t="shared" si="2"/>
        <v>27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62" t="s">
        <v>65</v>
      </c>
      <c r="B26" s="13" t="s">
        <v>23</v>
      </c>
      <c r="C26" s="11"/>
      <c r="D26" s="11"/>
      <c r="E26" s="17">
        <v>0</v>
      </c>
      <c r="F26" s="17">
        <v>0</v>
      </c>
      <c r="G26" s="47"/>
      <c r="H26" s="11"/>
      <c r="I26" s="11">
        <v>0</v>
      </c>
      <c r="J26" s="11"/>
      <c r="K26" s="11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62" t="s">
        <v>66</v>
      </c>
      <c r="B27" s="13" t="s">
        <v>24</v>
      </c>
      <c r="C27" s="11"/>
      <c r="D27" s="11"/>
      <c r="E27" s="17">
        <v>0</v>
      </c>
      <c r="F27" s="17">
        <v>0</v>
      </c>
      <c r="G27" s="47"/>
      <c r="H27" s="11"/>
      <c r="I27" s="11">
        <v>0</v>
      </c>
      <c r="J27" s="11"/>
      <c r="K27" s="11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62" t="s">
        <v>67</v>
      </c>
      <c r="B28" s="13" t="s">
        <v>25</v>
      </c>
      <c r="C28" s="11"/>
      <c r="D28" s="11"/>
      <c r="E28" s="17">
        <v>0</v>
      </c>
      <c r="F28" s="17">
        <v>0</v>
      </c>
      <c r="G28" s="47"/>
      <c r="H28" s="11"/>
      <c r="I28" s="11">
        <v>0</v>
      </c>
      <c r="J28" s="11"/>
      <c r="K28" s="11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62" t="s">
        <v>68</v>
      </c>
      <c r="B29" s="13" t="s">
        <v>26</v>
      </c>
      <c r="C29" s="27">
        <f>SUM(C30:C34)</f>
        <v>8</v>
      </c>
      <c r="D29" s="27"/>
      <c r="E29" s="17">
        <v>0</v>
      </c>
      <c r="F29" s="17">
        <v>0</v>
      </c>
      <c r="G29" s="27">
        <f t="shared" ref="G29:H29" si="9">SUM(G30:G34)</f>
        <v>0</v>
      </c>
      <c r="H29" s="27">
        <f t="shared" si="9"/>
        <v>0</v>
      </c>
      <c r="I29" s="28">
        <f>SUM(I30:I34)</f>
        <v>4</v>
      </c>
      <c r="J29" s="27"/>
      <c r="K29" s="27">
        <v>0</v>
      </c>
      <c r="L29" s="17"/>
      <c r="M29" s="17"/>
      <c r="N29" s="17"/>
      <c r="O29" s="15">
        <f t="shared" si="2"/>
        <v>12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62" t="s">
        <v>69</v>
      </c>
      <c r="B30" s="13" t="s">
        <v>27</v>
      </c>
      <c r="C30" s="11"/>
      <c r="D30" s="11"/>
      <c r="E30" s="17">
        <v>0</v>
      </c>
      <c r="F30" s="17">
        <v>0</v>
      </c>
      <c r="G30" s="47"/>
      <c r="H30" s="11"/>
      <c r="I30" s="11">
        <v>0</v>
      </c>
      <c r="J30" s="11"/>
      <c r="K30" s="11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62" t="s">
        <v>70</v>
      </c>
      <c r="B31" s="13" t="s">
        <v>28</v>
      </c>
      <c r="C31" s="11">
        <v>7</v>
      </c>
      <c r="D31" s="11"/>
      <c r="E31" s="17">
        <v>0</v>
      </c>
      <c r="F31" s="17">
        <v>0</v>
      </c>
      <c r="G31" s="47"/>
      <c r="H31" s="11"/>
      <c r="I31" s="11">
        <v>4</v>
      </c>
      <c r="J31" s="11"/>
      <c r="K31" s="11">
        <v>0</v>
      </c>
      <c r="L31" s="17"/>
      <c r="M31" s="17"/>
      <c r="N31" s="17"/>
      <c r="O31" s="15">
        <f t="shared" si="2"/>
        <v>11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62" t="s">
        <v>71</v>
      </c>
      <c r="B32" s="13" t="s">
        <v>29</v>
      </c>
      <c r="C32" s="11"/>
      <c r="D32" s="11"/>
      <c r="E32" s="17">
        <v>0</v>
      </c>
      <c r="F32" s="17">
        <v>0</v>
      </c>
      <c r="G32" s="47"/>
      <c r="H32" s="11"/>
      <c r="I32" s="11">
        <v>0</v>
      </c>
      <c r="J32" s="11"/>
      <c r="K32" s="11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62" t="s">
        <v>72</v>
      </c>
      <c r="B33" s="13" t="s">
        <v>30</v>
      </c>
      <c r="C33" s="11"/>
      <c r="D33" s="11"/>
      <c r="E33" s="17">
        <v>0</v>
      </c>
      <c r="F33" s="17">
        <v>0</v>
      </c>
      <c r="G33" s="47"/>
      <c r="H33" s="11"/>
      <c r="I33" s="11">
        <v>0</v>
      </c>
      <c r="J33" s="11"/>
      <c r="K33" s="11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62" t="s">
        <v>73</v>
      </c>
      <c r="B34" s="13" t="s">
        <v>31</v>
      </c>
      <c r="C34" s="11">
        <v>1</v>
      </c>
      <c r="D34" s="11"/>
      <c r="E34" s="17">
        <v>0</v>
      </c>
      <c r="F34" s="17">
        <v>0</v>
      </c>
      <c r="G34" s="47"/>
      <c r="H34" s="11"/>
      <c r="I34" s="11">
        <v>0</v>
      </c>
      <c r="J34" s="11"/>
      <c r="K34" s="11">
        <v>0</v>
      </c>
      <c r="L34" s="17"/>
      <c r="M34" s="17"/>
      <c r="N34" s="17"/>
      <c r="O34" s="15">
        <f t="shared" si="2"/>
        <v>1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62" t="s">
        <v>74</v>
      </c>
      <c r="B35" s="13" t="s">
        <v>32</v>
      </c>
      <c r="C35" s="27"/>
      <c r="D35" s="27"/>
      <c r="E35" s="17">
        <v>0</v>
      </c>
      <c r="F35" s="17">
        <v>0</v>
      </c>
      <c r="G35" s="27">
        <f t="shared" ref="G35:H35" si="10">SUM(G36:G38)</f>
        <v>0</v>
      </c>
      <c r="H35" s="27">
        <f t="shared" si="10"/>
        <v>3</v>
      </c>
      <c r="I35" s="28">
        <v>0</v>
      </c>
      <c r="J35" s="27"/>
      <c r="K35" s="27"/>
      <c r="L35" s="17"/>
      <c r="M35" s="17"/>
      <c r="N35" s="17"/>
      <c r="O35" s="15">
        <f t="shared" si="2"/>
        <v>0</v>
      </c>
      <c r="P35" s="16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63" t="s">
        <v>77</v>
      </c>
      <c r="B36" s="13" t="s">
        <v>33</v>
      </c>
      <c r="C36" s="11"/>
      <c r="D36" s="11"/>
      <c r="E36" s="17">
        <v>0</v>
      </c>
      <c r="F36" s="17">
        <v>0</v>
      </c>
      <c r="G36" s="47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2"/>
        <v>0</v>
      </c>
      <c r="P36" s="16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62" t="s">
        <v>75</v>
      </c>
      <c r="B37" s="13" t="s">
        <v>34</v>
      </c>
      <c r="C37" s="11"/>
      <c r="D37" s="11">
        <v>4</v>
      </c>
      <c r="E37" s="17">
        <v>0</v>
      </c>
      <c r="F37" s="17">
        <v>0</v>
      </c>
      <c r="G37" s="47"/>
      <c r="H37" s="11"/>
      <c r="I37" s="11">
        <v>0</v>
      </c>
      <c r="J37" s="11"/>
      <c r="K37" s="11"/>
      <c r="L37" s="17"/>
      <c r="M37" s="17"/>
      <c r="N37" s="17"/>
      <c r="O37" s="15">
        <f t="shared" si="2"/>
        <v>0</v>
      </c>
      <c r="P37" s="16">
        <f t="shared" si="3"/>
        <v>4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63" t="s">
        <v>76</v>
      </c>
      <c r="B38" s="13" t="s">
        <v>35</v>
      </c>
      <c r="C38" s="11"/>
      <c r="D38" s="11"/>
      <c r="E38" s="17">
        <v>0</v>
      </c>
      <c r="F38" s="17">
        <v>0</v>
      </c>
      <c r="G38" s="47"/>
      <c r="H38" s="11"/>
      <c r="I38" s="11">
        <v>0</v>
      </c>
      <c r="J38" s="11"/>
      <c r="K38" s="11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61" t="s">
        <v>78</v>
      </c>
      <c r="B39" s="10" t="s">
        <v>36</v>
      </c>
      <c r="C39" s="11"/>
      <c r="D39" s="11"/>
      <c r="E39" s="15">
        <v>0</v>
      </c>
      <c r="F39" s="15">
        <v>0</v>
      </c>
      <c r="G39" s="47"/>
      <c r="H39" s="11"/>
      <c r="I39" s="11">
        <v>0</v>
      </c>
      <c r="J39" s="11"/>
      <c r="K39" s="11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64" t="s">
        <v>79</v>
      </c>
      <c r="B40" s="10" t="s">
        <v>37</v>
      </c>
      <c r="C40" s="11">
        <v>5</v>
      </c>
      <c r="D40" s="11"/>
      <c r="E40" s="15">
        <v>0</v>
      </c>
      <c r="F40" s="15">
        <v>0</v>
      </c>
      <c r="G40" s="11">
        <v>26</v>
      </c>
      <c r="H40" s="11"/>
      <c r="I40" s="11">
        <v>1</v>
      </c>
      <c r="J40" s="11"/>
      <c r="K40" s="11">
        <v>0</v>
      </c>
      <c r="L40" s="15"/>
      <c r="M40" s="15"/>
      <c r="N40" s="15"/>
      <c r="O40" s="15">
        <f t="shared" si="2"/>
        <v>32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64" t="s">
        <v>80</v>
      </c>
      <c r="B41" s="10" t="s">
        <v>38</v>
      </c>
      <c r="C41" s="11"/>
      <c r="D41" s="11"/>
      <c r="E41" s="15">
        <v>0</v>
      </c>
      <c r="F41" s="15">
        <v>0</v>
      </c>
      <c r="G41" s="47"/>
      <c r="H41" s="11"/>
      <c r="I41" s="11">
        <v>0</v>
      </c>
      <c r="J41" s="11"/>
      <c r="K41" s="11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64" t="s">
        <v>81</v>
      </c>
      <c r="B42" s="10" t="s">
        <v>39</v>
      </c>
      <c r="C42" s="11"/>
      <c r="D42" s="11"/>
      <c r="E42" s="15">
        <v>0</v>
      </c>
      <c r="F42" s="15">
        <v>0</v>
      </c>
      <c r="G42" s="47"/>
      <c r="H42" s="11"/>
      <c r="I42" s="11">
        <v>0</v>
      </c>
      <c r="J42" s="11"/>
      <c r="K42" s="11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64" t="s">
        <v>82</v>
      </c>
      <c r="B43" s="10" t="s">
        <v>40</v>
      </c>
      <c r="C43" s="11"/>
      <c r="D43" s="11"/>
      <c r="E43" s="15">
        <v>0</v>
      </c>
      <c r="F43" s="15">
        <v>0</v>
      </c>
      <c r="G43" s="47"/>
      <c r="H43" s="11"/>
      <c r="I43" s="11">
        <v>0</v>
      </c>
      <c r="J43" s="11"/>
      <c r="K43" s="11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64" t="s">
        <v>83</v>
      </c>
      <c r="B44" s="10" t="s">
        <v>41</v>
      </c>
      <c r="C44" s="11"/>
      <c r="D44" s="11"/>
      <c r="E44" s="15">
        <v>0</v>
      </c>
      <c r="F44" s="15">
        <v>0</v>
      </c>
      <c r="G44" s="47"/>
      <c r="H44" s="11"/>
      <c r="I44" s="11">
        <v>0</v>
      </c>
      <c r="J44" s="11"/>
      <c r="K44" s="11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65" t="s">
        <v>84</v>
      </c>
      <c r="B45" s="12" t="s">
        <v>42</v>
      </c>
      <c r="C45" s="27">
        <f>C29+C40+C23+C12+C6</f>
        <v>251</v>
      </c>
      <c r="D45" s="27">
        <f>D37</f>
        <v>4</v>
      </c>
      <c r="E45" s="19">
        <v>84</v>
      </c>
      <c r="F45" s="19">
        <v>0</v>
      </c>
      <c r="G45" s="27">
        <f t="shared" ref="G45:H45" si="11">SUM(G4,G39:G44)</f>
        <v>57</v>
      </c>
      <c r="H45" s="27">
        <f t="shared" si="11"/>
        <v>3</v>
      </c>
      <c r="I45" s="27">
        <f>SUM(I4,I40)</f>
        <v>22</v>
      </c>
      <c r="J45" s="35"/>
      <c r="K45" s="27">
        <f>K4+K40</f>
        <v>49</v>
      </c>
      <c r="L45" s="19"/>
      <c r="M45" s="19"/>
      <c r="N45" s="19"/>
      <c r="O45" s="19">
        <f t="shared" si="2"/>
        <v>463</v>
      </c>
      <c r="P45" s="20">
        <f t="shared" si="3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48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43</v>
      </c>
      <c r="E74" s="5"/>
      <c r="F74" s="5"/>
      <c r="G74" s="5"/>
      <c r="H74" s="5"/>
      <c r="I74" s="5"/>
      <c r="J74" s="5"/>
      <c r="K74" s="48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44</v>
      </c>
      <c r="E75" s="5"/>
      <c r="F75" s="5"/>
      <c r="G75" s="5"/>
      <c r="H75" s="5"/>
      <c r="I75" s="5"/>
      <c r="J75" s="5"/>
      <c r="K75" s="48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45</v>
      </c>
      <c r="E76" s="5"/>
      <c r="F76" s="5"/>
      <c r="G76" s="5"/>
      <c r="H76" s="5"/>
      <c r="I76" s="5"/>
      <c r="J76" s="5"/>
      <c r="K76" s="48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46</v>
      </c>
      <c r="E77" s="5"/>
      <c r="F77" s="5"/>
      <c r="G77" s="5"/>
      <c r="H77" s="5"/>
      <c r="I77" s="5"/>
      <c r="J77" s="5"/>
      <c r="K77" s="48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47</v>
      </c>
      <c r="E78" s="5"/>
      <c r="F78" s="5"/>
      <c r="G78" s="5"/>
      <c r="H78" s="5"/>
      <c r="I78" s="5"/>
      <c r="J78" s="5"/>
      <c r="K78" s="48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48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48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48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48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48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48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48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48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48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48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48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48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48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48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48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48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48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48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48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48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48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48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48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48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48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48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48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48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48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48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48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48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48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48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48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48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48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48</v>
      </c>
      <c r="E116" s="5"/>
      <c r="F116" s="5"/>
      <c r="G116" s="5"/>
      <c r="H116" s="5"/>
      <c r="I116" s="5"/>
      <c r="J116" s="5"/>
      <c r="K116" s="48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49</v>
      </c>
      <c r="E117" s="5"/>
      <c r="F117" s="5"/>
      <c r="G117" s="5"/>
      <c r="H117" s="5"/>
      <c r="I117" s="5"/>
      <c r="J117" s="5"/>
      <c r="K117" s="48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50</v>
      </c>
      <c r="E118" s="5"/>
      <c r="F118" s="5"/>
      <c r="G118" s="5"/>
      <c r="H118" s="5"/>
      <c r="I118" s="5"/>
      <c r="J118" s="5"/>
      <c r="K118" s="48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48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51</v>
      </c>
      <c r="E120" s="5"/>
      <c r="F120" s="5"/>
      <c r="G120" s="5"/>
      <c r="H120" s="5"/>
      <c r="I120" s="5"/>
      <c r="J120" s="5"/>
      <c r="K120" s="48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52</v>
      </c>
      <c r="E121" s="5"/>
      <c r="F121" s="5"/>
      <c r="G121" s="5"/>
      <c r="H121" s="5"/>
      <c r="I121" s="5"/>
      <c r="J121" s="5"/>
      <c r="K121" s="48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53</v>
      </c>
      <c r="E122" s="5"/>
      <c r="F122" s="5"/>
      <c r="G122" s="5"/>
      <c r="H122" s="5"/>
      <c r="I122" s="5"/>
      <c r="J122" s="5"/>
      <c r="K122" s="48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54</v>
      </c>
      <c r="E123" s="5"/>
      <c r="F123" s="5"/>
      <c r="G123" s="5"/>
      <c r="H123" s="5"/>
      <c r="I123" s="5"/>
      <c r="J123" s="5"/>
      <c r="K123" s="48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55</v>
      </c>
      <c r="E124" s="5"/>
      <c r="F124" s="5"/>
      <c r="G124" s="5"/>
      <c r="H124" s="5"/>
      <c r="I124" s="5"/>
      <c r="J124" s="5"/>
      <c r="K124" s="48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56</v>
      </c>
      <c r="E125" s="5"/>
      <c r="F125" s="5"/>
      <c r="G125" s="5"/>
      <c r="H125" s="5"/>
      <c r="I125" s="5"/>
      <c r="J125" s="5"/>
      <c r="K125" s="48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57</v>
      </c>
      <c r="E126" s="5"/>
      <c r="F126" s="5"/>
      <c r="G126" s="5"/>
      <c r="H126" s="5"/>
      <c r="I126" s="5"/>
      <c r="J126" s="5"/>
      <c r="K126" s="48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58</v>
      </c>
      <c r="E127" s="5"/>
      <c r="F127" s="5"/>
      <c r="G127" s="5"/>
      <c r="H127" s="5"/>
      <c r="I127" s="5"/>
      <c r="J127" s="5"/>
      <c r="K127" s="48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2024-07-11T15:20:28Z</dcterms:modified>
</cp:coreProperties>
</file>