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Јули\за објава\"/>
    </mc:Choice>
  </mc:AlternateContent>
  <xr:revisionPtr revIDLastSave="0" documentId="8_{BDC50E09-C2C6-43FF-87ED-5749EBDB95C1}" xr6:coauthVersionLast="47" xr6:coauthVersionMax="47" xr10:uidLastSave="{00000000-0000-0000-0000-000000000000}"/>
  <bookViews>
    <workbookView xWindow="-120" yWindow="-120" windowWidth="29040" windowHeight="15840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8" l="1"/>
  <c r="M19" i="8" s="1"/>
  <c r="M16" i="8"/>
  <c r="M13" i="8"/>
  <c r="M10" i="8"/>
  <c r="D20" i="8"/>
  <c r="D19" i="8"/>
  <c r="D18" i="8"/>
  <c r="D17" i="8"/>
  <c r="D13" i="8"/>
  <c r="D10" i="8"/>
  <c r="D16" i="8" s="1"/>
  <c r="M20" i="7"/>
  <c r="M19" i="7" s="1"/>
  <c r="M16" i="7"/>
  <c r="M13" i="7"/>
  <c r="M10" i="7"/>
  <c r="D20" i="7"/>
  <c r="D19" i="7" s="1"/>
  <c r="D16" i="7"/>
  <c r="M20" i="6"/>
  <c r="M19" i="6" s="1"/>
  <c r="M18" i="6"/>
  <c r="M17" i="6"/>
  <c r="M16" i="6" s="1"/>
  <c r="M13" i="6"/>
  <c r="M10" i="6"/>
  <c r="D20" i="6"/>
  <c r="D19" i="6"/>
  <c r="D18" i="6"/>
  <c r="D17" i="6"/>
  <c r="D13" i="6"/>
  <c r="D10" i="6"/>
  <c r="D16" i="6" s="1"/>
  <c r="M20" i="5"/>
  <c r="M19" i="5" s="1"/>
  <c r="M18" i="5"/>
  <c r="M17" i="5"/>
  <c r="M16" i="5"/>
  <c r="M13" i="5"/>
  <c r="M10" i="5"/>
  <c r="D20" i="5"/>
  <c r="D19" i="5" s="1"/>
  <c r="D18" i="5"/>
  <c r="D16" i="5"/>
  <c r="M34" i="6" l="1"/>
  <c r="M34" i="5"/>
  <c r="M20" i="3" l="1"/>
  <c r="M19" i="3"/>
  <c r="M20" i="1"/>
  <c r="M19" i="1" s="1"/>
  <c r="M34" i="1" s="1"/>
  <c r="L20" i="4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 s="1"/>
  <c r="L34" i="2" s="1"/>
  <c r="L18" i="2"/>
  <c r="L17" i="2"/>
  <c r="L16" i="2"/>
  <c r="L13" i="2"/>
  <c r="L10" i="2"/>
  <c r="L20" i="1"/>
  <c r="L19" i="1" s="1"/>
  <c r="L18" i="1"/>
  <c r="L17" i="1"/>
  <c r="L16" i="1" s="1"/>
  <c r="L13" i="1"/>
  <c r="L10" i="1"/>
  <c r="L34" i="4" l="1"/>
  <c r="L34" i="1"/>
  <c r="I20" i="8" l="1"/>
  <c r="I19" i="8" s="1"/>
  <c r="I18" i="8"/>
  <c r="I17" i="8"/>
  <c r="I16" i="8"/>
  <c r="I13" i="8"/>
  <c r="I10" i="8"/>
  <c r="I20" i="7"/>
  <c r="I19" i="7" s="1"/>
  <c r="I18" i="7"/>
  <c r="I16" i="7" s="1"/>
  <c r="I17" i="7"/>
  <c r="I13" i="7"/>
  <c r="I10" i="7"/>
  <c r="I20" i="6"/>
  <c r="I19" i="6" s="1"/>
  <c r="I18" i="6"/>
  <c r="I17" i="6"/>
  <c r="I16" i="6" s="1"/>
  <c r="I13" i="6"/>
  <c r="I10" i="6"/>
  <c r="I20" i="5"/>
  <c r="I19" i="5" s="1"/>
  <c r="I18" i="5"/>
  <c r="I17" i="5"/>
  <c r="I16" i="5" s="1"/>
  <c r="I34" i="5" s="1"/>
  <c r="I13" i="5"/>
  <c r="I10" i="5"/>
  <c r="I20" i="4"/>
  <c r="I19" i="4" s="1"/>
  <c r="I18" i="4"/>
  <c r="I17" i="4"/>
  <c r="I16" i="4" s="1"/>
  <c r="I34" i="4" s="1"/>
  <c r="I13" i="4"/>
  <c r="I10" i="4"/>
  <c r="I20" i="3"/>
  <c r="I19" i="3" s="1"/>
  <c r="I18" i="3"/>
  <c r="I17" i="3"/>
  <c r="I16" i="3"/>
  <c r="I13" i="3"/>
  <c r="I10" i="3"/>
  <c r="I20" i="2"/>
  <c r="I19" i="2" s="1"/>
  <c r="I18" i="2"/>
  <c r="I17" i="2"/>
  <c r="I16" i="2"/>
  <c r="I34" i="2" s="1"/>
  <c r="I13" i="2"/>
  <c r="I10" i="2"/>
  <c r="I20" i="1"/>
  <c r="I19" i="1" s="1"/>
  <c r="I18" i="1"/>
  <c r="I17" i="1"/>
  <c r="I16" i="1"/>
  <c r="I34" i="1" s="1"/>
  <c r="I13" i="1"/>
  <c r="I10" i="1"/>
  <c r="I34" i="8" l="1"/>
  <c r="I34" i="6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J20" i="8" l="1"/>
  <c r="J19" i="8" s="1"/>
  <c r="J18" i="8"/>
  <c r="J16" i="8" s="1"/>
  <c r="J17" i="8"/>
  <c r="J13" i="8"/>
  <c r="J10" i="8"/>
  <c r="J20" i="7"/>
  <c r="J19" i="7" s="1"/>
  <c r="J16" i="7"/>
  <c r="J13" i="7"/>
  <c r="J10" i="7"/>
  <c r="J22" i="6"/>
  <c r="J21" i="6"/>
  <c r="J20" i="6"/>
  <c r="J19" i="6" s="1"/>
  <c r="J34" i="6" s="1"/>
  <c r="J18" i="6"/>
  <c r="J17" i="6"/>
  <c r="J16" i="6"/>
  <c r="J13" i="6"/>
  <c r="J10" i="6"/>
  <c r="J20" i="5"/>
  <c r="J19" i="5"/>
  <c r="J18" i="5"/>
  <c r="J17" i="5"/>
  <c r="J16" i="5" s="1"/>
  <c r="J13" i="5"/>
  <c r="J10" i="5"/>
  <c r="J34" i="4"/>
  <c r="J20" i="4"/>
  <c r="J19" i="4"/>
  <c r="J18" i="4"/>
  <c r="J17" i="4"/>
  <c r="J16" i="4" s="1"/>
  <c r="J13" i="4"/>
  <c r="J10" i="4"/>
  <c r="J20" i="3"/>
  <c r="J19" i="3" s="1"/>
  <c r="J16" i="3"/>
  <c r="J13" i="3"/>
  <c r="J10" i="3"/>
  <c r="J20" i="2"/>
  <c r="J19" i="2" s="1"/>
  <c r="J18" i="2"/>
  <c r="J17" i="2"/>
  <c r="J13" i="2"/>
  <c r="J10" i="2"/>
  <c r="J20" i="1"/>
  <c r="J19" i="1" s="1"/>
  <c r="J18" i="1"/>
  <c r="J17" i="1"/>
  <c r="J16" i="1"/>
  <c r="J13" i="1"/>
  <c r="J10" i="1"/>
  <c r="J34" i="8" l="1"/>
  <c r="J34" i="5"/>
  <c r="J34" i="2"/>
  <c r="J34" i="1"/>
  <c r="D20" i="4" l="1"/>
  <c r="D19" i="4" s="1"/>
  <c r="D18" i="4"/>
  <c r="D17" i="4"/>
  <c r="D16" i="4"/>
  <c r="D34" i="4" s="1"/>
  <c r="D13" i="4"/>
  <c r="D10" i="4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20" i="1"/>
  <c r="D19" i="1" s="1"/>
  <c r="D18" i="1"/>
  <c r="D17" i="1"/>
  <c r="D16" i="1" s="1"/>
  <c r="D13" i="1"/>
  <c r="D10" i="1"/>
  <c r="D34" i="2" l="1"/>
  <c r="D34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95750DAE-4910-4524-B77F-333A6BE62C07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<sst xmlns="http://schemas.openxmlformats.org/spreadsheetml/2006/main" count="620" uniqueCount="81">
  <si>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</si>
  <si>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</si>
  <si>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</si>
  <si>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</si>
  <si>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</si>
  <si>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</si>
  <si>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</si>
  <si>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</si>
  <si>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</si>
  <si>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</si>
  <si>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</si>
  <si>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</si>
  <si>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</si>
  <si>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</si>
  <si>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</si>
  <si>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</si>
  <si>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</si>
  <si>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</si>
  <si>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</si>
  <si>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</si>
  <si>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</si>
  <si>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</si>
  <si>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</si>
  <si>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</si>
  <si>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</si>
  <si>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</si>
  <si>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</si>
  <si>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</si>
  <si>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</si>
  <si>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</si>
  <si>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</si>
  <si>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</si>
  <si>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</si>
  <si>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</si>
  <si>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</si>
  <si>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</si>
  <si>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</si>
  <si>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</si>
  <si>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</si>
  <si>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</si>
  <si>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</si>
  <si>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</si>
  <si>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</si>
  <si>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</si>
  <si>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</si>
  <si>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</si>
  <si>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</si>
  <si>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</si>
  <si>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</si>
  <si>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</si>
  <si>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</si>
  <si>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</si>
  <si>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</si>
  <si>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</si>
  <si>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</si>
  <si>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</si>
  <si>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</si>
  <si>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</si>
  <si>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</si>
  <si>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</si>
  <si>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</si>
  <si>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</si>
  <si>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</si>
  <si>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</si>
  <si>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</si>
  <si>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</si>
  <si>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</si>
  <si>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</si>
  <si>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</si>
  <si>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</si>
  <si>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</si>
  <si>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</si>
  <si>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денари, за јули 2024 година</t>
  </si>
  <si>
    <t>Бруто полисирана премија, во илјади денари, за јули 2023 година</t>
  </si>
  <si>
    <t>Бруто исплатени штети, во илјади денари, за јули 2024 година</t>
  </si>
  <si>
    <t>Бруто исплатени штети, во илјади денари, за јули 2023 година</t>
  </si>
  <si>
    <t>Број на склучени договори за јули 2024 година</t>
  </si>
  <si>
    <t>Број на склучени договори за јули 2023 година</t>
  </si>
  <si>
    <t>Број на ликвидирани штети за јули 2024 година</t>
  </si>
  <si>
    <t>Број на ликвидирани штети за јули 2023 година</t>
  </si>
  <si>
    <t>Винер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</si>
</sst>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6" fillId="3" borderId="1" xfId="3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164" fontId="8" fillId="4" borderId="13" xfId="2" applyNumberFormat="1" applyFont="1" applyFill="1" applyBorder="1"/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6" fillId="6" borderId="0" xfId="0" applyNumberFormat="1" applyFont="1" applyFill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</cellXfs>
  <cellStyles count="4">
    <cellStyle name="Comma" xfId="2" builtinId="3"/>
    <cellStyle name="Normal" xfId="0" builtinId="0"/>
    <cellStyle name="Normal 2" xfId="1" xr:uid="{A3521A09-9228-4AF6-AF9D-D6F5A7B6AD15}"/>
    <cellStyle name="Normal 3" xfId="3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abSelected="1" zoomScale="90" zoomScaleNormal="90" workbookViewId="0">
      <selection activeCell="G2" sqref="G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13379</v>
      </c>
      <c r="D3" s="21">
        <v>5243</v>
      </c>
      <c r="E3" s="21">
        <v>5653</v>
      </c>
      <c r="F3" s="21">
        <v>2711</v>
      </c>
      <c r="G3" s="21">
        <v>7033.72</v>
      </c>
      <c r="H3" s="21">
        <v>7592.2869999999966</v>
      </c>
      <c r="I3" s="21">
        <v>3874.1370000000002</v>
      </c>
      <c r="J3" s="21">
        <v>3822</v>
      </c>
      <c r="K3" s="20">
        <v>3466</v>
      </c>
      <c r="L3" s="27">
        <v>3978.94</v>
      </c>
      <c r="M3" s="21">
        <v>17.765999999999998</v>
      </c>
      <c r="N3" s="13">
        <f>SUM(C3:M3)</f>
        <v>56770.850000000006</v>
      </c>
    </row>
    <row r="4" spans="1:14" x14ac:dyDescent="0.25">
      <c r="A4" s="6" t="s">
        <v>2</v>
      </c>
      <c r="B4" s="1" t="s">
        <v>3</v>
      </c>
      <c r="C4" s="20">
        <v>5566</v>
      </c>
      <c r="D4" s="21">
        <v>20546</v>
      </c>
      <c r="E4" s="21">
        <v>509</v>
      </c>
      <c r="F4" s="21">
        <v>0</v>
      </c>
      <c r="G4" s="21">
        <v>42888.94</v>
      </c>
      <c r="H4" s="21">
        <v>10608.14</v>
      </c>
      <c r="I4" s="21">
        <v>21253.751</v>
      </c>
      <c r="J4" s="21">
        <v>2675</v>
      </c>
      <c r="K4" s="20">
        <v>0</v>
      </c>
      <c r="L4" s="27">
        <v>1440.09</v>
      </c>
      <c r="M4" s="21">
        <v>0</v>
      </c>
      <c r="N4" s="13">
        <f t="shared" ref="N4:N34" si="0">SUM(C4:M4)</f>
        <v>105486.921</v>
      </c>
    </row>
    <row r="5" spans="1:14" x14ac:dyDescent="0.25">
      <c r="A5" s="6" t="s">
        <v>4</v>
      </c>
      <c r="B5" s="1" t="s">
        <v>5</v>
      </c>
      <c r="C5" s="20">
        <v>8810</v>
      </c>
      <c r="D5" s="21">
        <v>12217</v>
      </c>
      <c r="E5" s="21">
        <v>8169</v>
      </c>
      <c r="F5" s="21">
        <v>4263</v>
      </c>
      <c r="G5" s="21">
        <v>12722.72</v>
      </c>
      <c r="H5" s="21">
        <v>23048.947000000004</v>
      </c>
      <c r="I5" s="21">
        <v>16973.142</v>
      </c>
      <c r="J5" s="21">
        <v>11914</v>
      </c>
      <c r="K5" s="20">
        <v>12784</v>
      </c>
      <c r="L5" s="27">
        <v>15121.01</v>
      </c>
      <c r="M5" s="21">
        <v>248.505</v>
      </c>
      <c r="N5" s="13">
        <f t="shared" si="0"/>
        <v>126271.32400000001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60</v>
      </c>
      <c r="L7" s="27">
        <v>0</v>
      </c>
      <c r="M7" s="21">
        <v>0</v>
      </c>
      <c r="N7" s="13">
        <f t="shared" si="0"/>
        <v>60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-0.2</v>
      </c>
      <c r="H8" s="21">
        <v>280.36</v>
      </c>
      <c r="I8" s="21">
        <v>0</v>
      </c>
      <c r="J8" s="21">
        <v>23</v>
      </c>
      <c r="K8" s="20">
        <v>194</v>
      </c>
      <c r="L8" s="27">
        <v>0</v>
      </c>
      <c r="M8" s="21">
        <v>0</v>
      </c>
      <c r="N8" s="13">
        <f t="shared" si="0"/>
        <v>497.16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214</v>
      </c>
      <c r="E9" s="21">
        <v>2300</v>
      </c>
      <c r="F9" s="21">
        <v>0</v>
      </c>
      <c r="G9" s="21">
        <v>1600.59</v>
      </c>
      <c r="H9" s="21">
        <v>247.13900000000012</v>
      </c>
      <c r="I9" s="21">
        <v>13611.934999999999</v>
      </c>
      <c r="J9" s="21">
        <v>658</v>
      </c>
      <c r="K9" s="20">
        <v>341</v>
      </c>
      <c r="L9" s="27">
        <v>10.19</v>
      </c>
      <c r="M9" s="21">
        <v>0</v>
      </c>
      <c r="N9" s="13">
        <f t="shared" si="0"/>
        <v>18982.853999999999</v>
      </c>
    </row>
    <row r="10" spans="1:14" x14ac:dyDescent="0.25">
      <c r="A10" s="6" t="s">
        <v>14</v>
      </c>
      <c r="B10" s="1" t="s">
        <v>15</v>
      </c>
      <c r="C10" s="20">
        <v>5016</v>
      </c>
      <c r="D10" s="21">
        <f>D11+D12</f>
        <v>6818</v>
      </c>
      <c r="E10" s="21">
        <v>8582</v>
      </c>
      <c r="F10" s="24">
        <v>612</v>
      </c>
      <c r="G10" s="21">
        <v>11281.16</v>
      </c>
      <c r="H10" s="21">
        <v>8298.4890100000084</v>
      </c>
      <c r="I10" s="21">
        <f>I11+I12</f>
        <v>7487.756679656758</v>
      </c>
      <c r="J10" s="21">
        <f t="shared" ref="J10" si="1">SUM(J11:J12)</f>
        <v>7234</v>
      </c>
      <c r="K10" s="20">
        <v>5926</v>
      </c>
      <c r="L10" s="27">
        <f>SUM(L11:L12)</f>
        <v>5744.5</v>
      </c>
      <c r="M10" s="21">
        <v>25.904</v>
      </c>
      <c r="N10" s="13">
        <f t="shared" si="0"/>
        <v>67025.809689656759</v>
      </c>
    </row>
    <row r="11" spans="1:14" x14ac:dyDescent="0.25">
      <c r="A11" s="6" t="s">
        <v>16</v>
      </c>
      <c r="B11" s="1" t="s">
        <v>17</v>
      </c>
      <c r="C11" s="20">
        <v>2905</v>
      </c>
      <c r="D11" s="21">
        <v>1990</v>
      </c>
      <c r="E11" s="21">
        <v>7319</v>
      </c>
      <c r="F11" s="21">
        <v>215</v>
      </c>
      <c r="G11" s="21">
        <v>1670.22</v>
      </c>
      <c r="H11" s="21">
        <v>3545.174489999999</v>
      </c>
      <c r="I11" s="21">
        <v>919.49680861375225</v>
      </c>
      <c r="J11" s="21">
        <v>802</v>
      </c>
      <c r="K11" s="20">
        <v>1536</v>
      </c>
      <c r="L11" s="27">
        <v>510.31</v>
      </c>
      <c r="M11" s="21">
        <v>2.91</v>
      </c>
      <c r="N11" s="13">
        <f t="shared" si="0"/>
        <v>21415.111298613752</v>
      </c>
    </row>
    <row r="12" spans="1:14" x14ac:dyDescent="0.25">
      <c r="A12" s="6" t="s">
        <v>18</v>
      </c>
      <c r="B12" s="1" t="s">
        <v>19</v>
      </c>
      <c r="C12" s="20">
        <v>2111</v>
      </c>
      <c r="D12" s="21">
        <v>4828</v>
      </c>
      <c r="E12" s="21">
        <v>1263</v>
      </c>
      <c r="F12" s="21">
        <v>397</v>
      </c>
      <c r="G12" s="21">
        <v>9610.94</v>
      </c>
      <c r="H12" s="21">
        <v>4753.3145199999926</v>
      </c>
      <c r="I12" s="21">
        <v>6568.2598710430057</v>
      </c>
      <c r="J12" s="21">
        <v>6432</v>
      </c>
      <c r="K12" s="20">
        <v>4390</v>
      </c>
      <c r="L12" s="27">
        <v>5234.1899999999996</v>
      </c>
      <c r="M12" s="21">
        <v>22.994</v>
      </c>
      <c r="N12" s="13">
        <f t="shared" si="0"/>
        <v>45610.698391043006</v>
      </c>
    </row>
    <row r="13" spans="1:14" x14ac:dyDescent="0.25">
      <c r="A13" s="6" t="s">
        <v>20</v>
      </c>
      <c r="B13" s="1" t="s">
        <v>21</v>
      </c>
      <c r="C13" s="20">
        <v>2906</v>
      </c>
      <c r="D13" s="21">
        <f>D14+D15</f>
        <v>5462</v>
      </c>
      <c r="E13" s="21">
        <v>27924</v>
      </c>
      <c r="F13" s="24">
        <v>641</v>
      </c>
      <c r="G13" s="21">
        <v>10176.620000000001</v>
      </c>
      <c r="H13" s="21">
        <v>21165.96485</v>
      </c>
      <c r="I13" s="21">
        <f>I14+I15</f>
        <v>15245.165320343242</v>
      </c>
      <c r="J13" s="21">
        <f t="shared" ref="J13" si="2">SUM(J14:J15)</f>
        <v>22224</v>
      </c>
      <c r="K13" s="20">
        <v>3995.9870000000001</v>
      </c>
      <c r="L13" s="27">
        <f>SUM(L14:L15)</f>
        <v>7210.32</v>
      </c>
      <c r="M13" s="21">
        <v>1.127</v>
      </c>
      <c r="N13" s="13">
        <f t="shared" si="0"/>
        <v>116952.18417034323</v>
      </c>
    </row>
    <row r="14" spans="1:14" x14ac:dyDescent="0.25">
      <c r="A14" s="6" t="s">
        <v>16</v>
      </c>
      <c r="B14" s="1" t="s">
        <v>22</v>
      </c>
      <c r="C14" s="20">
        <v>1146</v>
      </c>
      <c r="D14" s="21">
        <v>2609</v>
      </c>
      <c r="E14" s="21">
        <v>26090</v>
      </c>
      <c r="F14" s="21">
        <v>26</v>
      </c>
      <c r="G14" s="21">
        <v>2970.78</v>
      </c>
      <c r="H14" s="21">
        <v>15185.960320000002</v>
      </c>
      <c r="I14" s="21">
        <v>4416.4091913862467</v>
      </c>
      <c r="J14" s="21">
        <v>334</v>
      </c>
      <c r="K14" s="20">
        <v>210</v>
      </c>
      <c r="L14" s="27">
        <v>525.04</v>
      </c>
      <c r="M14" s="21">
        <v>1.127</v>
      </c>
      <c r="N14" s="13">
        <f t="shared" si="0"/>
        <v>53514.316511386249</v>
      </c>
    </row>
    <row r="15" spans="1:14" x14ac:dyDescent="0.25">
      <c r="A15" s="6" t="s">
        <v>18</v>
      </c>
      <c r="B15" s="1" t="s">
        <v>23</v>
      </c>
      <c r="C15" s="20">
        <v>1760</v>
      </c>
      <c r="D15" s="21">
        <v>2853</v>
      </c>
      <c r="E15" s="21">
        <v>1834</v>
      </c>
      <c r="F15" s="21">
        <v>615</v>
      </c>
      <c r="G15" s="21">
        <v>7205.84</v>
      </c>
      <c r="H15" s="21">
        <v>5980.0045299999947</v>
      </c>
      <c r="I15" s="21">
        <v>10828.756128956995</v>
      </c>
      <c r="J15" s="21">
        <v>21890</v>
      </c>
      <c r="K15" s="20">
        <v>3785.9870000000001</v>
      </c>
      <c r="L15" s="27">
        <v>6685.28</v>
      </c>
      <c r="M15" s="21">
        <v>0</v>
      </c>
      <c r="N15" s="13">
        <f t="shared" si="0"/>
        <v>63437.867658956988</v>
      </c>
    </row>
    <row r="16" spans="1:14" x14ac:dyDescent="0.25">
      <c r="A16" s="6" t="s">
        <v>24</v>
      </c>
      <c r="B16" s="1" t="s">
        <v>25</v>
      </c>
      <c r="C16" s="20">
        <v>7922</v>
      </c>
      <c r="D16" s="21">
        <f>D17+D18</f>
        <v>12280</v>
      </c>
      <c r="E16" s="21">
        <v>36506</v>
      </c>
      <c r="F16" s="24">
        <v>1254</v>
      </c>
      <c r="G16" s="21">
        <v>21457.78</v>
      </c>
      <c r="H16" s="21">
        <v>29464.453860000009</v>
      </c>
      <c r="I16" s="21">
        <f t="shared" ref="I16" si="3">I17+I18</f>
        <v>22732.921999999999</v>
      </c>
      <c r="J16" s="21">
        <f t="shared" ref="J16" si="4">SUM(J17:J18)</f>
        <v>29458</v>
      </c>
      <c r="K16" s="20">
        <v>9921.987000000001</v>
      </c>
      <c r="L16" s="27">
        <f>SUM(L17:L18)</f>
        <v>12954.82</v>
      </c>
      <c r="M16" s="21">
        <v>27.030999999999999</v>
      </c>
      <c r="N16" s="13">
        <f t="shared" si="0"/>
        <v>183978.99385999999</v>
      </c>
    </row>
    <row r="17" spans="1:14" x14ac:dyDescent="0.25">
      <c r="A17" s="6" t="s">
        <v>16</v>
      </c>
      <c r="B17" s="1" t="s">
        <v>26</v>
      </c>
      <c r="C17" s="20">
        <v>4051</v>
      </c>
      <c r="D17" s="21">
        <f t="shared" ref="D17:D18" si="5">D11+D14</f>
        <v>4599</v>
      </c>
      <c r="E17" s="21">
        <v>33409</v>
      </c>
      <c r="F17" s="24">
        <v>241</v>
      </c>
      <c r="G17" s="21">
        <v>4641</v>
      </c>
      <c r="H17" s="21">
        <v>18731.134810000003</v>
      </c>
      <c r="I17" s="21">
        <f>I11+I14</f>
        <v>5335.905999999999</v>
      </c>
      <c r="J17" s="21">
        <f>J11+J14</f>
        <v>1136</v>
      </c>
      <c r="K17" s="20">
        <v>1746</v>
      </c>
      <c r="L17" s="27">
        <f t="shared" ref="L17:L18" si="6">L11+L14</f>
        <v>1035.3499999999999</v>
      </c>
      <c r="M17" s="21">
        <v>4.0369999999999999</v>
      </c>
      <c r="N17" s="13">
        <f t="shared" si="0"/>
        <v>74929.427810000008</v>
      </c>
    </row>
    <row r="18" spans="1:14" x14ac:dyDescent="0.25">
      <c r="A18" s="6" t="s">
        <v>18</v>
      </c>
      <c r="B18" s="1" t="s">
        <v>27</v>
      </c>
      <c r="C18" s="20">
        <v>3871</v>
      </c>
      <c r="D18" s="21">
        <f t="shared" si="5"/>
        <v>7681</v>
      </c>
      <c r="E18" s="21">
        <v>3097</v>
      </c>
      <c r="F18" s="24">
        <v>1012</v>
      </c>
      <c r="G18" s="21">
        <v>16816.78</v>
      </c>
      <c r="H18" s="21">
        <v>10733.319049999991</v>
      </c>
      <c r="I18" s="21">
        <f>I12+I15</f>
        <v>17397.016</v>
      </c>
      <c r="J18" s="21">
        <f>J12+J15</f>
        <v>28322</v>
      </c>
      <c r="K18" s="20">
        <v>8175.9870000000001</v>
      </c>
      <c r="L18" s="27">
        <f t="shared" si="6"/>
        <v>11919.47</v>
      </c>
      <c r="M18" s="21">
        <v>22.994</v>
      </c>
      <c r="N18" s="13">
        <f t="shared" si="0"/>
        <v>109048.56604999999</v>
      </c>
    </row>
    <row r="19" spans="1:14" x14ac:dyDescent="0.25">
      <c r="A19" s="6" t="s">
        <v>28</v>
      </c>
      <c r="B19" s="1" t="s">
        <v>29</v>
      </c>
      <c r="C19" s="20">
        <v>65390</v>
      </c>
      <c r="D19" s="21">
        <f>D20+D24+D25</f>
        <v>51458</v>
      </c>
      <c r="E19" s="21">
        <v>71443</v>
      </c>
      <c r="F19" s="24">
        <v>86963</v>
      </c>
      <c r="G19" s="21">
        <v>98769.25</v>
      </c>
      <c r="H19" s="26">
        <f>H20+H24+H25</f>
        <v>57160.224999999999</v>
      </c>
      <c r="I19" s="21">
        <f t="shared" ref="I19" si="7">I20+I24+I25</f>
        <v>56227.949000000001</v>
      </c>
      <c r="J19" s="21">
        <f t="shared" ref="J19" si="8">SUM(J20,J24:J25)</f>
        <v>92876</v>
      </c>
      <c r="K19" s="20">
        <v>61040</v>
      </c>
      <c r="L19" s="27">
        <f>L20+L24+L25</f>
        <v>50602.89</v>
      </c>
      <c r="M19" s="31">
        <f>M20+M25</f>
        <v>1524.1379999999999</v>
      </c>
      <c r="N19" s="13">
        <f t="shared" si="0"/>
        <v>693454.45200000005</v>
      </c>
    </row>
    <row r="20" spans="1:14" x14ac:dyDescent="0.25">
      <c r="A20" s="6" t="s">
        <v>30</v>
      </c>
      <c r="B20" s="1" t="s">
        <v>31</v>
      </c>
      <c r="C20" s="20">
        <v>65127</v>
      </c>
      <c r="D20" s="21">
        <f>SUM(D21:D23)</f>
        <v>51011</v>
      </c>
      <c r="E20" s="21">
        <v>70715</v>
      </c>
      <c r="F20" s="24">
        <v>86963</v>
      </c>
      <c r="G20" s="21">
        <v>98052</v>
      </c>
      <c r="H20" s="26">
        <f t="shared" ref="H20:I20" si="9">H21+H22+H23</f>
        <v>55419.097999999998</v>
      </c>
      <c r="I20" s="21">
        <f t="shared" si="9"/>
        <v>54553.93</v>
      </c>
      <c r="J20" s="21">
        <f t="shared" ref="J20" si="10">SUM(J21:J23)</f>
        <v>91765</v>
      </c>
      <c r="K20" s="20">
        <v>60258</v>
      </c>
      <c r="L20" s="27">
        <f>SUM(L21:L23)</f>
        <v>49284.07</v>
      </c>
      <c r="M20" s="32">
        <f>M21+M22+M23+M24</f>
        <v>1524.1379999999999</v>
      </c>
      <c r="N20" s="13">
        <f t="shared" si="0"/>
        <v>684672.23599999992</v>
      </c>
    </row>
    <row r="21" spans="1:14" x14ac:dyDescent="0.25">
      <c r="A21" s="6" t="s">
        <v>32</v>
      </c>
      <c r="B21" s="1" t="s">
        <v>33</v>
      </c>
      <c r="C21" s="20">
        <v>46406</v>
      </c>
      <c r="D21" s="21">
        <v>34789</v>
      </c>
      <c r="E21" s="21">
        <v>37563</v>
      </c>
      <c r="F21" s="21">
        <v>64473</v>
      </c>
      <c r="G21" s="21">
        <v>68219.16</v>
      </c>
      <c r="H21" s="21">
        <v>38292.758000000002</v>
      </c>
      <c r="I21" s="21">
        <v>37553.646999999997</v>
      </c>
      <c r="J21" s="21">
        <v>65218</v>
      </c>
      <c r="K21" s="20">
        <v>43592</v>
      </c>
      <c r="L21" s="27">
        <v>35214.199999999997</v>
      </c>
      <c r="M21" s="31">
        <v>647.04200000000003</v>
      </c>
      <c r="N21" s="13">
        <f t="shared" si="0"/>
        <v>471967.80700000003</v>
      </c>
    </row>
    <row r="22" spans="1:14" x14ac:dyDescent="0.25">
      <c r="A22" s="6" t="s">
        <v>34</v>
      </c>
      <c r="B22" s="1" t="s">
        <v>35</v>
      </c>
      <c r="C22" s="20">
        <v>18553</v>
      </c>
      <c r="D22" s="21">
        <v>15796</v>
      </c>
      <c r="E22" s="21">
        <v>13250</v>
      </c>
      <c r="F22" s="21">
        <v>20766</v>
      </c>
      <c r="G22" s="21">
        <v>28276.61</v>
      </c>
      <c r="H22" s="21">
        <v>16747.465</v>
      </c>
      <c r="I22" s="21">
        <v>16671.258000000002</v>
      </c>
      <c r="J22" s="21">
        <v>25682</v>
      </c>
      <c r="K22" s="20">
        <v>16488</v>
      </c>
      <c r="L22" s="27">
        <v>11292.76</v>
      </c>
      <c r="M22" s="31">
        <v>476.11599999999999</v>
      </c>
      <c r="N22" s="13">
        <f t="shared" si="0"/>
        <v>183999.209</v>
      </c>
    </row>
    <row r="23" spans="1:14" x14ac:dyDescent="0.25">
      <c r="A23" s="6" t="s">
        <v>36</v>
      </c>
      <c r="B23" s="1" t="s">
        <v>37</v>
      </c>
      <c r="C23" s="20">
        <v>169</v>
      </c>
      <c r="D23" s="21">
        <v>426</v>
      </c>
      <c r="E23" s="21">
        <v>19902</v>
      </c>
      <c r="F23" s="21">
        <v>1711</v>
      </c>
      <c r="G23" s="21">
        <v>1556.22</v>
      </c>
      <c r="H23" s="21">
        <v>378.87499999999994</v>
      </c>
      <c r="I23" s="21">
        <v>329.02499999999998</v>
      </c>
      <c r="J23" s="21">
        <v>865</v>
      </c>
      <c r="K23" s="20">
        <v>178</v>
      </c>
      <c r="L23" s="27">
        <v>2777.11</v>
      </c>
      <c r="M23" s="31">
        <v>400.98</v>
      </c>
      <c r="N23" s="13">
        <f t="shared" si="0"/>
        <v>28693.210000000003</v>
      </c>
    </row>
    <row r="24" spans="1:14" x14ac:dyDescent="0.25">
      <c r="A24" s="6" t="s">
        <v>38</v>
      </c>
      <c r="B24" s="1" t="s">
        <v>39</v>
      </c>
      <c r="C24" s="20">
        <v>263</v>
      </c>
      <c r="D24" s="21">
        <v>447</v>
      </c>
      <c r="E24" s="21">
        <v>728</v>
      </c>
      <c r="F24" s="21">
        <v>13</v>
      </c>
      <c r="G24" s="21">
        <v>717.25</v>
      </c>
      <c r="H24" s="21">
        <v>1741.1269999999986</v>
      </c>
      <c r="I24" s="21">
        <v>1674.019</v>
      </c>
      <c r="J24" s="21">
        <v>1111</v>
      </c>
      <c r="K24" s="20">
        <v>782</v>
      </c>
      <c r="L24" s="27">
        <v>1318.82</v>
      </c>
      <c r="M24" s="31">
        <v>0</v>
      </c>
      <c r="N24" s="13">
        <f t="shared" si="0"/>
        <v>8795.2159999999985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-0.17</v>
      </c>
      <c r="H26" s="21">
        <v>0</v>
      </c>
      <c r="I26" s="21">
        <v>0</v>
      </c>
      <c r="J26" s="21">
        <v>0</v>
      </c>
      <c r="K26" s="20">
        <v>493</v>
      </c>
      <c r="L26" s="27">
        <v>0</v>
      </c>
      <c r="M26" s="21">
        <v>0</v>
      </c>
      <c r="N26" s="13">
        <f t="shared" si="0"/>
        <v>492.83</v>
      </c>
    </row>
    <row r="27" spans="1:14" x14ac:dyDescent="0.25">
      <c r="A27" s="6" t="s">
        <v>44</v>
      </c>
      <c r="B27" s="1" t="s">
        <v>45</v>
      </c>
      <c r="C27" s="20">
        <v>82</v>
      </c>
      <c r="D27" s="21">
        <v>314</v>
      </c>
      <c r="E27" s="21">
        <v>26</v>
      </c>
      <c r="F27" s="21">
        <v>0</v>
      </c>
      <c r="G27" s="21">
        <v>280.83999999999997</v>
      </c>
      <c r="H27" s="21">
        <v>493.69100000000003</v>
      </c>
      <c r="I27" s="21">
        <v>178.38</v>
      </c>
      <c r="J27" s="21">
        <v>188</v>
      </c>
      <c r="K27" s="20">
        <v>352</v>
      </c>
      <c r="L27" s="27">
        <v>181.3</v>
      </c>
      <c r="M27" s="21">
        <v>0</v>
      </c>
      <c r="N27" s="13">
        <f t="shared" si="0"/>
        <v>2096.2110000000002</v>
      </c>
    </row>
    <row r="28" spans="1:14" x14ac:dyDescent="0.25">
      <c r="A28" s="6" t="s">
        <v>46</v>
      </c>
      <c r="B28" s="1" t="s">
        <v>47</v>
      </c>
      <c r="C28" s="20">
        <v>1082</v>
      </c>
      <c r="D28" s="21">
        <v>3259</v>
      </c>
      <c r="E28" s="21">
        <v>9377</v>
      </c>
      <c r="F28" s="21">
        <v>42</v>
      </c>
      <c r="G28" s="21">
        <v>9556.57</v>
      </c>
      <c r="H28" s="21">
        <v>865.80514000000039</v>
      </c>
      <c r="I28" s="21">
        <v>13257.512000000001</v>
      </c>
      <c r="J28" s="21">
        <v>2046</v>
      </c>
      <c r="K28" s="20">
        <v>5544</v>
      </c>
      <c r="L28" s="27">
        <v>1958.15</v>
      </c>
      <c r="M28" s="21">
        <v>0.42</v>
      </c>
      <c r="N28" s="13">
        <f t="shared" si="0"/>
        <v>46988.457139999999</v>
      </c>
    </row>
    <row r="29" spans="1:14" x14ac:dyDescent="0.25">
      <c r="A29" s="6" t="s">
        <v>48</v>
      </c>
      <c r="B29" s="1" t="s">
        <v>49</v>
      </c>
      <c r="C29" s="20">
        <v>687</v>
      </c>
      <c r="D29" s="21">
        <v>0</v>
      </c>
      <c r="E29" s="21">
        <v>206</v>
      </c>
      <c r="F29" s="21">
        <v>0</v>
      </c>
      <c r="G29" s="21">
        <v>1362.86</v>
      </c>
      <c r="H29" s="21">
        <v>3016.3439999999991</v>
      </c>
      <c r="I29" s="21">
        <v>3553.0659999999998</v>
      </c>
      <c r="J29" s="21">
        <v>0</v>
      </c>
      <c r="K29" s="20">
        <v>0</v>
      </c>
      <c r="L29" s="27">
        <v>36.68</v>
      </c>
      <c r="M29" s="21">
        <v>0</v>
      </c>
      <c r="N29" s="13">
        <f t="shared" si="0"/>
        <v>8861.9499999999989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4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36.9</v>
      </c>
      <c r="M30" s="21">
        <v>0</v>
      </c>
      <c r="N30" s="13">
        <f t="shared" si="0"/>
        <v>40.9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21</v>
      </c>
      <c r="E31" s="21">
        <v>80</v>
      </c>
      <c r="F31" s="21">
        <v>0</v>
      </c>
      <c r="G31" s="21">
        <v>1081.1300000000001</v>
      </c>
      <c r="H31" s="21">
        <v>285.32999999999993</v>
      </c>
      <c r="I31" s="21">
        <v>2865.6779999999999</v>
      </c>
      <c r="J31" s="21">
        <v>135</v>
      </c>
      <c r="K31" s="20">
        <v>0</v>
      </c>
      <c r="L31" s="27">
        <v>488.52</v>
      </c>
      <c r="M31" s="21">
        <v>0</v>
      </c>
      <c r="N31" s="13">
        <f t="shared" si="0"/>
        <v>4956.6579999999994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4369</v>
      </c>
      <c r="D33" s="21">
        <v>7453</v>
      </c>
      <c r="E33" s="21">
        <v>2529</v>
      </c>
      <c r="F33" s="21">
        <v>741</v>
      </c>
      <c r="G33" s="21">
        <v>3936.09</v>
      </c>
      <c r="H33" s="21">
        <v>7766.304000000001</v>
      </c>
      <c r="I33" s="21">
        <v>8587.0290000000005</v>
      </c>
      <c r="J33" s="21">
        <v>3073</v>
      </c>
      <c r="K33" s="20">
        <v>4350</v>
      </c>
      <c r="L33" s="27">
        <v>1986.08</v>
      </c>
      <c r="M33" s="21">
        <v>0</v>
      </c>
      <c r="N33" s="13">
        <f t="shared" si="0"/>
        <v>44790.503000000004</v>
      </c>
    </row>
    <row r="34" spans="1:14" x14ac:dyDescent="0.25">
      <c r="A34" s="7" t="s">
        <v>58</v>
      </c>
      <c r="B34" s="8" t="s">
        <v>59</v>
      </c>
      <c r="C34" s="20">
        <v>107287</v>
      </c>
      <c r="D34" s="22">
        <f>D3+D4+D5+D6+D7+D8+D9+D16+D19+D26+D27+D28+D29+D30+D31+D32+D33</f>
        <v>113009</v>
      </c>
      <c r="E34" s="21">
        <v>136798</v>
      </c>
      <c r="F34" s="24">
        <v>95975</v>
      </c>
      <c r="G34" s="21">
        <v>200690.12</v>
      </c>
      <c r="H34" s="21">
        <v>140829.02600000013</v>
      </c>
      <c r="I34" s="21">
        <f>I3+I5+I4+I6+I7+I8+I9+I16+I19+I26+I27+I28+I29+I30+I32+I31+I33</f>
        <v>163115.50099999996</v>
      </c>
      <c r="J34" s="25">
        <f>SUM(J3:J10,J13,J19,J26:J33)</f>
        <v>146868</v>
      </c>
      <c r="K34" s="20">
        <v>98545.986999999994</v>
      </c>
      <c r="L34" s="28">
        <f>SUM(L3:L9)+L16+L19+SUM(L26:L33)</f>
        <v>88795.57</v>
      </c>
      <c r="M34" s="21">
        <f>M3+M5+M16+M19+M28</f>
        <v>1817.8600000000001</v>
      </c>
      <c r="N34" s="9">
        <f t="shared" si="0"/>
        <v>1293731.0640000002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73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80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11294</v>
      </c>
      <c r="D3" s="21">
        <v>3715</v>
      </c>
      <c r="E3" s="21">
        <v>4389</v>
      </c>
      <c r="F3" s="21">
        <v>1749.6859999999999</v>
      </c>
      <c r="G3" s="21">
        <v>7787.37</v>
      </c>
      <c r="H3" s="26">
        <v>9923.9320000000007</v>
      </c>
      <c r="I3" s="21">
        <v>6525.7209999999995</v>
      </c>
      <c r="J3" s="21">
        <v>4231</v>
      </c>
      <c r="K3" s="21">
        <v>2407</v>
      </c>
      <c r="L3" s="35">
        <v>2895</v>
      </c>
      <c r="M3" s="36">
        <v>2940.3100000000013</v>
      </c>
      <c r="N3" s="17"/>
      <c r="O3" s="13">
        <f>SUM(C3:N3)</f>
        <v>57858.019</v>
      </c>
    </row>
    <row r="4" spans="1:15" x14ac:dyDescent="0.25">
      <c r="A4" s="6" t="s">
        <v>2</v>
      </c>
      <c r="B4" s="1" t="s">
        <v>3</v>
      </c>
      <c r="C4" s="20">
        <v>8543</v>
      </c>
      <c r="D4" s="21">
        <v>17253</v>
      </c>
      <c r="E4" s="21">
        <v>1306</v>
      </c>
      <c r="F4" s="21">
        <v>0</v>
      </c>
      <c r="G4" s="21">
        <v>27399.66</v>
      </c>
      <c r="H4" s="26">
        <v>11055.543000000001</v>
      </c>
      <c r="I4" s="21">
        <v>11352.535</v>
      </c>
      <c r="J4" s="21">
        <v>2980</v>
      </c>
      <c r="K4" s="21">
        <v>657</v>
      </c>
      <c r="L4" s="35">
        <v>0</v>
      </c>
      <c r="M4" s="36">
        <v>1378.8700000000026</v>
      </c>
      <c r="N4" s="17"/>
      <c r="O4" s="13">
        <f t="shared" ref="O4:O34" si="0">SUM(C4:N4)</f>
        <v>81925.608000000007</v>
      </c>
    </row>
    <row r="5" spans="1:15" x14ac:dyDescent="0.25">
      <c r="A5" s="6" t="s">
        <v>4</v>
      </c>
      <c r="B5" s="1" t="s">
        <v>5</v>
      </c>
      <c r="C5" s="20">
        <v>8635</v>
      </c>
      <c r="D5" s="21">
        <v>7713</v>
      </c>
      <c r="E5" s="21">
        <v>6910</v>
      </c>
      <c r="F5" s="21">
        <v>1502.1890000000001</v>
      </c>
      <c r="G5" s="21">
        <v>5436.21</v>
      </c>
      <c r="H5" s="26">
        <v>18678.66399999999</v>
      </c>
      <c r="I5" s="21">
        <v>16584.8</v>
      </c>
      <c r="J5" s="21">
        <v>9088</v>
      </c>
      <c r="K5" s="21">
        <v>26080</v>
      </c>
      <c r="L5" s="35">
        <v>9648</v>
      </c>
      <c r="M5" s="36">
        <v>10543.940000000002</v>
      </c>
      <c r="N5" s="17"/>
      <c r="O5" s="13">
        <f t="shared" si="0"/>
        <v>120819.80299999999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6">
        <v>0</v>
      </c>
      <c r="I6" s="21"/>
      <c r="J6" s="21">
        <v>0</v>
      </c>
      <c r="K6" s="21">
        <v>0</v>
      </c>
      <c r="L6" s="35">
        <v>0</v>
      </c>
      <c r="M6" s="36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6">
        <v>0</v>
      </c>
      <c r="I7" s="21">
        <v>0</v>
      </c>
      <c r="J7" s="21">
        <v>0</v>
      </c>
      <c r="K7" s="21">
        <v>0</v>
      </c>
      <c r="L7" s="35">
        <v>0</v>
      </c>
      <c r="M7" s="36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31</v>
      </c>
      <c r="E8" s="21">
        <v>0</v>
      </c>
      <c r="F8" s="21">
        <v>0</v>
      </c>
      <c r="G8" s="21">
        <v>0</v>
      </c>
      <c r="H8" s="26">
        <v>226.476</v>
      </c>
      <c r="I8" s="21">
        <v>0</v>
      </c>
      <c r="J8" s="21">
        <v>52</v>
      </c>
      <c r="K8" s="21">
        <v>159</v>
      </c>
      <c r="L8" s="35">
        <v>64</v>
      </c>
      <c r="M8" s="36">
        <v>80.09</v>
      </c>
      <c r="N8" s="17"/>
      <c r="O8" s="13">
        <f t="shared" si="0"/>
        <v>612.56600000000003</v>
      </c>
    </row>
    <row r="9" spans="1:15" x14ac:dyDescent="0.25">
      <c r="A9" s="6" t="s">
        <v>12</v>
      </c>
      <c r="B9" s="1" t="s">
        <v>13</v>
      </c>
      <c r="C9" s="20">
        <v>124</v>
      </c>
      <c r="D9" s="21">
        <v>775</v>
      </c>
      <c r="E9" s="21">
        <v>1743</v>
      </c>
      <c r="F9" s="21">
        <v>0</v>
      </c>
      <c r="G9" s="21">
        <v>3702.67</v>
      </c>
      <c r="H9" s="26">
        <v>156.73300000000017</v>
      </c>
      <c r="I9" s="21">
        <v>1053.056</v>
      </c>
      <c r="J9" s="21">
        <v>810</v>
      </c>
      <c r="K9" s="21">
        <v>58</v>
      </c>
      <c r="L9" s="35">
        <v>387</v>
      </c>
      <c r="M9" s="36">
        <v>238.68000000000029</v>
      </c>
      <c r="N9" s="17"/>
      <c r="O9" s="13">
        <f t="shared" si="0"/>
        <v>9048.139000000001</v>
      </c>
    </row>
    <row r="10" spans="1:15" x14ac:dyDescent="0.25">
      <c r="A10" s="6" t="s">
        <v>14</v>
      </c>
      <c r="B10" s="1" t="s">
        <v>15</v>
      </c>
      <c r="C10" s="20">
        <v>5118</v>
      </c>
      <c r="D10" s="21">
        <v>9032</v>
      </c>
      <c r="E10" s="21">
        <v>6706</v>
      </c>
      <c r="F10" s="21">
        <v>381.58</v>
      </c>
      <c r="G10" s="21">
        <v>5140.68</v>
      </c>
      <c r="H10" s="26">
        <v>6634.2271700000019</v>
      </c>
      <c r="I10" s="21">
        <f>I11+I12</f>
        <v>5760.1136626911057</v>
      </c>
      <c r="J10" s="21">
        <f t="shared" ref="J10" si="1">SUM(J11:J12)</f>
        <v>3868</v>
      </c>
      <c r="K10" s="21">
        <v>1797</v>
      </c>
      <c r="L10" s="35">
        <v>5115</v>
      </c>
      <c r="M10" s="36">
        <f>SUM(M11:M12)</f>
        <v>925.43000000000006</v>
      </c>
      <c r="N10" s="17"/>
      <c r="O10" s="13">
        <f t="shared" si="0"/>
        <v>50478.030832691111</v>
      </c>
    </row>
    <row r="11" spans="1:15" x14ac:dyDescent="0.25">
      <c r="A11" s="6" t="s">
        <v>16</v>
      </c>
      <c r="B11" s="1" t="s">
        <v>17</v>
      </c>
      <c r="C11" s="20">
        <v>2566</v>
      </c>
      <c r="D11" s="21">
        <v>1610</v>
      </c>
      <c r="E11" s="21">
        <v>5261</v>
      </c>
      <c r="F11" s="21">
        <v>111.253</v>
      </c>
      <c r="G11" s="21">
        <v>1237.07</v>
      </c>
      <c r="H11" s="21">
        <v>3009.9270399999978</v>
      </c>
      <c r="I11" s="21">
        <v>836.06055580421628</v>
      </c>
      <c r="J11" s="21">
        <v>711</v>
      </c>
      <c r="K11" s="21">
        <v>266</v>
      </c>
      <c r="L11" s="35">
        <v>1275</v>
      </c>
      <c r="M11" s="36">
        <v>129.12000000000012</v>
      </c>
      <c r="N11" s="17"/>
      <c r="O11" s="13">
        <f t="shared" si="0"/>
        <v>17012.430595804213</v>
      </c>
    </row>
    <row r="12" spans="1:15" x14ac:dyDescent="0.25">
      <c r="A12" s="6" t="s">
        <v>18</v>
      </c>
      <c r="B12" s="1" t="s">
        <v>19</v>
      </c>
      <c r="C12" s="20">
        <v>2552</v>
      </c>
      <c r="D12" s="21">
        <v>7422</v>
      </c>
      <c r="E12" s="21">
        <v>1445</v>
      </c>
      <c r="F12" s="21">
        <v>270.327</v>
      </c>
      <c r="G12" s="21">
        <v>3903.61</v>
      </c>
      <c r="H12" s="21">
        <v>3624.3001300000051</v>
      </c>
      <c r="I12" s="21">
        <v>4924.0531068868895</v>
      </c>
      <c r="J12" s="21">
        <v>3157</v>
      </c>
      <c r="K12" s="21">
        <v>1531</v>
      </c>
      <c r="L12" s="35">
        <v>3840</v>
      </c>
      <c r="M12" s="36">
        <v>796.31</v>
      </c>
      <c r="N12" s="17"/>
      <c r="O12" s="13">
        <f t="shared" si="0"/>
        <v>33465.600236886894</v>
      </c>
    </row>
    <row r="13" spans="1:15" x14ac:dyDescent="0.25">
      <c r="A13" s="6" t="s">
        <v>20</v>
      </c>
      <c r="B13" s="1" t="s">
        <v>21</v>
      </c>
      <c r="C13" s="20">
        <v>4682</v>
      </c>
      <c r="D13" s="21">
        <v>3894</v>
      </c>
      <c r="E13" s="21">
        <v>21420</v>
      </c>
      <c r="F13" s="21">
        <v>626.96399999999994</v>
      </c>
      <c r="G13" s="21">
        <v>8035.02</v>
      </c>
      <c r="H13" s="26">
        <v>16994.945179999995</v>
      </c>
      <c r="I13" s="21">
        <f>I14+I15</f>
        <v>14155.738337308892</v>
      </c>
      <c r="J13" s="21">
        <f t="shared" ref="J13" si="2">SUM(J14:J15)</f>
        <v>14703</v>
      </c>
      <c r="K13" s="21">
        <v>11448</v>
      </c>
      <c r="L13" s="35">
        <v>2765</v>
      </c>
      <c r="M13" s="36">
        <f>SUM(M14:M15)</f>
        <v>5143.7899999999963</v>
      </c>
      <c r="N13" s="17"/>
      <c r="O13" s="13">
        <f t="shared" si="0"/>
        <v>103868.45751730888</v>
      </c>
    </row>
    <row r="14" spans="1:15" x14ac:dyDescent="0.25">
      <c r="A14" s="6" t="s">
        <v>16</v>
      </c>
      <c r="B14" s="1" t="s">
        <v>22</v>
      </c>
      <c r="C14" s="20">
        <v>732</v>
      </c>
      <c r="D14" s="21">
        <v>2374</v>
      </c>
      <c r="E14" s="21">
        <v>17503</v>
      </c>
      <c r="F14" s="21">
        <v>33.798999999999999</v>
      </c>
      <c r="G14" s="21">
        <v>2143.81</v>
      </c>
      <c r="H14" s="21">
        <v>11624.459249999998</v>
      </c>
      <c r="I14" s="21">
        <v>5018.024444195783</v>
      </c>
      <c r="J14" s="21">
        <v>260</v>
      </c>
      <c r="K14" s="21">
        <v>484</v>
      </c>
      <c r="L14" s="35">
        <v>164</v>
      </c>
      <c r="M14" s="36">
        <v>1288.5600000000002</v>
      </c>
      <c r="N14" s="17"/>
      <c r="O14" s="13">
        <f t="shared" si="0"/>
        <v>41625.652694195778</v>
      </c>
    </row>
    <row r="15" spans="1:15" x14ac:dyDescent="0.25">
      <c r="A15" s="6" t="s">
        <v>18</v>
      </c>
      <c r="B15" s="1" t="s">
        <v>23</v>
      </c>
      <c r="C15" s="20">
        <v>3950</v>
      </c>
      <c r="D15" s="21">
        <v>1520</v>
      </c>
      <c r="E15" s="21">
        <v>3917</v>
      </c>
      <c r="F15" s="21">
        <v>593.16499999999996</v>
      </c>
      <c r="G15" s="21">
        <v>5891.21</v>
      </c>
      <c r="H15" s="21">
        <v>5370.4859300000026</v>
      </c>
      <c r="I15" s="21">
        <v>9137.7138931131103</v>
      </c>
      <c r="J15" s="21">
        <v>14443</v>
      </c>
      <c r="K15" s="21">
        <v>10964</v>
      </c>
      <c r="L15" s="35">
        <v>2601</v>
      </c>
      <c r="M15" s="36">
        <v>3855.2299999999959</v>
      </c>
      <c r="N15" s="17"/>
      <c r="O15" s="13">
        <f t="shared" si="0"/>
        <v>62242.804823113111</v>
      </c>
    </row>
    <row r="16" spans="1:15" x14ac:dyDescent="0.25">
      <c r="A16" s="6" t="s">
        <v>24</v>
      </c>
      <c r="B16" s="1" t="s">
        <v>25</v>
      </c>
      <c r="C16" s="20">
        <v>9800</v>
      </c>
      <c r="D16" s="21">
        <f>D10+D13</f>
        <v>12926</v>
      </c>
      <c r="E16" s="21">
        <v>28126</v>
      </c>
      <c r="F16" s="21">
        <v>1008.5439999999999</v>
      </c>
      <c r="G16" s="21">
        <v>13175.7</v>
      </c>
      <c r="H16" s="26">
        <v>23629.172350000023</v>
      </c>
      <c r="I16" s="21">
        <f>I17+I18</f>
        <v>19915.851999999999</v>
      </c>
      <c r="J16" s="21">
        <f t="shared" ref="J16" si="3">SUM(J17:J18)</f>
        <v>18571</v>
      </c>
      <c r="K16" s="21">
        <v>13245</v>
      </c>
      <c r="L16" s="35">
        <v>7880</v>
      </c>
      <c r="M16" s="36">
        <f>SUM(M17:M18)</f>
        <v>6069.2199999999957</v>
      </c>
      <c r="N16" s="17"/>
      <c r="O16" s="13">
        <f t="shared" si="0"/>
        <v>154346.48835000003</v>
      </c>
    </row>
    <row r="17" spans="1:15" x14ac:dyDescent="0.25">
      <c r="A17" s="6" t="s">
        <v>16</v>
      </c>
      <c r="B17" s="1" t="s">
        <v>26</v>
      </c>
      <c r="C17" s="20">
        <v>3298</v>
      </c>
      <c r="D17" s="21">
        <v>3984</v>
      </c>
      <c r="E17" s="21">
        <v>22764</v>
      </c>
      <c r="F17" s="21">
        <v>145.05199999999999</v>
      </c>
      <c r="G17" s="21">
        <v>3380.88</v>
      </c>
      <c r="H17" s="21">
        <v>14634.386289999995</v>
      </c>
      <c r="I17" s="21">
        <f>I11+I14</f>
        <v>5854.0849999999991</v>
      </c>
      <c r="J17" s="21">
        <f t="shared" ref="J17:J18" si="4">J11+J14</f>
        <v>971</v>
      </c>
      <c r="K17" s="21">
        <v>750</v>
      </c>
      <c r="L17" s="35">
        <v>1439</v>
      </c>
      <c r="M17" s="36">
        <f>M11+M14</f>
        <v>1417.6800000000003</v>
      </c>
      <c r="N17" s="17"/>
      <c r="O17" s="13">
        <f t="shared" si="0"/>
        <v>58638.083289999995</v>
      </c>
    </row>
    <row r="18" spans="1:15" x14ac:dyDescent="0.25">
      <c r="A18" s="6" t="s">
        <v>18</v>
      </c>
      <c r="B18" s="1" t="s">
        <v>27</v>
      </c>
      <c r="C18" s="20">
        <v>6502</v>
      </c>
      <c r="D18" s="21">
        <f>D15+D12</f>
        <v>8942</v>
      </c>
      <c r="E18" s="21">
        <v>5362</v>
      </c>
      <c r="F18" s="21">
        <v>863.49199999999996</v>
      </c>
      <c r="G18" s="21">
        <v>9794.82</v>
      </c>
      <c r="H18" s="21">
        <v>8994.7860599999985</v>
      </c>
      <c r="I18" s="21">
        <f>I12+I15</f>
        <v>14061.767</v>
      </c>
      <c r="J18" s="21">
        <f t="shared" si="4"/>
        <v>17600</v>
      </c>
      <c r="K18" s="21">
        <v>12495</v>
      </c>
      <c r="L18" s="35">
        <v>6441</v>
      </c>
      <c r="M18" s="36">
        <f>M12+M15</f>
        <v>4651.5399999999954</v>
      </c>
      <c r="N18" s="17"/>
      <c r="O18" s="13">
        <f t="shared" si="0"/>
        <v>95708.40505999999</v>
      </c>
    </row>
    <row r="19" spans="1:15" x14ac:dyDescent="0.25">
      <c r="A19" s="6" t="s">
        <v>28</v>
      </c>
      <c r="B19" s="1" t="s">
        <v>29</v>
      </c>
      <c r="C19" s="20">
        <v>55206</v>
      </c>
      <c r="D19" s="21">
        <f>D20+D24+D25</f>
        <v>47573</v>
      </c>
      <c r="E19" s="21">
        <v>56549</v>
      </c>
      <c r="F19" s="21">
        <v>59458</v>
      </c>
      <c r="G19" s="21">
        <v>30109.82</v>
      </c>
      <c r="H19" s="26">
        <f t="shared" ref="H19:I19" si="5">H20+H24+H25</f>
        <v>54254.946000000004</v>
      </c>
      <c r="I19" s="21">
        <f t="shared" si="5"/>
        <v>57665.081000000006</v>
      </c>
      <c r="J19" s="21">
        <f t="shared" ref="J19" si="6">SUM(J20,J24:J25)</f>
        <v>90757</v>
      </c>
      <c r="K19" s="21">
        <v>87872</v>
      </c>
      <c r="L19" s="35">
        <v>51610</v>
      </c>
      <c r="M19" s="36">
        <f>M20+M24+M25</f>
        <v>40195.129999999997</v>
      </c>
      <c r="N19" s="17"/>
      <c r="O19" s="13">
        <f t="shared" si="0"/>
        <v>631249.97700000007</v>
      </c>
    </row>
    <row r="20" spans="1:15" x14ac:dyDescent="0.25">
      <c r="A20" s="6" t="s">
        <v>30</v>
      </c>
      <c r="B20" s="1" t="s">
        <v>31</v>
      </c>
      <c r="C20" s="20">
        <v>54793</v>
      </c>
      <c r="D20" s="21">
        <f>SUM(D21:D23)</f>
        <v>47132</v>
      </c>
      <c r="E20" s="21">
        <v>55787</v>
      </c>
      <c r="F20" s="21">
        <v>59458</v>
      </c>
      <c r="G20" s="21">
        <v>29565.69</v>
      </c>
      <c r="H20" s="26">
        <f>H21+H22+H23</f>
        <v>52845.91</v>
      </c>
      <c r="I20" s="21">
        <f t="shared" ref="I20" si="7">I21+I22+I23</f>
        <v>56098.789000000004</v>
      </c>
      <c r="J20" s="21">
        <f t="shared" ref="J20" si="8">SUM(J21:J23)</f>
        <v>90088</v>
      </c>
      <c r="K20" s="21">
        <v>87290</v>
      </c>
      <c r="L20" s="35">
        <v>51099</v>
      </c>
      <c r="M20" s="36">
        <f>SUM(M21:M23)</f>
        <v>39218.339999999997</v>
      </c>
      <c r="N20" s="17"/>
      <c r="O20" s="13">
        <f t="shared" si="0"/>
        <v>623375.72899999993</v>
      </c>
    </row>
    <row r="21" spans="1:15" x14ac:dyDescent="0.25">
      <c r="A21" s="6" t="s">
        <v>32</v>
      </c>
      <c r="B21" s="1" t="s">
        <v>33</v>
      </c>
      <c r="C21" s="20">
        <v>38612</v>
      </c>
      <c r="D21" s="21">
        <v>31443</v>
      </c>
      <c r="E21" s="21">
        <v>25056</v>
      </c>
      <c r="F21" s="21">
        <v>43857</v>
      </c>
      <c r="G21" s="21">
        <v>19402.419999999998</v>
      </c>
      <c r="H21" s="21">
        <v>35918.549000000006</v>
      </c>
      <c r="I21" s="21">
        <v>37857.660000000003</v>
      </c>
      <c r="J21" s="21">
        <v>64470</v>
      </c>
      <c r="K21" s="21">
        <v>63277</v>
      </c>
      <c r="L21" s="35">
        <v>35855</v>
      </c>
      <c r="M21" s="36">
        <v>26927.869999999995</v>
      </c>
      <c r="N21" s="17"/>
      <c r="O21" s="13">
        <f t="shared" si="0"/>
        <v>422676.49899999995</v>
      </c>
    </row>
    <row r="22" spans="1:15" x14ac:dyDescent="0.25">
      <c r="A22" s="6" t="s">
        <v>34</v>
      </c>
      <c r="B22" s="1" t="s">
        <v>35</v>
      </c>
      <c r="C22" s="20">
        <v>16045</v>
      </c>
      <c r="D22" s="21">
        <v>15155</v>
      </c>
      <c r="E22" s="21">
        <v>9993</v>
      </c>
      <c r="F22" s="21">
        <v>15045</v>
      </c>
      <c r="G22" s="21">
        <v>8011.32</v>
      </c>
      <c r="H22" s="21">
        <v>15244.098999999991</v>
      </c>
      <c r="I22" s="21">
        <v>17713.411</v>
      </c>
      <c r="J22" s="21">
        <v>24711</v>
      </c>
      <c r="K22" s="21">
        <v>23562</v>
      </c>
      <c r="L22" s="35">
        <v>15034</v>
      </c>
      <c r="M22" s="36">
        <v>11192.080000000002</v>
      </c>
      <c r="N22" s="17"/>
      <c r="O22" s="13">
        <f t="shared" si="0"/>
        <v>171705.90999999997</v>
      </c>
    </row>
    <row r="23" spans="1:15" x14ac:dyDescent="0.25">
      <c r="A23" s="6" t="s">
        <v>36</v>
      </c>
      <c r="B23" s="1" t="s">
        <v>37</v>
      </c>
      <c r="C23" s="20">
        <v>136</v>
      </c>
      <c r="D23" s="21">
        <v>534</v>
      </c>
      <c r="E23" s="21">
        <v>20738</v>
      </c>
      <c r="F23" s="21">
        <v>556</v>
      </c>
      <c r="G23" s="21">
        <v>2151.9499999999998</v>
      </c>
      <c r="H23" s="21">
        <v>1683.2619999999995</v>
      </c>
      <c r="I23" s="21">
        <v>527.71799999999996</v>
      </c>
      <c r="J23" s="21">
        <v>907</v>
      </c>
      <c r="K23" s="21">
        <v>451</v>
      </c>
      <c r="L23" s="35">
        <v>210</v>
      </c>
      <c r="M23" s="36">
        <v>1098.3900000000001</v>
      </c>
      <c r="N23" s="17"/>
      <c r="O23" s="13">
        <f t="shared" si="0"/>
        <v>28993.32</v>
      </c>
    </row>
    <row r="24" spans="1:15" x14ac:dyDescent="0.25">
      <c r="A24" s="6" t="s">
        <v>38</v>
      </c>
      <c r="B24" s="1" t="s">
        <v>39</v>
      </c>
      <c r="C24" s="20">
        <v>413</v>
      </c>
      <c r="D24" s="21">
        <v>441</v>
      </c>
      <c r="E24" s="21">
        <v>762</v>
      </c>
      <c r="F24" s="21">
        <v>0</v>
      </c>
      <c r="G24" s="21">
        <v>544.13</v>
      </c>
      <c r="H24" s="21">
        <v>1409.0360000000001</v>
      </c>
      <c r="I24" s="21">
        <v>1566.2919999999999</v>
      </c>
      <c r="J24" s="21">
        <v>669</v>
      </c>
      <c r="K24" s="21">
        <v>582</v>
      </c>
      <c r="L24" s="35">
        <v>511</v>
      </c>
      <c r="M24" s="36">
        <v>976.79</v>
      </c>
      <c r="N24" s="17"/>
      <c r="O24" s="13">
        <f t="shared" si="0"/>
        <v>7874.2480000000005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5">
        <v>0</v>
      </c>
      <c r="M25" s="36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6">
        <v>0</v>
      </c>
      <c r="I26" s="21">
        <v>0</v>
      </c>
      <c r="J26" s="21">
        <v>0</v>
      </c>
      <c r="K26" s="21">
        <v>70</v>
      </c>
      <c r="L26" s="35">
        <v>152</v>
      </c>
      <c r="M26" s="36">
        <v>0</v>
      </c>
      <c r="N26" s="17"/>
      <c r="O26" s="13">
        <f t="shared" si="0"/>
        <v>222</v>
      </c>
    </row>
    <row r="27" spans="1:15" x14ac:dyDescent="0.25">
      <c r="A27" s="6" t="s">
        <v>44</v>
      </c>
      <c r="B27" s="1" t="s">
        <v>45</v>
      </c>
      <c r="C27" s="20">
        <v>75</v>
      </c>
      <c r="D27" s="21">
        <v>252</v>
      </c>
      <c r="E27" s="21">
        <v>18</v>
      </c>
      <c r="F27" s="21">
        <v>0</v>
      </c>
      <c r="G27" s="21">
        <v>145.35</v>
      </c>
      <c r="H27" s="26">
        <v>430.40399999999988</v>
      </c>
      <c r="I27" s="21">
        <v>216.684</v>
      </c>
      <c r="J27" s="21">
        <v>196</v>
      </c>
      <c r="K27" s="21">
        <v>214</v>
      </c>
      <c r="L27" s="35">
        <v>317</v>
      </c>
      <c r="M27" s="36">
        <v>115.25</v>
      </c>
      <c r="N27" s="17"/>
      <c r="O27" s="13">
        <f t="shared" si="0"/>
        <v>1979.6879999999999</v>
      </c>
    </row>
    <row r="28" spans="1:15" x14ac:dyDescent="0.25">
      <c r="A28" s="6" t="s">
        <v>46</v>
      </c>
      <c r="B28" s="1" t="s">
        <v>47</v>
      </c>
      <c r="C28" s="20">
        <v>516</v>
      </c>
      <c r="D28" s="21">
        <v>1956</v>
      </c>
      <c r="E28" s="21">
        <v>2626</v>
      </c>
      <c r="F28" s="21">
        <v>32.136000000000003</v>
      </c>
      <c r="G28" s="21">
        <v>8855.52</v>
      </c>
      <c r="H28" s="26">
        <v>887.79365000000143</v>
      </c>
      <c r="I28" s="21">
        <v>10636.814</v>
      </c>
      <c r="J28" s="21">
        <v>2616</v>
      </c>
      <c r="K28" s="21">
        <v>3723</v>
      </c>
      <c r="L28" s="35">
        <v>3874</v>
      </c>
      <c r="M28" s="36">
        <v>282.5</v>
      </c>
      <c r="N28" s="17"/>
      <c r="O28" s="13">
        <f t="shared" si="0"/>
        <v>36005.763650000001</v>
      </c>
    </row>
    <row r="29" spans="1:15" x14ac:dyDescent="0.25">
      <c r="A29" s="6" t="s">
        <v>48</v>
      </c>
      <c r="B29" s="1" t="s">
        <v>49</v>
      </c>
      <c r="C29" s="20">
        <v>380</v>
      </c>
      <c r="D29" s="21">
        <v>0</v>
      </c>
      <c r="E29" s="21">
        <v>72</v>
      </c>
      <c r="F29" s="21">
        <v>0</v>
      </c>
      <c r="G29" s="21">
        <v>162</v>
      </c>
      <c r="H29" s="26">
        <v>133.05400000000009</v>
      </c>
      <c r="I29" s="21">
        <v>2103.0889999999999</v>
      </c>
      <c r="J29" s="21">
        <v>0</v>
      </c>
      <c r="K29" s="21">
        <v>1153</v>
      </c>
      <c r="L29" s="35">
        <v>0</v>
      </c>
      <c r="M29" s="36">
        <v>18.680000000000007</v>
      </c>
      <c r="N29" s="17"/>
      <c r="O29" s="13">
        <f t="shared" si="0"/>
        <v>4021.8229999999999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3.08</v>
      </c>
      <c r="H30" s="26">
        <v>0</v>
      </c>
      <c r="I30" s="21">
        <v>0</v>
      </c>
      <c r="J30" s="21">
        <v>0</v>
      </c>
      <c r="K30" s="21">
        <v>0</v>
      </c>
      <c r="L30" s="35">
        <v>0</v>
      </c>
      <c r="M30" s="36">
        <v>36.900000000000006</v>
      </c>
      <c r="N30" s="17"/>
      <c r="O30" s="13">
        <f t="shared" si="0"/>
        <v>39.980000000000004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15</v>
      </c>
      <c r="E31" s="21">
        <v>81</v>
      </c>
      <c r="F31" s="21">
        <v>0</v>
      </c>
      <c r="G31" s="21">
        <v>23.87</v>
      </c>
      <c r="H31" s="26">
        <v>299.20199999999977</v>
      </c>
      <c r="I31" s="21">
        <v>1260.8599999999999</v>
      </c>
      <c r="J31" s="21">
        <v>219</v>
      </c>
      <c r="K31" s="21">
        <v>0</v>
      </c>
      <c r="L31" s="35">
        <v>0</v>
      </c>
      <c r="M31" s="36">
        <v>0</v>
      </c>
      <c r="N31" s="17"/>
      <c r="O31" s="13">
        <f t="shared" si="0"/>
        <v>1898.9319999999998</v>
      </c>
    </row>
    <row r="32" spans="1:15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6">
        <v>0</v>
      </c>
      <c r="I32" s="21"/>
      <c r="J32" s="21">
        <v>0</v>
      </c>
      <c r="K32" s="21">
        <v>0</v>
      </c>
      <c r="L32" s="35">
        <v>0</v>
      </c>
      <c r="M32" s="36">
        <v>0</v>
      </c>
      <c r="N32" s="17"/>
      <c r="O32" s="13">
        <f t="shared" si="0"/>
        <v>1</v>
      </c>
    </row>
    <row r="33" spans="1:15" x14ac:dyDescent="0.25">
      <c r="A33" s="6" t="s">
        <v>56</v>
      </c>
      <c r="B33" s="1" t="s">
        <v>57</v>
      </c>
      <c r="C33" s="20">
        <v>4068</v>
      </c>
      <c r="D33" s="21">
        <v>7568</v>
      </c>
      <c r="E33" s="21">
        <v>2257</v>
      </c>
      <c r="F33" s="21">
        <v>717.48400000000004</v>
      </c>
      <c r="G33" s="21">
        <v>1874.3</v>
      </c>
      <c r="H33" s="26">
        <v>7094.3930000000028</v>
      </c>
      <c r="I33" s="21">
        <v>8042.7830000000004</v>
      </c>
      <c r="J33" s="21">
        <v>2539</v>
      </c>
      <c r="K33" s="21">
        <v>2392</v>
      </c>
      <c r="L33" s="35">
        <v>3846.9589999999998</v>
      </c>
      <c r="M33" s="36">
        <v>1759.7200000000003</v>
      </c>
      <c r="N33" s="17"/>
      <c r="O33" s="13">
        <f t="shared" si="0"/>
        <v>42159.63900000001</v>
      </c>
    </row>
    <row r="34" spans="1:15" x14ac:dyDescent="0.25">
      <c r="A34" s="7" t="s">
        <v>58</v>
      </c>
      <c r="B34" s="8" t="s">
        <v>59</v>
      </c>
      <c r="C34" s="20">
        <v>98642</v>
      </c>
      <c r="D34" s="34">
        <v>99777</v>
      </c>
      <c r="E34" s="21">
        <v>104077</v>
      </c>
      <c r="F34" s="21">
        <v>64468.038999999997</v>
      </c>
      <c r="G34" s="21">
        <v>98675.55</v>
      </c>
      <c r="H34" s="26">
        <v>126770.31299999994</v>
      </c>
      <c r="I34" s="21">
        <f>I3+I5+I4+I6+I7+I8+I9+I16+I19+I26+I27+I28+I29+I30+I32+I31+I33</f>
        <v>135357.27499999999</v>
      </c>
      <c r="J34" s="25">
        <f>SUM(J3:J10,J13,J19,J26:J33)</f>
        <v>132059</v>
      </c>
      <c r="K34" s="25">
        <v>138030</v>
      </c>
      <c r="L34" s="35">
        <v>80673.959000000003</v>
      </c>
      <c r="M34" s="37">
        <f>SUM(M3:M9)+M16+M19+SUM(M26:M33)</f>
        <v>63659.29</v>
      </c>
      <c r="N34" s="18"/>
      <c r="O34" s="9">
        <f t="shared" si="0"/>
        <v>1142189.426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F21" sqref="F21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6234</v>
      </c>
      <c r="D3" s="21">
        <v>2518</v>
      </c>
      <c r="E3" s="21">
        <v>1002</v>
      </c>
      <c r="F3" s="21">
        <v>589.00800000000004</v>
      </c>
      <c r="G3" s="21">
        <v>4171.74</v>
      </c>
      <c r="H3" s="21">
        <v>1591.1589999999987</v>
      </c>
      <c r="I3" s="21">
        <v>2651.3240000000001</v>
      </c>
      <c r="J3" s="21">
        <v>2674</v>
      </c>
      <c r="K3" s="20">
        <v>2778</v>
      </c>
      <c r="L3" s="27">
        <v>1117.3900000000001</v>
      </c>
      <c r="M3" s="21">
        <v>0</v>
      </c>
      <c r="N3" s="13">
        <f>SUM(C3:M3)</f>
        <v>25326.620999999999</v>
      </c>
    </row>
    <row r="4" spans="1:14" x14ac:dyDescent="0.25">
      <c r="A4" s="6" t="s">
        <v>2</v>
      </c>
      <c r="B4" s="1" t="s">
        <v>3</v>
      </c>
      <c r="C4" s="20">
        <v>18015</v>
      </c>
      <c r="D4" s="21">
        <v>24261</v>
      </c>
      <c r="E4" s="21">
        <v>1444</v>
      </c>
      <c r="F4" s="21">
        <v>0</v>
      </c>
      <c r="G4" s="21">
        <v>19414.16</v>
      </c>
      <c r="H4" s="21">
        <v>6984.8369999999995</v>
      </c>
      <c r="I4" s="21">
        <v>12626.186</v>
      </c>
      <c r="J4" s="21">
        <v>3120</v>
      </c>
      <c r="K4" s="20">
        <v>0</v>
      </c>
      <c r="L4" s="27">
        <v>3607.18</v>
      </c>
      <c r="M4" s="21">
        <v>0</v>
      </c>
      <c r="N4" s="13">
        <f t="shared" ref="N4:N34" si="0">SUM(C4:M4)</f>
        <v>89472.362999999998</v>
      </c>
    </row>
    <row r="5" spans="1:14" x14ac:dyDescent="0.25">
      <c r="A5" s="6" t="s">
        <v>4</v>
      </c>
      <c r="B5" s="1" t="s">
        <v>5</v>
      </c>
      <c r="C5" s="20">
        <v>8892</v>
      </c>
      <c r="D5" s="21">
        <v>4316</v>
      </c>
      <c r="E5" s="21">
        <v>2676</v>
      </c>
      <c r="F5" s="21">
        <v>1560.4359999999999</v>
      </c>
      <c r="G5" s="21">
        <v>11223.49</v>
      </c>
      <c r="H5" s="21">
        <v>19173.735000000015</v>
      </c>
      <c r="I5" s="21">
        <v>11263.715</v>
      </c>
      <c r="J5" s="21">
        <v>5924</v>
      </c>
      <c r="K5" s="20">
        <v>7128</v>
      </c>
      <c r="L5" s="27">
        <v>7042.99</v>
      </c>
      <c r="M5" s="21">
        <v>0</v>
      </c>
      <c r="N5" s="13">
        <f t="shared" si="0"/>
        <v>79200.366000000024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7">
        <v>0</v>
      </c>
      <c r="M8" s="21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-0.31</v>
      </c>
      <c r="H9" s="21">
        <v>152.041</v>
      </c>
      <c r="I9" s="21">
        <v>0</v>
      </c>
      <c r="J9" s="21">
        <v>76</v>
      </c>
      <c r="K9" s="20">
        <v>0</v>
      </c>
      <c r="L9" s="27">
        <v>0</v>
      </c>
      <c r="M9" s="21">
        <v>0</v>
      </c>
      <c r="N9" s="13">
        <f t="shared" si="0"/>
        <v>227.73099999999999</v>
      </c>
    </row>
    <row r="10" spans="1:14" x14ac:dyDescent="0.25">
      <c r="A10" s="6" t="s">
        <v>14</v>
      </c>
      <c r="B10" s="1" t="s">
        <v>15</v>
      </c>
      <c r="C10" s="20">
        <v>138</v>
      </c>
      <c r="D10" s="21">
        <f>D11+D12</f>
        <v>2327</v>
      </c>
      <c r="E10" s="21">
        <v>149</v>
      </c>
      <c r="F10" s="21">
        <v>0</v>
      </c>
      <c r="G10" s="21">
        <v>8151.33</v>
      </c>
      <c r="H10" s="21">
        <v>2534.052999999999</v>
      </c>
      <c r="I10" s="21">
        <f t="shared" ref="I10" si="1">I11+I12</f>
        <v>366.05900000000003</v>
      </c>
      <c r="J10" s="21">
        <f t="shared" ref="J10" si="2">SUM(J11:J12)</f>
        <v>174</v>
      </c>
      <c r="K10" s="20">
        <v>222</v>
      </c>
      <c r="L10" s="27">
        <f>SUM(L11:L12)</f>
        <v>487.22</v>
      </c>
      <c r="M10" s="21">
        <v>0</v>
      </c>
      <c r="N10" s="13">
        <f t="shared" si="0"/>
        <v>14548.661999999997</v>
      </c>
    </row>
    <row r="11" spans="1:14" x14ac:dyDescent="0.25">
      <c r="A11" s="6" t="s">
        <v>16</v>
      </c>
      <c r="B11" s="1" t="s">
        <v>17</v>
      </c>
      <c r="C11" s="20">
        <v>0</v>
      </c>
      <c r="D11" s="21">
        <v>2027</v>
      </c>
      <c r="E11" s="21">
        <v>134</v>
      </c>
      <c r="F11" s="21">
        <v>0</v>
      </c>
      <c r="G11" s="21">
        <v>165.2</v>
      </c>
      <c r="H11" s="21">
        <v>1133.3159999999998</v>
      </c>
      <c r="I11" s="21">
        <v>323.959</v>
      </c>
      <c r="J11" s="21">
        <v>0</v>
      </c>
      <c r="K11" s="20">
        <v>164</v>
      </c>
      <c r="L11" s="27">
        <v>0</v>
      </c>
      <c r="M11" s="21">
        <v>0</v>
      </c>
      <c r="N11" s="13">
        <f t="shared" si="0"/>
        <v>3947.4749999999995</v>
      </c>
    </row>
    <row r="12" spans="1:14" x14ac:dyDescent="0.25">
      <c r="A12" s="6" t="s">
        <v>18</v>
      </c>
      <c r="B12" s="1" t="s">
        <v>19</v>
      </c>
      <c r="C12" s="20">
        <v>138</v>
      </c>
      <c r="D12" s="21">
        <v>300</v>
      </c>
      <c r="E12" s="21">
        <v>15</v>
      </c>
      <c r="F12" s="21">
        <v>0</v>
      </c>
      <c r="G12" s="21">
        <v>7986.13</v>
      </c>
      <c r="H12" s="21">
        <v>1400.7370000000001</v>
      </c>
      <c r="I12" s="21">
        <v>42.1</v>
      </c>
      <c r="J12" s="21">
        <v>174</v>
      </c>
      <c r="K12" s="20">
        <v>58</v>
      </c>
      <c r="L12" s="27">
        <v>487.22</v>
      </c>
      <c r="M12" s="21">
        <v>0</v>
      </c>
      <c r="N12" s="13">
        <f t="shared" si="0"/>
        <v>10601.187000000002</v>
      </c>
    </row>
    <row r="13" spans="1:14" x14ac:dyDescent="0.25">
      <c r="A13" s="6" t="s">
        <v>20</v>
      </c>
      <c r="B13" s="1" t="s">
        <v>21</v>
      </c>
      <c r="C13" s="20">
        <v>726</v>
      </c>
      <c r="D13" s="21">
        <f>D14+D15</f>
        <v>175</v>
      </c>
      <c r="E13" s="21">
        <v>665</v>
      </c>
      <c r="F13" s="21">
        <v>3.84</v>
      </c>
      <c r="G13" s="21">
        <v>13424.86</v>
      </c>
      <c r="H13" s="21">
        <v>5178.2459999999955</v>
      </c>
      <c r="I13" s="21">
        <f>I14+I15</f>
        <v>3206.0509999999999</v>
      </c>
      <c r="J13" s="21">
        <f t="shared" ref="J13" si="3">SUM(J14:J15)</f>
        <v>9139</v>
      </c>
      <c r="K13" s="20">
        <v>24</v>
      </c>
      <c r="L13" s="27">
        <f>SUM(L14:L15)</f>
        <v>365.94</v>
      </c>
      <c r="M13" s="21">
        <v>0</v>
      </c>
      <c r="N13" s="13">
        <f t="shared" si="0"/>
        <v>32907.936999999998</v>
      </c>
    </row>
    <row r="14" spans="1:14" x14ac:dyDescent="0.25">
      <c r="A14" s="6" t="s">
        <v>16</v>
      </c>
      <c r="B14" s="1" t="s">
        <v>22</v>
      </c>
      <c r="C14" s="20">
        <v>632</v>
      </c>
      <c r="D14" s="21">
        <v>22</v>
      </c>
      <c r="E14" s="21">
        <v>269</v>
      </c>
      <c r="F14" s="21">
        <v>0</v>
      </c>
      <c r="G14" s="21">
        <v>370.95</v>
      </c>
      <c r="H14" s="21">
        <v>3976.6939999999977</v>
      </c>
      <c r="I14" s="21">
        <v>1557.11</v>
      </c>
      <c r="J14" s="21">
        <v>160</v>
      </c>
      <c r="K14" s="20">
        <v>0</v>
      </c>
      <c r="L14" s="27">
        <v>151.38999999999999</v>
      </c>
      <c r="M14" s="21">
        <v>0</v>
      </c>
      <c r="N14" s="13">
        <f t="shared" si="0"/>
        <v>7139.1439999999975</v>
      </c>
    </row>
    <row r="15" spans="1:14" x14ac:dyDescent="0.25">
      <c r="A15" s="6" t="s">
        <v>18</v>
      </c>
      <c r="B15" s="1" t="s">
        <v>23</v>
      </c>
      <c r="C15" s="20">
        <v>94</v>
      </c>
      <c r="D15" s="21">
        <v>153</v>
      </c>
      <c r="E15" s="21">
        <v>396</v>
      </c>
      <c r="F15" s="21">
        <v>3.84</v>
      </c>
      <c r="G15" s="21">
        <v>13053.91</v>
      </c>
      <c r="H15" s="21">
        <v>1201.5519999999997</v>
      </c>
      <c r="I15" s="21">
        <v>1648.941</v>
      </c>
      <c r="J15" s="21">
        <v>8979</v>
      </c>
      <c r="K15" s="20">
        <v>24</v>
      </c>
      <c r="L15" s="27">
        <v>214.55</v>
      </c>
      <c r="M15" s="21">
        <v>0</v>
      </c>
      <c r="N15" s="13">
        <f t="shared" si="0"/>
        <v>25768.792999999998</v>
      </c>
    </row>
    <row r="16" spans="1:14" x14ac:dyDescent="0.25">
      <c r="A16" s="6" t="s">
        <v>24</v>
      </c>
      <c r="B16" s="1" t="s">
        <v>25</v>
      </c>
      <c r="C16" s="20">
        <v>864</v>
      </c>
      <c r="D16" s="21">
        <f t="shared" ref="D16:D18" si="4">D10+D13</f>
        <v>2502</v>
      </c>
      <c r="E16" s="21">
        <v>814</v>
      </c>
      <c r="F16" s="21">
        <v>3.84</v>
      </c>
      <c r="G16" s="21">
        <v>21576.19</v>
      </c>
      <c r="H16" s="21">
        <v>7712.2989999999991</v>
      </c>
      <c r="I16" s="21">
        <f>I17+I18</f>
        <v>3572.1099999999997</v>
      </c>
      <c r="J16" s="21">
        <v>472</v>
      </c>
      <c r="K16" s="20">
        <v>246</v>
      </c>
      <c r="L16" s="27">
        <f>SUM(L17:L18)</f>
        <v>853.16</v>
      </c>
      <c r="M16" s="21">
        <v>0</v>
      </c>
      <c r="N16" s="13">
        <f t="shared" si="0"/>
        <v>38615.599000000002</v>
      </c>
    </row>
    <row r="17" spans="1:14" x14ac:dyDescent="0.25">
      <c r="A17" s="6" t="s">
        <v>16</v>
      </c>
      <c r="B17" s="1" t="s">
        <v>26</v>
      </c>
      <c r="C17" s="20">
        <v>632</v>
      </c>
      <c r="D17" s="21">
        <f t="shared" si="4"/>
        <v>2049</v>
      </c>
      <c r="E17" s="21">
        <v>403</v>
      </c>
      <c r="F17" s="21">
        <v>0</v>
      </c>
      <c r="G17" s="21">
        <v>536.15</v>
      </c>
      <c r="H17" s="21">
        <v>5110.0099999999966</v>
      </c>
      <c r="I17" s="21">
        <f t="shared" ref="I17:I18" si="5">I11+I14</f>
        <v>1881.069</v>
      </c>
      <c r="J17" s="21">
        <f t="shared" ref="J17:J18" si="6">J11+J14</f>
        <v>160</v>
      </c>
      <c r="K17" s="20">
        <v>164</v>
      </c>
      <c r="L17" s="27">
        <f t="shared" ref="L17:L18" si="7">L11+L14</f>
        <v>151.38999999999999</v>
      </c>
      <c r="M17" s="21">
        <v>0</v>
      </c>
      <c r="N17" s="13">
        <f t="shared" si="0"/>
        <v>11086.618999999995</v>
      </c>
    </row>
    <row r="18" spans="1:14" x14ac:dyDescent="0.25">
      <c r="A18" s="6" t="s">
        <v>18</v>
      </c>
      <c r="B18" s="1" t="s">
        <v>27</v>
      </c>
      <c r="C18" s="20">
        <v>232</v>
      </c>
      <c r="D18" s="21">
        <f t="shared" si="4"/>
        <v>453</v>
      </c>
      <c r="E18" s="21">
        <v>411</v>
      </c>
      <c r="F18" s="21">
        <v>3.84</v>
      </c>
      <c r="G18" s="21">
        <v>21040.04</v>
      </c>
      <c r="H18" s="21">
        <v>2602.2889999999989</v>
      </c>
      <c r="I18" s="21">
        <f t="shared" si="5"/>
        <v>1691.0409999999999</v>
      </c>
      <c r="J18" s="21">
        <f t="shared" si="6"/>
        <v>9153</v>
      </c>
      <c r="K18" s="20">
        <v>82</v>
      </c>
      <c r="L18" s="27">
        <f t="shared" si="7"/>
        <v>701.77</v>
      </c>
      <c r="M18" s="21">
        <v>0</v>
      </c>
      <c r="N18" s="13">
        <f t="shared" si="0"/>
        <v>36369.980000000003</v>
      </c>
    </row>
    <row r="19" spans="1:14" x14ac:dyDescent="0.25">
      <c r="A19" s="6" t="s">
        <v>28</v>
      </c>
      <c r="B19" s="1" t="s">
        <v>29</v>
      </c>
      <c r="C19" s="20">
        <v>12144</v>
      </c>
      <c r="D19" s="21">
        <f>D20+D24+D25</f>
        <v>12999</v>
      </c>
      <c r="E19" s="21">
        <v>11435</v>
      </c>
      <c r="F19" s="21">
        <v>24322.941250000003</v>
      </c>
      <c r="G19" s="21">
        <v>43121.39</v>
      </c>
      <c r="H19" s="26">
        <f>H20+H24+H25</f>
        <v>26403.164489999981</v>
      </c>
      <c r="I19" s="21">
        <f t="shared" ref="I19" si="8">I20+I24+I25</f>
        <v>21965.382729999998</v>
      </c>
      <c r="J19" s="21">
        <f t="shared" ref="J19" si="9">SUM(J20,J24:J25)</f>
        <v>26707</v>
      </c>
      <c r="K19" s="20">
        <v>14625.5</v>
      </c>
      <c r="L19" s="27">
        <f>L20+L24+L25</f>
        <v>15470.000000000002</v>
      </c>
      <c r="M19" s="21">
        <v>46.029000000000003</v>
      </c>
      <c r="N19" s="13">
        <f t="shared" si="0"/>
        <v>209239.40747000001</v>
      </c>
    </row>
    <row r="20" spans="1:14" x14ac:dyDescent="0.25">
      <c r="A20" s="6" t="s">
        <v>30</v>
      </c>
      <c r="B20" s="1" t="s">
        <v>31</v>
      </c>
      <c r="C20" s="20">
        <v>12143</v>
      </c>
      <c r="D20" s="21">
        <f>SUM(D21:D23)</f>
        <v>12999</v>
      </c>
      <c r="E20" s="21">
        <v>11435</v>
      </c>
      <c r="F20" s="21">
        <v>24322.941250000003</v>
      </c>
      <c r="G20" s="21">
        <v>43026.64</v>
      </c>
      <c r="H20" s="26">
        <f>H21+H22+H23</f>
        <v>26182.15948999998</v>
      </c>
      <c r="I20" s="21">
        <f t="shared" ref="I20" si="10">I21+I22+I23</f>
        <v>21801.784349999998</v>
      </c>
      <c r="J20" s="21">
        <f t="shared" ref="J20" si="11">SUM(J21:J23)</f>
        <v>26707</v>
      </c>
      <c r="K20" s="20">
        <v>14625.5</v>
      </c>
      <c r="L20" s="27">
        <f>SUM(L21:L23)</f>
        <v>15467.990000000002</v>
      </c>
      <c r="M20" s="21">
        <v>46.029000000000003</v>
      </c>
      <c r="N20" s="13">
        <f t="shared" si="0"/>
        <v>208757.04408999998</v>
      </c>
    </row>
    <row r="21" spans="1:14" x14ac:dyDescent="0.25">
      <c r="A21" s="6" t="s">
        <v>32</v>
      </c>
      <c r="B21" s="1" t="s">
        <v>33</v>
      </c>
      <c r="C21" s="20">
        <v>10793</v>
      </c>
      <c r="D21" s="21">
        <v>12132</v>
      </c>
      <c r="E21" s="21">
        <v>10876</v>
      </c>
      <c r="F21" s="21">
        <v>15554.763999999999</v>
      </c>
      <c r="G21" s="21">
        <v>32347.51</v>
      </c>
      <c r="H21" s="21">
        <v>17634.49256999998</v>
      </c>
      <c r="I21" s="21">
        <v>12987.482119999999</v>
      </c>
      <c r="J21" s="21">
        <v>26707</v>
      </c>
      <c r="K21" s="20">
        <v>10930</v>
      </c>
      <c r="L21" s="27">
        <v>13100.04</v>
      </c>
      <c r="M21" s="21">
        <v>46.029000000000003</v>
      </c>
      <c r="N21" s="13">
        <f t="shared" si="0"/>
        <v>163108.31769</v>
      </c>
    </row>
    <row r="22" spans="1:14" x14ac:dyDescent="0.25">
      <c r="A22" s="6" t="s">
        <v>34</v>
      </c>
      <c r="B22" s="1" t="s">
        <v>35</v>
      </c>
      <c r="C22" s="20">
        <v>1350</v>
      </c>
      <c r="D22" s="21">
        <v>867</v>
      </c>
      <c r="E22" s="21">
        <v>559</v>
      </c>
      <c r="F22" s="21">
        <v>8768.1772500000043</v>
      </c>
      <c r="G22" s="21">
        <v>10672.24</v>
      </c>
      <c r="H22" s="21">
        <v>8547.6669199999997</v>
      </c>
      <c r="I22" s="21">
        <v>8814.3022299999993</v>
      </c>
      <c r="J22" s="21">
        <v>0</v>
      </c>
      <c r="K22" s="20">
        <v>3695.5</v>
      </c>
      <c r="L22" s="27">
        <v>2367.9499999999998</v>
      </c>
      <c r="M22" s="21">
        <v>0</v>
      </c>
      <c r="N22" s="13">
        <f t="shared" si="0"/>
        <v>45641.8364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21">
        <v>6.89</v>
      </c>
      <c r="H23" s="21">
        <v>0</v>
      </c>
      <c r="I23" s="21">
        <v>0</v>
      </c>
      <c r="J23" s="21">
        <v>0</v>
      </c>
      <c r="K23" s="20">
        <v>0</v>
      </c>
      <c r="L23" s="27">
        <v>0</v>
      </c>
      <c r="M23" s="21">
        <v>0</v>
      </c>
      <c r="N23" s="13">
        <f t="shared" si="0"/>
        <v>6.89</v>
      </c>
    </row>
    <row r="24" spans="1:14" x14ac:dyDescent="0.25">
      <c r="A24" s="6" t="s">
        <v>38</v>
      </c>
      <c r="B24" s="1" t="s">
        <v>39</v>
      </c>
      <c r="C24" s="20">
        <v>1</v>
      </c>
      <c r="D24" s="21">
        <v>0</v>
      </c>
      <c r="E24" s="21">
        <v>0</v>
      </c>
      <c r="F24" s="21">
        <v>0</v>
      </c>
      <c r="G24" s="21">
        <v>94.75</v>
      </c>
      <c r="H24" s="21">
        <v>221.00500000000011</v>
      </c>
      <c r="I24" s="21">
        <v>163.59837999999999</v>
      </c>
      <c r="J24" s="21">
        <v>0</v>
      </c>
      <c r="K24" s="20">
        <v>0</v>
      </c>
      <c r="L24" s="27">
        <v>2.0099999999999998</v>
      </c>
      <c r="M24" s="21">
        <v>0</v>
      </c>
      <c r="N24" s="13">
        <f t="shared" si="0"/>
        <v>482.36338000000012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7">
        <v>0</v>
      </c>
      <c r="M26" s="21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7">
        <v>0</v>
      </c>
      <c r="M27" s="21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0">
        <v>34</v>
      </c>
      <c r="D28" s="21">
        <v>17</v>
      </c>
      <c r="E28" s="21">
        <v>12</v>
      </c>
      <c r="F28" s="21">
        <v>0</v>
      </c>
      <c r="G28" s="21">
        <v>543.02</v>
      </c>
      <c r="H28" s="21">
        <v>102.53700000000003</v>
      </c>
      <c r="I28" s="21">
        <v>0</v>
      </c>
      <c r="J28" s="21">
        <v>2380</v>
      </c>
      <c r="K28" s="20">
        <v>102</v>
      </c>
      <c r="L28" s="27">
        <v>778.58</v>
      </c>
      <c r="M28" s="21">
        <v>0</v>
      </c>
      <c r="N28" s="13">
        <f t="shared" si="0"/>
        <v>3969.1369999999997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5.1189999999999998</v>
      </c>
      <c r="J29" s="21">
        <v>0</v>
      </c>
      <c r="K29" s="20">
        <v>0</v>
      </c>
      <c r="L29" s="27">
        <v>0</v>
      </c>
      <c r="M29" s="21">
        <v>0</v>
      </c>
      <c r="N29" s="13">
        <f t="shared" si="0"/>
        <v>5.1189999999999998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21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1.65</v>
      </c>
      <c r="H31" s="21">
        <v>196.54500000000007</v>
      </c>
      <c r="I31" s="21">
        <v>0</v>
      </c>
      <c r="J31" s="21">
        <v>0</v>
      </c>
      <c r="K31" s="20">
        <v>0</v>
      </c>
      <c r="L31" s="27">
        <v>0</v>
      </c>
      <c r="M31" s="21">
        <v>0</v>
      </c>
      <c r="N31" s="13">
        <f t="shared" si="0"/>
        <v>198.19500000000008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690</v>
      </c>
      <c r="D33" s="21">
        <v>3591</v>
      </c>
      <c r="E33" s="21">
        <v>849</v>
      </c>
      <c r="F33" s="21">
        <v>225.33200000000011</v>
      </c>
      <c r="G33" s="21">
        <v>1242.5899999999999</v>
      </c>
      <c r="H33" s="21">
        <v>2403.4452900000033</v>
      </c>
      <c r="I33" s="21">
        <v>1951.9622600000002</v>
      </c>
      <c r="J33" s="21">
        <v>974</v>
      </c>
      <c r="K33" s="20">
        <v>2747</v>
      </c>
      <c r="L33" s="27">
        <v>244.53</v>
      </c>
      <c r="M33" s="21">
        <v>0</v>
      </c>
      <c r="N33" s="13">
        <f t="shared" si="0"/>
        <v>14918.859550000005</v>
      </c>
    </row>
    <row r="34" spans="1:14" x14ac:dyDescent="0.25">
      <c r="A34" s="7" t="s">
        <v>58</v>
      </c>
      <c r="B34" s="8" t="s">
        <v>59</v>
      </c>
      <c r="C34" s="20">
        <v>46873</v>
      </c>
      <c r="D34" s="22">
        <f>D3+D4+D5+D6+D7+D8+D9+D16+D19+D26+D27+D28+D29+D30+D31+D32+D33</f>
        <v>50204</v>
      </c>
      <c r="E34" s="21">
        <v>18232</v>
      </c>
      <c r="F34" s="21">
        <v>26701.557250000002</v>
      </c>
      <c r="G34" s="21">
        <v>101293.92</v>
      </c>
      <c r="H34" s="21">
        <v>64719.762780000048</v>
      </c>
      <c r="I34" s="21">
        <f>I3+I5+I4+I6+I7+I8+I9+I16+I19+I26+I27+I28+I29+I30+I32+I31+I33</f>
        <v>54035.798989999996</v>
      </c>
      <c r="J34" s="25">
        <f t="shared" ref="J34" si="12">SUM(J3:J10,J13,J19,J26:J33)</f>
        <v>51168</v>
      </c>
      <c r="K34" s="20">
        <v>27626.5</v>
      </c>
      <c r="L34" s="28">
        <f>SUM(L3:L9)+L16+L19+SUM(L26:L33)</f>
        <v>29113.83</v>
      </c>
      <c r="M34" s="21">
        <v>46</v>
      </c>
      <c r="N34" s="9">
        <f t="shared" si="0"/>
        <v>470014.36902000004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75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80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3844</v>
      </c>
      <c r="D3" s="21">
        <v>1566</v>
      </c>
      <c r="E3" s="21">
        <v>649</v>
      </c>
      <c r="F3" s="21">
        <v>180.203</v>
      </c>
      <c r="G3" s="21">
        <v>4211.17</v>
      </c>
      <c r="H3" s="26">
        <v>1289.5649999999987</v>
      </c>
      <c r="I3" s="21">
        <v>2850.002</v>
      </c>
      <c r="J3" s="21">
        <v>1637</v>
      </c>
      <c r="K3" s="21">
        <v>1024</v>
      </c>
      <c r="L3" s="35">
        <v>195</v>
      </c>
      <c r="M3" s="36">
        <v>1133.7199999999975</v>
      </c>
      <c r="N3" s="17"/>
      <c r="O3" s="13">
        <f>SUM(C3:N3)</f>
        <v>18579.659999999996</v>
      </c>
    </row>
    <row r="4" spans="1:15" x14ac:dyDescent="0.25">
      <c r="A4" s="6" t="s">
        <v>2</v>
      </c>
      <c r="B4" s="1" t="s">
        <v>3</v>
      </c>
      <c r="C4" s="20">
        <v>9954</v>
      </c>
      <c r="D4" s="21">
        <v>17366</v>
      </c>
      <c r="E4" s="21">
        <v>1349</v>
      </c>
      <c r="F4" s="21">
        <v>0</v>
      </c>
      <c r="G4" s="21">
        <v>14072.07</v>
      </c>
      <c r="H4" s="26">
        <v>5447.8049999999994</v>
      </c>
      <c r="I4" s="21">
        <v>8449.5509999999995</v>
      </c>
      <c r="J4" s="21">
        <v>2487</v>
      </c>
      <c r="K4" s="21">
        <v>386</v>
      </c>
      <c r="L4" s="35">
        <v>0</v>
      </c>
      <c r="M4" s="36">
        <v>2415.0799999999981</v>
      </c>
      <c r="N4" s="17"/>
      <c r="O4" s="13">
        <f t="shared" ref="O4:O34" si="0">SUM(C4:N4)</f>
        <v>61926.505999999994</v>
      </c>
    </row>
    <row r="5" spans="1:15" x14ac:dyDescent="0.25">
      <c r="A5" s="6" t="s">
        <v>4</v>
      </c>
      <c r="B5" s="1" t="s">
        <v>5</v>
      </c>
      <c r="C5" s="20">
        <v>5160</v>
      </c>
      <c r="D5" s="21">
        <v>3668</v>
      </c>
      <c r="E5" s="21">
        <v>2205</v>
      </c>
      <c r="F5" s="21">
        <v>450.22800000000001</v>
      </c>
      <c r="G5" s="21">
        <v>3769.48</v>
      </c>
      <c r="H5" s="26">
        <v>18046.834999999988</v>
      </c>
      <c r="I5" s="21">
        <v>5811.018</v>
      </c>
      <c r="J5" s="21">
        <v>4781</v>
      </c>
      <c r="K5" s="21">
        <v>3937</v>
      </c>
      <c r="L5" s="35">
        <v>5988</v>
      </c>
      <c r="M5" s="36">
        <v>7054.1600000000035</v>
      </c>
      <c r="N5" s="17"/>
      <c r="O5" s="13">
        <f t="shared" si="0"/>
        <v>60870.72099999999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6">
        <v>0</v>
      </c>
      <c r="I6" s="21">
        <v>0</v>
      </c>
      <c r="J6" s="21">
        <v>0</v>
      </c>
      <c r="K6" s="21">
        <v>0</v>
      </c>
      <c r="L6" s="35">
        <v>0</v>
      </c>
      <c r="M6" s="36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6">
        <v>0</v>
      </c>
      <c r="I7" s="21">
        <v>0</v>
      </c>
      <c r="J7" s="21">
        <v>0</v>
      </c>
      <c r="K7" s="21">
        <v>0</v>
      </c>
      <c r="L7" s="35">
        <v>0</v>
      </c>
      <c r="M7" s="36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6">
        <v>0</v>
      </c>
      <c r="I8" s="21">
        <v>0</v>
      </c>
      <c r="J8" s="21">
        <v>0</v>
      </c>
      <c r="K8" s="21">
        <v>0</v>
      </c>
      <c r="L8" s="35">
        <v>0</v>
      </c>
      <c r="M8" s="36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0">
        <v>0</v>
      </c>
      <c r="D9" s="21">
        <v>353</v>
      </c>
      <c r="E9" s="21">
        <v>0</v>
      </c>
      <c r="F9" s="21">
        <v>0</v>
      </c>
      <c r="G9" s="21">
        <v>73.930000000000007</v>
      </c>
      <c r="H9" s="26">
        <v>0</v>
      </c>
      <c r="I9" s="21">
        <v>0</v>
      </c>
      <c r="J9" s="21">
        <v>0</v>
      </c>
      <c r="K9" s="21">
        <v>0</v>
      </c>
      <c r="L9" s="35">
        <v>0</v>
      </c>
      <c r="M9" s="36">
        <v>0</v>
      </c>
      <c r="N9" s="17"/>
      <c r="O9" s="13">
        <f t="shared" si="0"/>
        <v>426.93</v>
      </c>
    </row>
    <row r="10" spans="1:15" x14ac:dyDescent="0.25">
      <c r="A10" s="6" t="s">
        <v>14</v>
      </c>
      <c r="B10" s="1" t="s">
        <v>15</v>
      </c>
      <c r="C10" s="20">
        <v>65</v>
      </c>
      <c r="D10" s="21">
        <f>D11+D12</f>
        <v>1441</v>
      </c>
      <c r="E10" s="21">
        <v>79</v>
      </c>
      <c r="F10" s="21">
        <v>0</v>
      </c>
      <c r="G10" s="21">
        <v>1108.92</v>
      </c>
      <c r="H10" s="26">
        <v>1862.8099999999995</v>
      </c>
      <c r="I10" s="21">
        <f t="shared" ref="I10" si="1">I11+I12</f>
        <v>69.924000000000007</v>
      </c>
      <c r="J10" s="21">
        <f t="shared" ref="J10" si="2">SUM(J11:J12)</f>
        <v>1184</v>
      </c>
      <c r="K10" s="21">
        <v>31</v>
      </c>
      <c r="L10" s="35">
        <v>183</v>
      </c>
      <c r="M10" s="36">
        <f>SUM(M11:M12)</f>
        <v>5525.59</v>
      </c>
      <c r="N10" s="17"/>
      <c r="O10" s="13">
        <f t="shared" si="0"/>
        <v>11550.243999999999</v>
      </c>
    </row>
    <row r="11" spans="1:15" x14ac:dyDescent="0.25">
      <c r="A11" s="6" t="s">
        <v>16</v>
      </c>
      <c r="B11" s="1" t="s">
        <v>17</v>
      </c>
      <c r="C11" s="20">
        <v>46</v>
      </c>
      <c r="D11" s="21">
        <v>1267</v>
      </c>
      <c r="E11" s="21">
        <v>31</v>
      </c>
      <c r="F11" s="21">
        <v>0</v>
      </c>
      <c r="G11" s="21">
        <v>45.13</v>
      </c>
      <c r="H11" s="21">
        <v>1294.17</v>
      </c>
      <c r="I11" s="21">
        <v>23.11</v>
      </c>
      <c r="J11" s="21">
        <v>0</v>
      </c>
      <c r="K11" s="21">
        <v>0</v>
      </c>
      <c r="L11" s="35">
        <v>26</v>
      </c>
      <c r="M11" s="36">
        <v>0</v>
      </c>
      <c r="N11" s="17"/>
      <c r="O11" s="13">
        <f t="shared" si="0"/>
        <v>2732.4100000000003</v>
      </c>
    </row>
    <row r="12" spans="1:15" x14ac:dyDescent="0.25">
      <c r="A12" s="6" t="s">
        <v>18</v>
      </c>
      <c r="B12" s="1" t="s">
        <v>19</v>
      </c>
      <c r="C12" s="20">
        <v>19</v>
      </c>
      <c r="D12" s="21">
        <v>174</v>
      </c>
      <c r="E12" s="21">
        <v>48</v>
      </c>
      <c r="F12" s="21">
        <v>0</v>
      </c>
      <c r="G12" s="21">
        <v>1063.79</v>
      </c>
      <c r="H12" s="21">
        <v>568.64000000000033</v>
      </c>
      <c r="I12" s="21">
        <v>46.814</v>
      </c>
      <c r="J12" s="21">
        <v>1184</v>
      </c>
      <c r="K12" s="21">
        <v>31</v>
      </c>
      <c r="L12" s="35">
        <v>157</v>
      </c>
      <c r="M12" s="36">
        <v>5525.59</v>
      </c>
      <c r="N12" s="17"/>
      <c r="O12" s="13">
        <f t="shared" si="0"/>
        <v>8817.8340000000007</v>
      </c>
    </row>
    <row r="13" spans="1:15" x14ac:dyDescent="0.25">
      <c r="A13" s="6" t="s">
        <v>20</v>
      </c>
      <c r="B13" s="1" t="s">
        <v>21</v>
      </c>
      <c r="C13" s="20">
        <v>173</v>
      </c>
      <c r="D13" s="21">
        <f>D14+D15</f>
        <v>2527</v>
      </c>
      <c r="E13" s="21">
        <v>178</v>
      </c>
      <c r="F13" s="21">
        <v>0</v>
      </c>
      <c r="G13" s="21">
        <v>2459.85</v>
      </c>
      <c r="H13" s="26">
        <v>5794.1450000000041</v>
      </c>
      <c r="I13" s="21">
        <f>I14+I15</f>
        <v>1449.64</v>
      </c>
      <c r="J13" s="21">
        <f t="shared" ref="J13" si="3">SUM(J14:J15)</f>
        <v>282</v>
      </c>
      <c r="K13" s="21">
        <v>440</v>
      </c>
      <c r="L13" s="35">
        <v>114</v>
      </c>
      <c r="M13" s="36">
        <f>SUM(M14:M15)</f>
        <v>176.17000000000044</v>
      </c>
      <c r="N13" s="17"/>
      <c r="O13" s="13">
        <f t="shared" si="0"/>
        <v>13593.805000000004</v>
      </c>
    </row>
    <row r="14" spans="1:15" x14ac:dyDescent="0.25">
      <c r="A14" s="6" t="s">
        <v>16</v>
      </c>
      <c r="B14" s="1" t="s">
        <v>22</v>
      </c>
      <c r="C14" s="20">
        <v>119</v>
      </c>
      <c r="D14" s="21">
        <v>185</v>
      </c>
      <c r="E14" s="21">
        <v>67</v>
      </c>
      <c r="F14" s="21">
        <v>0</v>
      </c>
      <c r="G14" s="21">
        <v>286.87</v>
      </c>
      <c r="H14" s="21">
        <v>3586.1440000000002</v>
      </c>
      <c r="I14" s="21">
        <v>967.07</v>
      </c>
      <c r="J14" s="21">
        <v>120</v>
      </c>
      <c r="K14" s="21">
        <v>43</v>
      </c>
      <c r="L14" s="35">
        <v>15</v>
      </c>
      <c r="M14" s="36">
        <v>32.65</v>
      </c>
      <c r="N14" s="17"/>
      <c r="O14" s="13">
        <f t="shared" si="0"/>
        <v>5421.7339999999995</v>
      </c>
    </row>
    <row r="15" spans="1:15" x14ac:dyDescent="0.25">
      <c r="A15" s="6" t="s">
        <v>18</v>
      </c>
      <c r="B15" s="1" t="s">
        <v>23</v>
      </c>
      <c r="C15" s="20">
        <v>54</v>
      </c>
      <c r="D15" s="21">
        <v>2342</v>
      </c>
      <c r="E15" s="21">
        <v>111</v>
      </c>
      <c r="F15" s="21">
        <v>0</v>
      </c>
      <c r="G15" s="21">
        <v>2172.98</v>
      </c>
      <c r="H15" s="21">
        <v>2208.0010000000002</v>
      </c>
      <c r="I15" s="21">
        <v>482.57</v>
      </c>
      <c r="J15" s="21">
        <v>162</v>
      </c>
      <c r="K15" s="21">
        <v>397</v>
      </c>
      <c r="L15" s="35">
        <v>99</v>
      </c>
      <c r="M15" s="36">
        <v>143.52000000000044</v>
      </c>
      <c r="N15" s="17"/>
      <c r="O15" s="13">
        <f t="shared" si="0"/>
        <v>8172.0709999999999</v>
      </c>
    </row>
    <row r="16" spans="1:15" x14ac:dyDescent="0.25">
      <c r="A16" s="6" t="s">
        <v>24</v>
      </c>
      <c r="B16" s="1" t="s">
        <v>25</v>
      </c>
      <c r="C16" s="20">
        <v>238</v>
      </c>
      <c r="D16" s="21">
        <f>D10+D13</f>
        <v>3968</v>
      </c>
      <c r="E16" s="21">
        <v>257</v>
      </c>
      <c r="F16" s="21">
        <v>0</v>
      </c>
      <c r="G16" s="21">
        <v>3568.77</v>
      </c>
      <c r="H16" s="26">
        <v>7656.9549999999945</v>
      </c>
      <c r="I16" s="21">
        <f t="shared" ref="I16" si="4">I17+I18</f>
        <v>1519.5640000000001</v>
      </c>
      <c r="J16" s="21">
        <f t="shared" ref="J16" si="5">SUM(J17:J18)</f>
        <v>1466</v>
      </c>
      <c r="K16" s="21">
        <v>471</v>
      </c>
      <c r="L16" s="35">
        <v>297</v>
      </c>
      <c r="M16" s="36">
        <f>SUM(M17:M18)</f>
        <v>5701.76</v>
      </c>
      <c r="N16" s="17"/>
      <c r="O16" s="13">
        <f t="shared" si="0"/>
        <v>25144.048999999992</v>
      </c>
    </row>
    <row r="17" spans="1:15" x14ac:dyDescent="0.25">
      <c r="A17" s="6" t="s">
        <v>16</v>
      </c>
      <c r="B17" s="1" t="s">
        <v>26</v>
      </c>
      <c r="C17" s="20">
        <v>165</v>
      </c>
      <c r="D17" s="21">
        <f t="shared" ref="D17:D18" si="6">D11+D14</f>
        <v>1452</v>
      </c>
      <c r="E17" s="21">
        <v>98</v>
      </c>
      <c r="F17" s="21">
        <v>0</v>
      </c>
      <c r="G17" s="21">
        <v>332</v>
      </c>
      <c r="H17" s="21">
        <v>4880.3139999999985</v>
      </c>
      <c r="I17" s="21">
        <f t="shared" ref="I17:I18" si="7">I11+I14</f>
        <v>990.18000000000006</v>
      </c>
      <c r="J17" s="21">
        <f t="shared" ref="J17:J18" si="8">J11+J14</f>
        <v>120</v>
      </c>
      <c r="K17" s="21">
        <v>43</v>
      </c>
      <c r="L17" s="35">
        <v>41</v>
      </c>
      <c r="M17" s="36">
        <f>M11+M14</f>
        <v>32.65</v>
      </c>
      <c r="N17" s="17"/>
      <c r="O17" s="13">
        <f t="shared" si="0"/>
        <v>8154.1439999999984</v>
      </c>
    </row>
    <row r="18" spans="1:15" x14ac:dyDescent="0.25">
      <c r="A18" s="6" t="s">
        <v>18</v>
      </c>
      <c r="B18" s="1" t="s">
        <v>27</v>
      </c>
      <c r="C18" s="20">
        <v>73</v>
      </c>
      <c r="D18" s="21">
        <f t="shared" si="6"/>
        <v>2516</v>
      </c>
      <c r="E18" s="21">
        <v>159</v>
      </c>
      <c r="F18" s="21">
        <v>0</v>
      </c>
      <c r="G18" s="21">
        <v>3236.77</v>
      </c>
      <c r="H18" s="21">
        <v>2776.6409999999996</v>
      </c>
      <c r="I18" s="21">
        <f t="shared" si="7"/>
        <v>529.38400000000001</v>
      </c>
      <c r="J18" s="21">
        <f t="shared" si="8"/>
        <v>1346</v>
      </c>
      <c r="K18" s="21">
        <v>428</v>
      </c>
      <c r="L18" s="35">
        <v>256</v>
      </c>
      <c r="M18" s="36">
        <f>M12+M15</f>
        <v>5669.1100000000006</v>
      </c>
      <c r="N18" s="17"/>
      <c r="O18" s="13">
        <f t="shared" si="0"/>
        <v>16989.904999999999</v>
      </c>
    </row>
    <row r="19" spans="1:15" x14ac:dyDescent="0.25">
      <c r="A19" s="6" t="s">
        <v>28</v>
      </c>
      <c r="B19" s="1" t="s">
        <v>29</v>
      </c>
      <c r="C19" s="20">
        <v>17219</v>
      </c>
      <c r="D19" s="21">
        <f>D20+D24+D25</f>
        <v>13304</v>
      </c>
      <c r="E19" s="21">
        <v>8525</v>
      </c>
      <c r="F19" s="21">
        <v>68338.900349999967</v>
      </c>
      <c r="G19" s="21">
        <v>17156.61</v>
      </c>
      <c r="H19" s="26">
        <f>H20+H24+H25</f>
        <v>17722.534469999991</v>
      </c>
      <c r="I19" s="21">
        <f t="shared" ref="I19" si="9">I20+I24+I25</f>
        <v>14120.62609</v>
      </c>
      <c r="J19" s="21">
        <f t="shared" ref="J19" si="10">SUM(J20,J24:J25)</f>
        <v>23486</v>
      </c>
      <c r="K19" s="21">
        <v>12556</v>
      </c>
      <c r="L19" s="35">
        <v>16097</v>
      </c>
      <c r="M19" s="36">
        <f>M20+M24+M25</f>
        <v>27250.329999999998</v>
      </c>
      <c r="N19" s="17"/>
      <c r="O19" s="13">
        <f t="shared" si="0"/>
        <v>235776.00090999994</v>
      </c>
    </row>
    <row r="20" spans="1:15" x14ac:dyDescent="0.25">
      <c r="A20" s="6" t="s">
        <v>30</v>
      </c>
      <c r="B20" s="1" t="s">
        <v>31</v>
      </c>
      <c r="C20" s="20">
        <v>17219</v>
      </c>
      <c r="D20" s="21">
        <f>D21+D22+D23</f>
        <v>13252</v>
      </c>
      <c r="E20" s="21">
        <v>8525</v>
      </c>
      <c r="F20" s="21">
        <v>68338.900349999967</v>
      </c>
      <c r="G20" s="21">
        <v>16524.740000000002</v>
      </c>
      <c r="H20" s="26">
        <f>H21+H22+H23</f>
        <v>17377.288469999992</v>
      </c>
      <c r="I20" s="21">
        <f t="shared" ref="I20" si="11">I21+I22+I23</f>
        <v>14120.62609</v>
      </c>
      <c r="J20" s="21">
        <f t="shared" ref="J20" si="12">SUM(J21:J23)</f>
        <v>23486</v>
      </c>
      <c r="K20" s="21">
        <v>12556</v>
      </c>
      <c r="L20" s="35">
        <v>15795</v>
      </c>
      <c r="M20" s="36">
        <f>SUM(M21:M23)</f>
        <v>25891.719999999998</v>
      </c>
      <c r="N20" s="17"/>
      <c r="O20" s="13">
        <f t="shared" si="0"/>
        <v>233086.27490999998</v>
      </c>
    </row>
    <row r="21" spans="1:15" x14ac:dyDescent="0.25">
      <c r="A21" s="6" t="s">
        <v>32</v>
      </c>
      <c r="B21" s="1" t="s">
        <v>33</v>
      </c>
      <c r="C21" s="20">
        <v>14980</v>
      </c>
      <c r="D21" s="21">
        <v>12496</v>
      </c>
      <c r="E21" s="21">
        <v>7710</v>
      </c>
      <c r="F21" s="21">
        <v>5727.799</v>
      </c>
      <c r="G21" s="21">
        <v>12901.95</v>
      </c>
      <c r="H21" s="21">
        <v>12442.27384999999</v>
      </c>
      <c r="I21" s="21">
        <v>12098.983</v>
      </c>
      <c r="J21" s="21">
        <f>18358+416</f>
        <v>18774</v>
      </c>
      <c r="K21" s="21">
        <v>12560</v>
      </c>
      <c r="L21" s="35">
        <v>12251</v>
      </c>
      <c r="M21" s="36">
        <v>12724.449999999997</v>
      </c>
      <c r="N21" s="17"/>
      <c r="O21" s="13">
        <f t="shared" si="0"/>
        <v>134666.45584999997</v>
      </c>
    </row>
    <row r="22" spans="1:15" x14ac:dyDescent="0.25">
      <c r="A22" s="6" t="s">
        <v>34</v>
      </c>
      <c r="B22" s="1" t="s">
        <v>35</v>
      </c>
      <c r="C22" s="20">
        <v>2239</v>
      </c>
      <c r="D22" s="21">
        <v>756</v>
      </c>
      <c r="E22" s="21">
        <v>815</v>
      </c>
      <c r="F22" s="21">
        <v>62611.101349999968</v>
      </c>
      <c r="G22" s="21">
        <v>3622.98</v>
      </c>
      <c r="H22" s="21">
        <v>4899.0146200000017</v>
      </c>
      <c r="I22" s="21">
        <v>2021.64309</v>
      </c>
      <c r="J22" s="21">
        <f>4599+48</f>
        <v>4647</v>
      </c>
      <c r="K22" s="21">
        <v>-4</v>
      </c>
      <c r="L22" s="35">
        <v>3544</v>
      </c>
      <c r="M22" s="36">
        <v>13167.27</v>
      </c>
      <c r="N22" s="17"/>
      <c r="O22" s="13">
        <f t="shared" si="0"/>
        <v>98319.009059999968</v>
      </c>
    </row>
    <row r="23" spans="1:15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21">
        <v>-0.19</v>
      </c>
      <c r="H23" s="21">
        <v>36</v>
      </c>
      <c r="I23" s="21">
        <v>0</v>
      </c>
      <c r="J23" s="21">
        <v>65</v>
      </c>
      <c r="K23" s="21">
        <v>0</v>
      </c>
      <c r="L23" s="35">
        <v>0</v>
      </c>
      <c r="M23" s="36">
        <v>0</v>
      </c>
      <c r="N23" s="17"/>
      <c r="O23" s="13">
        <f t="shared" si="0"/>
        <v>100.81</v>
      </c>
    </row>
    <row r="24" spans="1:15" x14ac:dyDescent="0.25">
      <c r="A24" s="6" t="s">
        <v>38</v>
      </c>
      <c r="B24" s="1" t="s">
        <v>39</v>
      </c>
      <c r="C24" s="20">
        <v>0</v>
      </c>
      <c r="D24" s="33">
        <v>52</v>
      </c>
      <c r="E24" s="21">
        <v>0</v>
      </c>
      <c r="F24" s="21">
        <v>0</v>
      </c>
      <c r="G24" s="21">
        <v>631.87</v>
      </c>
      <c r="H24" s="21">
        <v>345.24600000000009</v>
      </c>
      <c r="I24" s="21">
        <v>0</v>
      </c>
      <c r="J24" s="21">
        <v>0</v>
      </c>
      <c r="K24" s="21">
        <v>0</v>
      </c>
      <c r="L24" s="35">
        <v>302</v>
      </c>
      <c r="M24" s="36">
        <v>1358.6100000000001</v>
      </c>
      <c r="N24" s="17"/>
      <c r="O24" s="13">
        <f t="shared" si="0"/>
        <v>2689.7260000000001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5">
        <v>0</v>
      </c>
      <c r="M25" s="36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6">
        <v>0</v>
      </c>
      <c r="I26" s="21">
        <v>0</v>
      </c>
      <c r="J26" s="21">
        <v>0</v>
      </c>
      <c r="K26" s="21">
        <v>0</v>
      </c>
      <c r="L26" s="35">
        <v>0</v>
      </c>
      <c r="M26" s="36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6">
        <v>0</v>
      </c>
      <c r="I27" s="21">
        <v>0</v>
      </c>
      <c r="J27" s="21">
        <v>0</v>
      </c>
      <c r="K27" s="21">
        <v>0</v>
      </c>
      <c r="L27" s="35">
        <v>0</v>
      </c>
      <c r="M27" s="36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0">
        <v>0</v>
      </c>
      <c r="D28" s="21">
        <v>97</v>
      </c>
      <c r="E28" s="21">
        <v>11</v>
      </c>
      <c r="F28" s="21">
        <v>0</v>
      </c>
      <c r="G28" s="21">
        <v>7.78</v>
      </c>
      <c r="H28" s="26">
        <v>23.70900000000006</v>
      </c>
      <c r="I28" s="21">
        <v>0</v>
      </c>
      <c r="J28" s="21">
        <v>186</v>
      </c>
      <c r="K28" s="21">
        <v>24</v>
      </c>
      <c r="L28" s="35">
        <v>117</v>
      </c>
      <c r="M28" s="36">
        <v>0</v>
      </c>
      <c r="N28" s="17"/>
      <c r="O28" s="13">
        <f t="shared" si="0"/>
        <v>466.48900000000003</v>
      </c>
    </row>
    <row r="29" spans="1:15" x14ac:dyDescent="0.25">
      <c r="A29" s="6" t="s">
        <v>48</v>
      </c>
      <c r="B29" s="1" t="s">
        <v>49</v>
      </c>
      <c r="C29" s="20">
        <v>18</v>
      </c>
      <c r="D29" s="21">
        <v>0</v>
      </c>
      <c r="E29" s="21">
        <v>0</v>
      </c>
      <c r="F29" s="21">
        <v>0</v>
      </c>
      <c r="G29" s="21">
        <v>0</v>
      </c>
      <c r="H29" s="26">
        <v>0</v>
      </c>
      <c r="I29" s="21">
        <v>0</v>
      </c>
      <c r="J29" s="21">
        <v>0</v>
      </c>
      <c r="K29" s="21">
        <v>0</v>
      </c>
      <c r="L29" s="35">
        <v>0</v>
      </c>
      <c r="M29" s="36">
        <v>0</v>
      </c>
      <c r="N29" s="17"/>
      <c r="O29" s="13">
        <f t="shared" si="0"/>
        <v>18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6">
        <v>0</v>
      </c>
      <c r="I30" s="21">
        <v>0</v>
      </c>
      <c r="J30" s="21">
        <v>0</v>
      </c>
      <c r="K30" s="21">
        <v>0</v>
      </c>
      <c r="L30" s="35">
        <v>0</v>
      </c>
      <c r="M30" s="36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-0.02</v>
      </c>
      <c r="H31" s="26">
        <v>0</v>
      </c>
      <c r="I31" s="21">
        <v>0</v>
      </c>
      <c r="J31" s="21">
        <v>0</v>
      </c>
      <c r="K31" s="21">
        <v>0</v>
      </c>
      <c r="L31" s="35">
        <v>0</v>
      </c>
      <c r="M31" s="36">
        <v>0</v>
      </c>
      <c r="N31" s="17"/>
      <c r="O31" s="13">
        <f t="shared" si="0"/>
        <v>-0.02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6">
        <v>0</v>
      </c>
      <c r="I32" s="21">
        <v>0</v>
      </c>
      <c r="J32" s="21">
        <v>0</v>
      </c>
      <c r="K32" s="21">
        <v>0</v>
      </c>
      <c r="L32" s="35">
        <v>0</v>
      </c>
      <c r="M32" s="36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336</v>
      </c>
      <c r="D33" s="21">
        <v>672</v>
      </c>
      <c r="E33" s="21">
        <v>207</v>
      </c>
      <c r="F33" s="21">
        <v>51.66</v>
      </c>
      <c r="G33" s="21">
        <v>317.87</v>
      </c>
      <c r="H33" s="26">
        <v>917.02131999999938</v>
      </c>
      <c r="I33" s="21">
        <v>3673.1684</v>
      </c>
      <c r="J33" s="21">
        <v>286</v>
      </c>
      <c r="K33" s="21">
        <v>179</v>
      </c>
      <c r="L33" s="35">
        <v>273</v>
      </c>
      <c r="M33" s="36">
        <v>124.55000000000018</v>
      </c>
      <c r="N33" s="17"/>
      <c r="O33" s="13">
        <f t="shared" si="0"/>
        <v>7037.2697199999993</v>
      </c>
    </row>
    <row r="34" spans="1:15" x14ac:dyDescent="0.25">
      <c r="A34" s="7" t="s">
        <v>58</v>
      </c>
      <c r="B34" s="8" t="s">
        <v>59</v>
      </c>
      <c r="C34" s="20">
        <v>36769</v>
      </c>
      <c r="D34" s="22">
        <v>40994</v>
      </c>
      <c r="E34" s="21">
        <v>13203</v>
      </c>
      <c r="F34" s="21">
        <v>69021</v>
      </c>
      <c r="G34" s="21">
        <v>43177.66</v>
      </c>
      <c r="H34" s="26">
        <v>51104.424790000034</v>
      </c>
      <c r="I34" s="21">
        <f>I3+I5+I4+I6+I7+I8+I9+I16+I19+I26+I27+I28+I29+I30+I32+I31+I33</f>
        <v>36423.929490000002</v>
      </c>
      <c r="J34" s="25">
        <f t="shared" ref="J34" si="13">SUM(J3:J10,J13,J19,J26:J33)</f>
        <v>34329</v>
      </c>
      <c r="K34" s="25">
        <v>18577</v>
      </c>
      <c r="L34" s="35">
        <v>22967</v>
      </c>
      <c r="M34" s="37">
        <f>SUM(M3:M9)+M16+M19+SUM(M26:M33)</f>
        <v>43679.6</v>
      </c>
      <c r="N34" s="18"/>
      <c r="O34" s="9">
        <f t="shared" si="0"/>
        <v>410245.61428000004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G26" sqref="G26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13360</v>
      </c>
      <c r="D3" s="21">
        <v>5974</v>
      </c>
      <c r="E3" s="21">
        <v>5155</v>
      </c>
      <c r="F3" s="21">
        <v>9936</v>
      </c>
      <c r="G3" s="21">
        <v>11417</v>
      </c>
      <c r="H3" s="21">
        <v>17661</v>
      </c>
      <c r="I3" s="21">
        <v>6132</v>
      </c>
      <c r="J3" s="21">
        <v>8913</v>
      </c>
      <c r="K3" s="20">
        <v>7411</v>
      </c>
      <c r="L3" s="29">
        <v>7859</v>
      </c>
      <c r="M3" s="21">
        <v>92</v>
      </c>
      <c r="N3" s="13">
        <f>SUM(C3:M3)</f>
        <v>93910</v>
      </c>
    </row>
    <row r="4" spans="1:14" x14ac:dyDescent="0.25">
      <c r="A4" s="6" t="s">
        <v>2</v>
      </c>
      <c r="B4" s="1" t="s">
        <v>3</v>
      </c>
      <c r="C4" s="20">
        <v>90</v>
      </c>
      <c r="D4" s="21">
        <v>134</v>
      </c>
      <c r="E4" s="21">
        <v>50</v>
      </c>
      <c r="F4" s="21">
        <v>0</v>
      </c>
      <c r="G4" s="21">
        <v>325</v>
      </c>
      <c r="H4" s="21">
        <v>1340</v>
      </c>
      <c r="I4" s="21">
        <v>1403</v>
      </c>
      <c r="J4" s="21">
        <v>24</v>
      </c>
      <c r="K4" s="20">
        <v>0</v>
      </c>
      <c r="L4" s="29">
        <v>62</v>
      </c>
      <c r="M4" s="21">
        <v>0</v>
      </c>
      <c r="N4" s="13">
        <f t="shared" ref="N4:N34" si="0">SUM(C4:M4)</f>
        <v>3428</v>
      </c>
    </row>
    <row r="5" spans="1:14" x14ac:dyDescent="0.25">
      <c r="A5" s="6" t="s">
        <v>4</v>
      </c>
      <c r="B5" s="1" t="s">
        <v>5</v>
      </c>
      <c r="C5" s="20">
        <v>196</v>
      </c>
      <c r="D5" s="21">
        <v>509</v>
      </c>
      <c r="E5" s="21">
        <v>1159</v>
      </c>
      <c r="F5" s="21">
        <v>172</v>
      </c>
      <c r="G5" s="21">
        <v>629</v>
      </c>
      <c r="H5" s="21">
        <v>821</v>
      </c>
      <c r="I5" s="21">
        <v>665</v>
      </c>
      <c r="J5" s="21">
        <v>375</v>
      </c>
      <c r="K5" s="20">
        <v>615</v>
      </c>
      <c r="L5" s="29">
        <v>519</v>
      </c>
      <c r="M5" s="21">
        <v>9</v>
      </c>
      <c r="N5" s="13">
        <f t="shared" si="0"/>
        <v>5669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1</v>
      </c>
      <c r="L7" s="29">
        <v>0</v>
      </c>
      <c r="M7" s="21">
        <v>0</v>
      </c>
      <c r="N7" s="13">
        <f t="shared" si="0"/>
        <v>1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8</v>
      </c>
      <c r="I8" s="21">
        <v>0</v>
      </c>
      <c r="J8" s="21">
        <v>2</v>
      </c>
      <c r="K8" s="20">
        <v>9</v>
      </c>
      <c r="L8" s="29">
        <v>0</v>
      </c>
      <c r="M8" s="21">
        <v>0</v>
      </c>
      <c r="N8" s="13">
        <f t="shared" si="0"/>
        <v>19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54</v>
      </c>
      <c r="E9" s="21">
        <v>38</v>
      </c>
      <c r="F9" s="21">
        <v>0</v>
      </c>
      <c r="G9" s="21">
        <v>22</v>
      </c>
      <c r="H9" s="21">
        <v>23</v>
      </c>
      <c r="I9" s="21">
        <v>93</v>
      </c>
      <c r="J9" s="21">
        <v>11</v>
      </c>
      <c r="K9" s="20">
        <v>18</v>
      </c>
      <c r="L9" s="29">
        <v>1</v>
      </c>
      <c r="M9" s="21">
        <v>0</v>
      </c>
      <c r="N9" s="13">
        <f t="shared" si="0"/>
        <v>260</v>
      </c>
    </row>
    <row r="10" spans="1:14" x14ac:dyDescent="0.25">
      <c r="A10" s="6" t="s">
        <v>14</v>
      </c>
      <c r="B10" s="1" t="s">
        <v>15</v>
      </c>
      <c r="C10" s="20">
        <v>1717</v>
      </c>
      <c r="D10" s="21">
        <f>D11+D12</f>
        <v>1516</v>
      </c>
      <c r="E10" s="21">
        <v>783</v>
      </c>
      <c r="F10" s="24">
        <v>165</v>
      </c>
      <c r="G10" s="21">
        <v>1315</v>
      </c>
      <c r="H10" s="21">
        <v>2241</v>
      </c>
      <c r="I10" s="21">
        <f>I11+I12</f>
        <v>1691</v>
      </c>
      <c r="J10" s="21">
        <f>SUM(J11:J12)</f>
        <v>422</v>
      </c>
      <c r="K10" s="20">
        <v>746</v>
      </c>
      <c r="L10" s="29">
        <f>SUM(L11:L12)</f>
        <v>1213</v>
      </c>
      <c r="M10" s="21">
        <v>4</v>
      </c>
      <c r="N10" s="13">
        <f t="shared" si="0"/>
        <v>11813</v>
      </c>
    </row>
    <row r="11" spans="1:14" x14ac:dyDescent="0.25">
      <c r="A11" s="6" t="s">
        <v>16</v>
      </c>
      <c r="B11" s="1" t="s">
        <v>17</v>
      </c>
      <c r="C11" s="20">
        <v>1614</v>
      </c>
      <c r="D11" s="21">
        <v>1306</v>
      </c>
      <c r="E11" s="21">
        <v>672</v>
      </c>
      <c r="F11" s="21">
        <v>130</v>
      </c>
      <c r="G11" s="21">
        <v>1043</v>
      </c>
      <c r="H11" s="21">
        <v>1772</v>
      </c>
      <c r="I11" s="21">
        <v>1514</v>
      </c>
      <c r="J11" s="21">
        <v>274</v>
      </c>
      <c r="K11" s="20">
        <v>557</v>
      </c>
      <c r="L11" s="29">
        <v>253</v>
      </c>
      <c r="M11" s="21">
        <v>2</v>
      </c>
      <c r="N11" s="13">
        <f t="shared" si="0"/>
        <v>9137</v>
      </c>
    </row>
    <row r="12" spans="1:14" x14ac:dyDescent="0.25">
      <c r="A12" s="6" t="s">
        <v>18</v>
      </c>
      <c r="B12" s="1" t="s">
        <v>19</v>
      </c>
      <c r="C12" s="20">
        <v>103</v>
      </c>
      <c r="D12" s="21">
        <v>210</v>
      </c>
      <c r="E12" s="21">
        <v>111</v>
      </c>
      <c r="F12" s="21">
        <v>35</v>
      </c>
      <c r="G12" s="21">
        <v>272</v>
      </c>
      <c r="H12" s="21">
        <v>469</v>
      </c>
      <c r="I12" s="21">
        <v>177</v>
      </c>
      <c r="J12" s="21">
        <v>148</v>
      </c>
      <c r="K12" s="20">
        <v>189</v>
      </c>
      <c r="L12" s="29">
        <v>960</v>
      </c>
      <c r="M12" s="21">
        <v>2</v>
      </c>
      <c r="N12" s="13">
        <f t="shared" si="0"/>
        <v>2676</v>
      </c>
    </row>
    <row r="13" spans="1:14" x14ac:dyDescent="0.25">
      <c r="A13" s="6" t="s">
        <v>20</v>
      </c>
      <c r="B13" s="1" t="s">
        <v>21</v>
      </c>
      <c r="C13" s="20">
        <v>1051</v>
      </c>
      <c r="D13" s="21">
        <f>D14+D15</f>
        <v>1339</v>
      </c>
      <c r="E13" s="21">
        <v>432</v>
      </c>
      <c r="F13" s="24">
        <v>29</v>
      </c>
      <c r="G13" s="21">
        <v>1359</v>
      </c>
      <c r="H13" s="21">
        <v>3839</v>
      </c>
      <c r="I13" s="21">
        <f>I14+I15</f>
        <v>2025</v>
      </c>
      <c r="J13" s="21">
        <f>SUM(J14:J15)</f>
        <v>245</v>
      </c>
      <c r="K13" s="20">
        <v>348</v>
      </c>
      <c r="L13" s="29">
        <f>SUM(L14:L15)</f>
        <v>1307</v>
      </c>
      <c r="M13" s="21">
        <v>2</v>
      </c>
      <c r="N13" s="13">
        <f t="shared" si="0"/>
        <v>11976</v>
      </c>
    </row>
    <row r="14" spans="1:14" x14ac:dyDescent="0.25">
      <c r="A14" s="6" t="s">
        <v>16</v>
      </c>
      <c r="B14" s="1" t="s">
        <v>22</v>
      </c>
      <c r="C14" s="20">
        <v>980</v>
      </c>
      <c r="D14" s="21">
        <v>1204</v>
      </c>
      <c r="E14" s="21">
        <v>389</v>
      </c>
      <c r="F14" s="21">
        <v>12</v>
      </c>
      <c r="G14" s="21">
        <v>1048</v>
      </c>
      <c r="H14" s="21">
        <v>3341</v>
      </c>
      <c r="I14" s="21">
        <v>1595</v>
      </c>
      <c r="J14" s="21">
        <v>170</v>
      </c>
      <c r="K14" s="20">
        <v>244</v>
      </c>
      <c r="L14" s="29">
        <v>253</v>
      </c>
      <c r="M14" s="21">
        <v>2</v>
      </c>
      <c r="N14" s="13">
        <f t="shared" si="0"/>
        <v>9238</v>
      </c>
    </row>
    <row r="15" spans="1:14" x14ac:dyDescent="0.25">
      <c r="A15" s="6" t="s">
        <v>18</v>
      </c>
      <c r="B15" s="1" t="s">
        <v>23</v>
      </c>
      <c r="C15" s="20">
        <v>71</v>
      </c>
      <c r="D15" s="21">
        <v>135</v>
      </c>
      <c r="E15" s="21">
        <v>43</v>
      </c>
      <c r="F15" s="21">
        <v>17</v>
      </c>
      <c r="G15" s="21">
        <v>311</v>
      </c>
      <c r="H15" s="21">
        <v>498</v>
      </c>
      <c r="I15" s="21">
        <v>430</v>
      </c>
      <c r="J15" s="21">
        <v>75</v>
      </c>
      <c r="K15" s="20">
        <v>104</v>
      </c>
      <c r="L15" s="29">
        <v>1054</v>
      </c>
      <c r="M15" s="21">
        <v>0</v>
      </c>
      <c r="N15" s="13">
        <f t="shared" si="0"/>
        <v>2738</v>
      </c>
    </row>
    <row r="16" spans="1:14" x14ac:dyDescent="0.25">
      <c r="A16" s="6" t="s">
        <v>24</v>
      </c>
      <c r="B16" s="1" t="s">
        <v>25</v>
      </c>
      <c r="C16" s="20">
        <v>1803</v>
      </c>
      <c r="D16" s="21">
        <f>D17+D18</f>
        <v>1559</v>
      </c>
      <c r="E16" s="21">
        <v>826</v>
      </c>
      <c r="F16" s="24">
        <v>194</v>
      </c>
      <c r="G16" s="21">
        <v>1359</v>
      </c>
      <c r="H16" s="21">
        <v>3871</v>
      </c>
      <c r="I16" s="21">
        <f>I17+I18</f>
        <v>2025</v>
      </c>
      <c r="J16" s="21">
        <f>SUM(J17:J18)</f>
        <v>460</v>
      </c>
      <c r="K16" s="20">
        <v>838</v>
      </c>
      <c r="L16" s="29">
        <f>SUM(L17:L18)</f>
        <v>1308</v>
      </c>
      <c r="M16" s="21">
        <v>4</v>
      </c>
      <c r="N16" s="13">
        <f t="shared" si="0"/>
        <v>14247</v>
      </c>
    </row>
    <row r="17" spans="1:14" x14ac:dyDescent="0.25">
      <c r="A17" s="6" t="s">
        <v>16</v>
      </c>
      <c r="B17" s="1" t="s">
        <v>26</v>
      </c>
      <c r="C17" s="20">
        <v>1630</v>
      </c>
      <c r="D17" s="21">
        <v>1311</v>
      </c>
      <c r="E17" s="21">
        <v>679</v>
      </c>
      <c r="F17" s="24">
        <v>142</v>
      </c>
      <c r="G17" s="21">
        <v>1048</v>
      </c>
      <c r="H17" s="21">
        <v>3356</v>
      </c>
      <c r="I17" s="21">
        <f>I14</f>
        <v>1595</v>
      </c>
      <c r="J17" s="21">
        <v>283</v>
      </c>
      <c r="K17" s="20">
        <v>561</v>
      </c>
      <c r="L17" s="29">
        <v>253</v>
      </c>
      <c r="M17" s="21">
        <v>2</v>
      </c>
      <c r="N17" s="13">
        <f t="shared" si="0"/>
        <v>10860</v>
      </c>
    </row>
    <row r="18" spans="1:14" x14ac:dyDescent="0.25">
      <c r="A18" s="6" t="s">
        <v>18</v>
      </c>
      <c r="B18" s="1" t="s">
        <v>27</v>
      </c>
      <c r="C18" s="20">
        <v>173</v>
      </c>
      <c r="D18" s="21">
        <v>248</v>
      </c>
      <c r="E18" s="21">
        <v>147</v>
      </c>
      <c r="F18" s="24">
        <v>52</v>
      </c>
      <c r="G18" s="21">
        <v>311</v>
      </c>
      <c r="H18" s="21">
        <v>515</v>
      </c>
      <c r="I18" s="21">
        <f>I15</f>
        <v>430</v>
      </c>
      <c r="J18" s="21">
        <v>177</v>
      </c>
      <c r="K18" s="20">
        <v>277</v>
      </c>
      <c r="L18" s="29">
        <v>1055</v>
      </c>
      <c r="M18" s="21">
        <v>2</v>
      </c>
      <c r="N18" s="13">
        <f t="shared" si="0"/>
        <v>3387</v>
      </c>
    </row>
    <row r="19" spans="1:14" x14ac:dyDescent="0.25">
      <c r="A19" s="6" t="s">
        <v>28</v>
      </c>
      <c r="B19" s="1" t="s">
        <v>29</v>
      </c>
      <c r="C19" s="20">
        <v>13164</v>
      </c>
      <c r="D19" s="21">
        <f>D20+D24+D25</f>
        <v>10622</v>
      </c>
      <c r="E19" s="21">
        <v>15246</v>
      </c>
      <c r="F19" s="24">
        <v>16582</v>
      </c>
      <c r="G19" s="21">
        <v>19434</v>
      </c>
      <c r="H19" s="26">
        <f>H20+H24+H25</f>
        <v>10302</v>
      </c>
      <c r="I19" s="21">
        <f>I20+I24+I25</f>
        <v>10562</v>
      </c>
      <c r="J19" s="21">
        <f>SUM(J20,J24:J25)</f>
        <v>17551</v>
      </c>
      <c r="K19" s="20">
        <v>11829</v>
      </c>
      <c r="L19" s="29">
        <f>L20+L24+L25</f>
        <v>9182</v>
      </c>
      <c r="M19" s="31">
        <f>M20+M25</f>
        <v>351</v>
      </c>
      <c r="N19" s="13">
        <f t="shared" si="0"/>
        <v>134825</v>
      </c>
    </row>
    <row r="20" spans="1:14" x14ac:dyDescent="0.25">
      <c r="A20" s="6" t="s">
        <v>30</v>
      </c>
      <c r="B20" s="1" t="s">
        <v>31</v>
      </c>
      <c r="C20" s="20">
        <v>13152</v>
      </c>
      <c r="D20" s="21">
        <f>SUM(D21:D23)</f>
        <v>10595</v>
      </c>
      <c r="E20" s="21">
        <v>15213</v>
      </c>
      <c r="F20" s="24">
        <v>16582</v>
      </c>
      <c r="G20" s="21">
        <v>19410</v>
      </c>
      <c r="H20" s="26">
        <f>H21+H22+H23</f>
        <v>10236</v>
      </c>
      <c r="I20" s="21">
        <f>I21+I22+I23</f>
        <v>10503</v>
      </c>
      <c r="J20" s="21">
        <f>SUM(J21:J23)</f>
        <v>17524</v>
      </c>
      <c r="K20" s="20">
        <v>11798</v>
      </c>
      <c r="L20" s="29">
        <f>SUM(L21:L23)</f>
        <v>9131</v>
      </c>
      <c r="M20" s="32">
        <f>M21+M22+M23+M24</f>
        <v>351</v>
      </c>
      <c r="N20" s="13">
        <f t="shared" si="0"/>
        <v>134495</v>
      </c>
    </row>
    <row r="21" spans="1:14" x14ac:dyDescent="0.25">
      <c r="A21" s="6" t="s">
        <v>32</v>
      </c>
      <c r="B21" s="1" t="s">
        <v>33</v>
      </c>
      <c r="C21" s="20">
        <v>8955</v>
      </c>
      <c r="D21" s="21">
        <v>6994</v>
      </c>
      <c r="E21" s="21">
        <v>6486</v>
      </c>
      <c r="F21" s="21">
        <v>11596</v>
      </c>
      <c r="G21" s="21">
        <v>14436</v>
      </c>
      <c r="H21" s="21">
        <v>6616</v>
      </c>
      <c r="I21" s="21">
        <v>6934</v>
      </c>
      <c r="J21" s="21">
        <v>11638</v>
      </c>
      <c r="K21" s="20">
        <v>8231</v>
      </c>
      <c r="L21" s="29">
        <v>6274</v>
      </c>
      <c r="M21" s="31">
        <v>120</v>
      </c>
      <c r="N21" s="13">
        <f t="shared" si="0"/>
        <v>88280</v>
      </c>
    </row>
    <row r="22" spans="1:14" x14ac:dyDescent="0.25">
      <c r="A22" s="6" t="s">
        <v>34</v>
      </c>
      <c r="B22" s="1" t="s">
        <v>35</v>
      </c>
      <c r="C22" s="20">
        <v>4164</v>
      </c>
      <c r="D22" s="21">
        <v>3520</v>
      </c>
      <c r="E22" s="21">
        <v>2703</v>
      </c>
      <c r="F22" s="21">
        <v>4514</v>
      </c>
      <c r="G22" s="21">
        <v>4589</v>
      </c>
      <c r="H22" s="21">
        <v>3550</v>
      </c>
      <c r="I22" s="21">
        <v>3508</v>
      </c>
      <c r="J22" s="21">
        <v>5716</v>
      </c>
      <c r="K22" s="20">
        <v>3542</v>
      </c>
      <c r="L22" s="29">
        <v>2058</v>
      </c>
      <c r="M22" s="31">
        <v>96</v>
      </c>
      <c r="N22" s="13">
        <f t="shared" si="0"/>
        <v>37960</v>
      </c>
    </row>
    <row r="23" spans="1:14" x14ac:dyDescent="0.25">
      <c r="A23" s="6" t="s">
        <v>36</v>
      </c>
      <c r="B23" s="1" t="s">
        <v>37</v>
      </c>
      <c r="C23" s="20">
        <v>33</v>
      </c>
      <c r="D23" s="21">
        <v>81</v>
      </c>
      <c r="E23" s="21">
        <v>6024</v>
      </c>
      <c r="F23" s="21">
        <v>471</v>
      </c>
      <c r="G23" s="21">
        <v>385</v>
      </c>
      <c r="H23" s="21">
        <v>70</v>
      </c>
      <c r="I23" s="21">
        <v>61</v>
      </c>
      <c r="J23" s="21">
        <v>170</v>
      </c>
      <c r="K23" s="20">
        <v>25</v>
      </c>
      <c r="L23" s="29">
        <v>799</v>
      </c>
      <c r="M23" s="31">
        <v>135</v>
      </c>
      <c r="N23" s="13">
        <f t="shared" si="0"/>
        <v>8254</v>
      </c>
    </row>
    <row r="24" spans="1:14" x14ac:dyDescent="0.25">
      <c r="A24" s="6" t="s">
        <v>38</v>
      </c>
      <c r="B24" s="1" t="s">
        <v>39</v>
      </c>
      <c r="C24" s="20">
        <v>12</v>
      </c>
      <c r="D24" s="21">
        <v>27</v>
      </c>
      <c r="E24" s="21">
        <v>33</v>
      </c>
      <c r="F24" s="21">
        <v>1</v>
      </c>
      <c r="G24" s="21">
        <v>24</v>
      </c>
      <c r="H24" s="21">
        <v>66</v>
      </c>
      <c r="I24" s="21">
        <v>59</v>
      </c>
      <c r="J24" s="21">
        <v>27</v>
      </c>
      <c r="K24" s="20">
        <v>31</v>
      </c>
      <c r="L24" s="29">
        <v>51</v>
      </c>
      <c r="M24" s="31">
        <v>0</v>
      </c>
      <c r="N24" s="13">
        <f t="shared" si="0"/>
        <v>331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9</v>
      </c>
      <c r="L26" s="29">
        <v>0</v>
      </c>
      <c r="M26" s="21">
        <v>0</v>
      </c>
      <c r="N26" s="13">
        <f t="shared" si="0"/>
        <v>9</v>
      </c>
    </row>
    <row r="27" spans="1:14" x14ac:dyDescent="0.25">
      <c r="A27" s="6" t="s">
        <v>44</v>
      </c>
      <c r="B27" s="1" t="s">
        <v>45</v>
      </c>
      <c r="C27" s="20">
        <v>15</v>
      </c>
      <c r="D27" s="21">
        <v>73</v>
      </c>
      <c r="E27" s="21">
        <v>11</v>
      </c>
      <c r="F27" s="21">
        <v>0</v>
      </c>
      <c r="G27" s="21">
        <v>62</v>
      </c>
      <c r="H27" s="21">
        <v>110</v>
      </c>
      <c r="I27" s="21">
        <v>28</v>
      </c>
      <c r="J27" s="21">
        <v>37</v>
      </c>
      <c r="K27" s="20">
        <v>101</v>
      </c>
      <c r="L27" s="29">
        <v>34</v>
      </c>
      <c r="M27" s="21">
        <v>0</v>
      </c>
      <c r="N27" s="13">
        <f t="shared" si="0"/>
        <v>471</v>
      </c>
    </row>
    <row r="28" spans="1:14" x14ac:dyDescent="0.25">
      <c r="A28" s="6" t="s">
        <v>46</v>
      </c>
      <c r="B28" s="1" t="s">
        <v>47</v>
      </c>
      <c r="C28" s="20">
        <v>1010</v>
      </c>
      <c r="D28" s="21">
        <v>1351</v>
      </c>
      <c r="E28" s="21">
        <v>146</v>
      </c>
      <c r="F28" s="21">
        <v>30</v>
      </c>
      <c r="G28" s="21">
        <v>480</v>
      </c>
      <c r="H28" s="21">
        <v>1446</v>
      </c>
      <c r="I28" s="21">
        <v>772</v>
      </c>
      <c r="J28" s="21">
        <v>200</v>
      </c>
      <c r="K28" s="20">
        <v>403</v>
      </c>
      <c r="L28" s="29">
        <v>246</v>
      </c>
      <c r="M28" s="21">
        <v>2</v>
      </c>
      <c r="N28" s="13">
        <f t="shared" si="0"/>
        <v>6086</v>
      </c>
    </row>
    <row r="29" spans="1:14" x14ac:dyDescent="0.25">
      <c r="A29" s="6" t="s">
        <v>48</v>
      </c>
      <c r="B29" s="1" t="s">
        <v>49</v>
      </c>
      <c r="C29" s="20">
        <v>99</v>
      </c>
      <c r="D29" s="21">
        <v>0</v>
      </c>
      <c r="E29" s="21">
        <v>8</v>
      </c>
      <c r="F29" s="21">
        <v>0</v>
      </c>
      <c r="G29" s="21">
        <v>163</v>
      </c>
      <c r="H29" s="21">
        <v>4</v>
      </c>
      <c r="I29" s="21">
        <v>1149</v>
      </c>
      <c r="J29" s="21">
        <v>0</v>
      </c>
      <c r="K29" s="20">
        <v>0</v>
      </c>
      <c r="L29" s="29">
        <v>12</v>
      </c>
      <c r="M29" s="21">
        <v>0</v>
      </c>
      <c r="N29" s="13">
        <f t="shared" si="0"/>
        <v>1435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2</v>
      </c>
      <c r="E30" s="21">
        <v>1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1</v>
      </c>
      <c r="M30" s="21">
        <v>0</v>
      </c>
      <c r="N30" s="13">
        <f t="shared" si="0"/>
        <v>4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58</v>
      </c>
      <c r="E31" s="21">
        <v>3</v>
      </c>
      <c r="F31" s="21">
        <v>0</v>
      </c>
      <c r="G31" s="21">
        <v>1</v>
      </c>
      <c r="H31" s="21">
        <v>13</v>
      </c>
      <c r="I31" s="21">
        <v>7</v>
      </c>
      <c r="J31" s="21">
        <v>2</v>
      </c>
      <c r="K31" s="20">
        <v>0</v>
      </c>
      <c r="L31" s="29">
        <v>3</v>
      </c>
      <c r="M31" s="21">
        <v>0</v>
      </c>
      <c r="N31" s="13">
        <f t="shared" si="0"/>
        <v>87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6874</v>
      </c>
      <c r="D33" s="21">
        <v>15790</v>
      </c>
      <c r="E33" s="21">
        <v>3664</v>
      </c>
      <c r="F33" s="21">
        <v>1587</v>
      </c>
      <c r="G33" s="21">
        <v>6783</v>
      </c>
      <c r="H33" s="21">
        <v>11590</v>
      </c>
      <c r="I33" s="21">
        <v>14860</v>
      </c>
      <c r="J33" s="21">
        <v>7810</v>
      </c>
      <c r="K33" s="20">
        <v>6907</v>
      </c>
      <c r="L33" s="29">
        <v>2543</v>
      </c>
      <c r="M33" s="21">
        <v>0</v>
      </c>
      <c r="N33" s="13">
        <f t="shared" si="0"/>
        <v>78408</v>
      </c>
    </row>
    <row r="34" spans="1:14" x14ac:dyDescent="0.25">
      <c r="A34" s="7" t="s">
        <v>58</v>
      </c>
      <c r="B34" s="8" t="s">
        <v>59</v>
      </c>
      <c r="C34" s="20">
        <v>28135</v>
      </c>
      <c r="D34" s="23">
        <v>30009</v>
      </c>
      <c r="E34" s="21">
        <v>21076</v>
      </c>
      <c r="F34" s="24">
        <v>18451</v>
      </c>
      <c r="G34" s="21">
        <v>30510</v>
      </c>
      <c r="H34" s="21">
        <v>29294</v>
      </c>
      <c r="I34" s="21">
        <v>30662</v>
      </c>
      <c r="J34" s="25">
        <v>26248</v>
      </c>
      <c r="K34" s="20">
        <v>20531</v>
      </c>
      <c r="L34" s="30">
        <v>15668</v>
      </c>
      <c r="M34" s="21">
        <v>363</v>
      </c>
      <c r="N34" s="9">
        <f t="shared" si="0"/>
        <v>250947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K3" sqref="K3:K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77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80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12130</v>
      </c>
      <c r="D3" s="21">
        <v>5429</v>
      </c>
      <c r="E3" s="21">
        <v>3518</v>
      </c>
      <c r="F3" s="21">
        <v>6673</v>
      </c>
      <c r="G3" s="21">
        <v>3726</v>
      </c>
      <c r="H3" s="26">
        <v>17146</v>
      </c>
      <c r="I3" s="21">
        <v>5958</v>
      </c>
      <c r="J3" s="21">
        <v>8627</v>
      </c>
      <c r="K3" s="21">
        <v>9278</v>
      </c>
      <c r="L3" s="35">
        <v>6108</v>
      </c>
      <c r="M3" s="29">
        <v>6505</v>
      </c>
      <c r="N3" s="17"/>
      <c r="O3" s="13">
        <f>SUM(C3:N3)</f>
        <v>85098</v>
      </c>
    </row>
    <row r="4" spans="1:15" x14ac:dyDescent="0.25">
      <c r="A4" s="6" t="s">
        <v>2</v>
      </c>
      <c r="B4" s="1" t="s">
        <v>3</v>
      </c>
      <c r="C4" s="20">
        <v>103</v>
      </c>
      <c r="D4" s="21">
        <v>101</v>
      </c>
      <c r="E4" s="21">
        <v>249</v>
      </c>
      <c r="F4" s="21">
        <v>0</v>
      </c>
      <c r="G4" s="21">
        <v>27</v>
      </c>
      <c r="H4" s="26">
        <v>1373</v>
      </c>
      <c r="I4" s="21">
        <v>739</v>
      </c>
      <c r="J4" s="21">
        <v>25</v>
      </c>
      <c r="K4" s="21">
        <v>16</v>
      </c>
      <c r="L4" s="35">
        <v>0</v>
      </c>
      <c r="M4" s="29">
        <v>43</v>
      </c>
      <c r="N4" s="17"/>
      <c r="O4" s="13">
        <f t="shared" ref="O4:O34" si="0">SUM(C4:N4)</f>
        <v>2676</v>
      </c>
    </row>
    <row r="5" spans="1:15" x14ac:dyDescent="0.25">
      <c r="A5" s="6" t="s">
        <v>4</v>
      </c>
      <c r="B5" s="1" t="s">
        <v>5</v>
      </c>
      <c r="C5" s="20">
        <v>417</v>
      </c>
      <c r="D5" s="21">
        <v>401</v>
      </c>
      <c r="E5" s="21">
        <v>1080</v>
      </c>
      <c r="F5" s="21">
        <v>84</v>
      </c>
      <c r="G5" s="21">
        <v>273</v>
      </c>
      <c r="H5" s="26">
        <v>747</v>
      </c>
      <c r="I5" s="21">
        <v>692</v>
      </c>
      <c r="J5" s="21">
        <v>346</v>
      </c>
      <c r="K5" s="21">
        <v>446</v>
      </c>
      <c r="L5" s="35">
        <v>559</v>
      </c>
      <c r="M5" s="29">
        <v>410</v>
      </c>
      <c r="N5" s="17"/>
      <c r="O5" s="13">
        <f t="shared" si="0"/>
        <v>5455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6">
        <v>0</v>
      </c>
      <c r="I6" s="21">
        <v>0</v>
      </c>
      <c r="J6" s="21">
        <v>0</v>
      </c>
      <c r="K6" s="21">
        <v>0</v>
      </c>
      <c r="L6" s="35">
        <v>0</v>
      </c>
      <c r="M6" s="29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6">
        <v>0</v>
      </c>
      <c r="I7" s="21">
        <v>0</v>
      </c>
      <c r="J7" s="21">
        <v>0</v>
      </c>
      <c r="K7" s="21">
        <v>0</v>
      </c>
      <c r="L7" s="35">
        <v>0</v>
      </c>
      <c r="M7" s="29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6">
        <v>7</v>
      </c>
      <c r="I8" s="21">
        <v>0</v>
      </c>
      <c r="J8" s="21">
        <v>3</v>
      </c>
      <c r="K8" s="21">
        <v>3</v>
      </c>
      <c r="L8" s="35">
        <v>4</v>
      </c>
      <c r="M8" s="29">
        <v>2</v>
      </c>
      <c r="N8" s="17"/>
      <c r="O8" s="13">
        <f t="shared" si="0"/>
        <v>20</v>
      </c>
    </row>
    <row r="9" spans="1:15" x14ac:dyDescent="0.25">
      <c r="A9" s="6" t="s">
        <v>12</v>
      </c>
      <c r="B9" s="1" t="s">
        <v>13</v>
      </c>
      <c r="C9" s="20">
        <v>3</v>
      </c>
      <c r="D9" s="21">
        <v>83</v>
      </c>
      <c r="E9" s="21">
        <v>26</v>
      </c>
      <c r="F9" s="21">
        <v>0</v>
      </c>
      <c r="G9" s="21">
        <v>27</v>
      </c>
      <c r="H9" s="26">
        <v>11</v>
      </c>
      <c r="I9" s="21">
        <v>103</v>
      </c>
      <c r="J9" s="21">
        <v>14</v>
      </c>
      <c r="K9" s="21">
        <v>18</v>
      </c>
      <c r="L9" s="35">
        <v>30</v>
      </c>
      <c r="M9" s="29">
        <v>35</v>
      </c>
      <c r="N9" s="17"/>
      <c r="O9" s="13">
        <f t="shared" si="0"/>
        <v>350</v>
      </c>
    </row>
    <row r="10" spans="1:15" x14ac:dyDescent="0.25">
      <c r="A10" s="6" t="s">
        <v>14</v>
      </c>
      <c r="B10" s="1" t="s">
        <v>15</v>
      </c>
      <c r="C10" s="20">
        <v>1570</v>
      </c>
      <c r="D10" s="21">
        <v>1364</v>
      </c>
      <c r="E10" s="21">
        <v>622</v>
      </c>
      <c r="F10" s="21">
        <v>51</v>
      </c>
      <c r="G10" s="21">
        <v>1070</v>
      </c>
      <c r="H10" s="26">
        <v>1931</v>
      </c>
      <c r="I10" s="21">
        <f>I11+I12</f>
        <v>1627</v>
      </c>
      <c r="J10" s="21">
        <f t="shared" ref="J10" si="1">SUM(J11:J12)</f>
        <v>391</v>
      </c>
      <c r="K10" s="21">
        <v>378</v>
      </c>
      <c r="L10" s="35">
        <v>652</v>
      </c>
      <c r="M10" s="29">
        <f>SUM(M11:M12)</f>
        <v>816</v>
      </c>
      <c r="N10" s="17"/>
      <c r="O10" s="13">
        <f t="shared" si="0"/>
        <v>10472</v>
      </c>
    </row>
    <row r="11" spans="1:15" x14ac:dyDescent="0.25">
      <c r="A11" s="6" t="s">
        <v>16</v>
      </c>
      <c r="B11" s="1" t="s">
        <v>17</v>
      </c>
      <c r="C11" s="20">
        <v>1444</v>
      </c>
      <c r="D11" s="21">
        <v>1201</v>
      </c>
      <c r="E11" s="21">
        <v>527</v>
      </c>
      <c r="F11" s="21">
        <v>35</v>
      </c>
      <c r="G11" s="21">
        <v>778</v>
      </c>
      <c r="H11" s="21">
        <v>1539</v>
      </c>
      <c r="I11" s="21">
        <v>1417</v>
      </c>
      <c r="J11" s="21">
        <v>273</v>
      </c>
      <c r="K11" s="21">
        <v>273</v>
      </c>
      <c r="L11" s="35">
        <v>485</v>
      </c>
      <c r="M11" s="29">
        <v>146</v>
      </c>
      <c r="N11" s="17"/>
      <c r="O11" s="13">
        <f t="shared" si="0"/>
        <v>8118</v>
      </c>
    </row>
    <row r="12" spans="1:15" x14ac:dyDescent="0.25">
      <c r="A12" s="6" t="s">
        <v>18</v>
      </c>
      <c r="B12" s="1" t="s">
        <v>19</v>
      </c>
      <c r="C12" s="20">
        <v>126</v>
      </c>
      <c r="D12" s="21">
        <v>163</v>
      </c>
      <c r="E12" s="21">
        <v>95</v>
      </c>
      <c r="F12" s="21">
        <v>16</v>
      </c>
      <c r="G12" s="21">
        <v>292</v>
      </c>
      <c r="H12" s="21">
        <v>392</v>
      </c>
      <c r="I12" s="21">
        <v>210</v>
      </c>
      <c r="J12" s="21">
        <v>118</v>
      </c>
      <c r="K12" s="21">
        <v>105</v>
      </c>
      <c r="L12" s="35">
        <v>167</v>
      </c>
      <c r="M12" s="29">
        <v>670</v>
      </c>
      <c r="N12" s="17"/>
      <c r="O12" s="13">
        <f t="shared" si="0"/>
        <v>2354</v>
      </c>
    </row>
    <row r="13" spans="1:15" x14ac:dyDescent="0.25">
      <c r="A13" s="6" t="s">
        <v>20</v>
      </c>
      <c r="B13" s="1" t="s">
        <v>21</v>
      </c>
      <c r="C13" s="20">
        <v>811</v>
      </c>
      <c r="D13" s="21">
        <v>1231</v>
      </c>
      <c r="E13" s="21">
        <v>244</v>
      </c>
      <c r="F13" s="21">
        <v>25</v>
      </c>
      <c r="G13" s="21">
        <v>1169</v>
      </c>
      <c r="H13" s="26">
        <v>3258</v>
      </c>
      <c r="I13" s="21">
        <f>I14+I15</f>
        <v>1953</v>
      </c>
      <c r="J13" s="21">
        <f t="shared" ref="J13" si="2">SUM(J14:J15)</f>
        <v>273</v>
      </c>
      <c r="K13" s="21">
        <v>422</v>
      </c>
      <c r="L13" s="35">
        <v>287</v>
      </c>
      <c r="M13" s="29">
        <f>SUM(M14:M15)</f>
        <v>174</v>
      </c>
      <c r="N13" s="17"/>
      <c r="O13" s="13">
        <f t="shared" si="0"/>
        <v>9847</v>
      </c>
    </row>
    <row r="14" spans="1:15" x14ac:dyDescent="0.25">
      <c r="A14" s="6" t="s">
        <v>16</v>
      </c>
      <c r="B14" s="1" t="s">
        <v>22</v>
      </c>
      <c r="C14" s="20">
        <v>728</v>
      </c>
      <c r="D14" s="21">
        <v>1113</v>
      </c>
      <c r="E14" s="21">
        <v>214</v>
      </c>
      <c r="F14" s="21">
        <v>13</v>
      </c>
      <c r="G14" s="21">
        <v>785</v>
      </c>
      <c r="H14" s="21">
        <v>2825</v>
      </c>
      <c r="I14" s="21">
        <v>1491</v>
      </c>
      <c r="J14" s="21">
        <v>153</v>
      </c>
      <c r="K14" s="21">
        <v>274</v>
      </c>
      <c r="L14" s="35">
        <v>204</v>
      </c>
      <c r="M14" s="29">
        <v>90</v>
      </c>
      <c r="N14" s="17"/>
      <c r="O14" s="13">
        <f t="shared" si="0"/>
        <v>7890</v>
      </c>
    </row>
    <row r="15" spans="1:15" x14ac:dyDescent="0.25">
      <c r="A15" s="6" t="s">
        <v>18</v>
      </c>
      <c r="B15" s="1" t="s">
        <v>23</v>
      </c>
      <c r="C15" s="20">
        <v>83</v>
      </c>
      <c r="D15" s="21">
        <v>118</v>
      </c>
      <c r="E15" s="21">
        <v>30</v>
      </c>
      <c r="F15" s="21">
        <v>12</v>
      </c>
      <c r="G15" s="21">
        <v>384</v>
      </c>
      <c r="H15" s="21">
        <v>433</v>
      </c>
      <c r="I15" s="21">
        <v>462</v>
      </c>
      <c r="J15" s="21">
        <v>120</v>
      </c>
      <c r="K15" s="21">
        <v>148</v>
      </c>
      <c r="L15" s="35">
        <v>83</v>
      </c>
      <c r="M15" s="29">
        <v>84</v>
      </c>
      <c r="N15" s="17"/>
      <c r="O15" s="13">
        <f t="shared" si="0"/>
        <v>1957</v>
      </c>
    </row>
    <row r="16" spans="1:15" x14ac:dyDescent="0.25">
      <c r="A16" s="6" t="s">
        <v>24</v>
      </c>
      <c r="B16" s="1" t="s">
        <v>25</v>
      </c>
      <c r="C16" s="20">
        <v>1662</v>
      </c>
      <c r="D16" s="21">
        <f>D10+D13</f>
        <v>2595</v>
      </c>
      <c r="E16" s="21">
        <v>654</v>
      </c>
      <c r="F16" s="21">
        <v>76</v>
      </c>
      <c r="G16" s="21">
        <v>1170</v>
      </c>
      <c r="H16" s="26">
        <v>3289</v>
      </c>
      <c r="I16" s="21">
        <f>I17+I18</f>
        <v>1953</v>
      </c>
      <c r="J16" s="21">
        <f t="shared" ref="J16" si="3">SUM(J17:J18)</f>
        <v>486</v>
      </c>
      <c r="K16" s="21">
        <v>800</v>
      </c>
      <c r="L16" s="35">
        <v>720</v>
      </c>
      <c r="M16" s="29">
        <f>SUM(M17:M18)</f>
        <v>781</v>
      </c>
      <c r="N16" s="17"/>
      <c r="O16" s="13">
        <f t="shared" si="0"/>
        <v>14186</v>
      </c>
    </row>
    <row r="17" spans="1:15" x14ac:dyDescent="0.25">
      <c r="A17" s="6" t="s">
        <v>16</v>
      </c>
      <c r="B17" s="1" t="s">
        <v>26</v>
      </c>
      <c r="C17" s="20">
        <v>1455</v>
      </c>
      <c r="D17" s="21">
        <v>1206</v>
      </c>
      <c r="E17" s="21">
        <v>532</v>
      </c>
      <c r="F17" s="21">
        <v>48</v>
      </c>
      <c r="G17" s="21">
        <v>785</v>
      </c>
      <c r="H17" s="21">
        <v>2840</v>
      </c>
      <c r="I17" s="21">
        <f>I14</f>
        <v>1491</v>
      </c>
      <c r="J17" s="21">
        <v>276</v>
      </c>
      <c r="K17" s="21">
        <v>547</v>
      </c>
      <c r="L17" s="35">
        <v>489</v>
      </c>
      <c r="M17" s="29">
        <v>158</v>
      </c>
      <c r="N17" s="17"/>
      <c r="O17" s="13">
        <f t="shared" si="0"/>
        <v>9827</v>
      </c>
    </row>
    <row r="18" spans="1:15" x14ac:dyDescent="0.25">
      <c r="A18" s="6" t="s">
        <v>18</v>
      </c>
      <c r="B18" s="1" t="s">
        <v>27</v>
      </c>
      <c r="C18" s="20">
        <v>207</v>
      </c>
      <c r="D18" s="21">
        <v>184</v>
      </c>
      <c r="E18" s="21">
        <v>122</v>
      </c>
      <c r="F18" s="21">
        <v>28</v>
      </c>
      <c r="G18" s="21">
        <v>385</v>
      </c>
      <c r="H18" s="21">
        <v>449</v>
      </c>
      <c r="I18" s="21">
        <f>I15</f>
        <v>462</v>
      </c>
      <c r="J18" s="21">
        <v>210</v>
      </c>
      <c r="K18" s="21">
        <v>253</v>
      </c>
      <c r="L18" s="35">
        <v>231</v>
      </c>
      <c r="M18" s="29">
        <v>623</v>
      </c>
      <c r="N18" s="17"/>
      <c r="O18" s="13">
        <f t="shared" si="0"/>
        <v>3154</v>
      </c>
    </row>
    <row r="19" spans="1:15" x14ac:dyDescent="0.25">
      <c r="A19" s="6" t="s">
        <v>28</v>
      </c>
      <c r="B19" s="1" t="s">
        <v>29</v>
      </c>
      <c r="C19" s="20">
        <v>11338</v>
      </c>
      <c r="D19" s="21">
        <f>D20+D24+D25</f>
        <v>9811</v>
      </c>
      <c r="E19" s="21">
        <v>12971</v>
      </c>
      <c r="F19" s="21">
        <v>11364</v>
      </c>
      <c r="G19" s="21">
        <v>6448</v>
      </c>
      <c r="H19" s="26">
        <f>H20+H24+H25</f>
        <v>10087</v>
      </c>
      <c r="I19" s="21">
        <f>I20+I24+I25</f>
        <v>10738</v>
      </c>
      <c r="J19" s="21">
        <f t="shared" ref="J19" si="4">SUM(J20,J24:J25)</f>
        <v>16825</v>
      </c>
      <c r="K19" s="21">
        <v>16528</v>
      </c>
      <c r="L19" s="35">
        <v>10196</v>
      </c>
      <c r="M19" s="29">
        <f>M20+M24+M25</f>
        <v>7429</v>
      </c>
      <c r="N19" s="17"/>
      <c r="O19" s="13">
        <f t="shared" si="0"/>
        <v>123735</v>
      </c>
    </row>
    <row r="20" spans="1:15" x14ac:dyDescent="0.25">
      <c r="A20" s="6" t="s">
        <v>30</v>
      </c>
      <c r="B20" s="1" t="s">
        <v>31</v>
      </c>
      <c r="C20" s="20">
        <v>11317</v>
      </c>
      <c r="D20" s="21">
        <f>SUM(D21:D23)</f>
        <v>9784</v>
      </c>
      <c r="E20" s="21">
        <v>12943</v>
      </c>
      <c r="F20" s="21">
        <v>11364</v>
      </c>
      <c r="G20" s="21">
        <v>6424</v>
      </c>
      <c r="H20" s="26">
        <f>H21+H22+H23</f>
        <v>10031</v>
      </c>
      <c r="I20" s="21">
        <f>I21+I22+I23</f>
        <v>10682</v>
      </c>
      <c r="J20" s="21">
        <f t="shared" ref="J20" si="5">SUM(J21:J23)</f>
        <v>16802</v>
      </c>
      <c r="K20" s="21">
        <v>16504</v>
      </c>
      <c r="L20" s="35">
        <v>10171</v>
      </c>
      <c r="M20" s="29">
        <f>SUM(M21:M23)</f>
        <v>7385</v>
      </c>
      <c r="N20" s="17"/>
      <c r="O20" s="13">
        <f t="shared" si="0"/>
        <v>123407</v>
      </c>
    </row>
    <row r="21" spans="1:15" x14ac:dyDescent="0.25">
      <c r="A21" s="6" t="s">
        <v>32</v>
      </c>
      <c r="B21" s="1" t="s">
        <v>33</v>
      </c>
      <c r="C21" s="20">
        <v>7522</v>
      </c>
      <c r="D21" s="21">
        <v>6310</v>
      </c>
      <c r="E21" s="21">
        <v>4437</v>
      </c>
      <c r="F21" s="21">
        <v>7876</v>
      </c>
      <c r="G21" s="21">
        <v>3979</v>
      </c>
      <c r="H21" s="21">
        <v>6199</v>
      </c>
      <c r="I21" s="21">
        <v>6745</v>
      </c>
      <c r="J21" s="21">
        <v>11093</v>
      </c>
      <c r="K21" s="21">
        <v>11016</v>
      </c>
      <c r="L21" s="35">
        <v>6810</v>
      </c>
      <c r="M21" s="29">
        <v>4692</v>
      </c>
      <c r="N21" s="17"/>
      <c r="O21" s="13">
        <f t="shared" si="0"/>
        <v>76679</v>
      </c>
    </row>
    <row r="22" spans="1:15" x14ac:dyDescent="0.25">
      <c r="A22" s="6" t="s">
        <v>34</v>
      </c>
      <c r="B22" s="1" t="s">
        <v>35</v>
      </c>
      <c r="C22" s="20">
        <v>3773</v>
      </c>
      <c r="D22" s="21">
        <v>3362</v>
      </c>
      <c r="E22" s="21">
        <v>2199</v>
      </c>
      <c r="F22" s="21">
        <v>3376</v>
      </c>
      <c r="G22" s="21">
        <v>1788</v>
      </c>
      <c r="H22" s="21">
        <v>3356</v>
      </c>
      <c r="I22" s="21">
        <v>3840</v>
      </c>
      <c r="J22" s="21">
        <v>5519</v>
      </c>
      <c r="K22" s="21">
        <v>5406</v>
      </c>
      <c r="L22" s="35">
        <v>3336</v>
      </c>
      <c r="M22" s="29">
        <v>2395</v>
      </c>
      <c r="N22" s="17"/>
      <c r="O22" s="13">
        <f t="shared" si="0"/>
        <v>38350</v>
      </c>
    </row>
    <row r="23" spans="1:15" x14ac:dyDescent="0.25">
      <c r="A23" s="6" t="s">
        <v>36</v>
      </c>
      <c r="B23" s="1" t="s">
        <v>37</v>
      </c>
      <c r="C23" s="20">
        <v>22</v>
      </c>
      <c r="D23" s="21">
        <v>112</v>
      </c>
      <c r="E23" s="21">
        <v>6307</v>
      </c>
      <c r="F23" s="21">
        <v>112</v>
      </c>
      <c r="G23" s="21">
        <v>657</v>
      </c>
      <c r="H23" s="21">
        <v>476</v>
      </c>
      <c r="I23" s="21">
        <v>97</v>
      </c>
      <c r="J23" s="21">
        <v>190</v>
      </c>
      <c r="K23" s="21">
        <v>82</v>
      </c>
      <c r="L23" s="35">
        <v>25</v>
      </c>
      <c r="M23" s="29">
        <v>298</v>
      </c>
      <c r="N23" s="17"/>
      <c r="O23" s="13">
        <f t="shared" si="0"/>
        <v>8378</v>
      </c>
    </row>
    <row r="24" spans="1:15" x14ac:dyDescent="0.25">
      <c r="A24" s="6" t="s">
        <v>38</v>
      </c>
      <c r="B24" s="1" t="s">
        <v>39</v>
      </c>
      <c r="C24" s="20">
        <v>21</v>
      </c>
      <c r="D24" s="33">
        <v>27</v>
      </c>
      <c r="E24" s="21">
        <v>28</v>
      </c>
      <c r="F24" s="21">
        <v>0</v>
      </c>
      <c r="G24" s="21">
        <v>24</v>
      </c>
      <c r="H24" s="21">
        <v>56</v>
      </c>
      <c r="I24" s="21">
        <v>56</v>
      </c>
      <c r="J24" s="21">
        <v>23</v>
      </c>
      <c r="K24" s="21">
        <v>24</v>
      </c>
      <c r="L24" s="35">
        <v>25</v>
      </c>
      <c r="M24" s="29">
        <v>44</v>
      </c>
      <c r="N24" s="17"/>
      <c r="O24" s="13">
        <f t="shared" si="0"/>
        <v>328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5">
        <v>0</v>
      </c>
      <c r="M25" s="29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6">
        <v>0</v>
      </c>
      <c r="I26" s="21">
        <v>0</v>
      </c>
      <c r="J26" s="21">
        <v>0</v>
      </c>
      <c r="K26" s="21">
        <v>5</v>
      </c>
      <c r="L26" s="35">
        <v>4</v>
      </c>
      <c r="M26" s="29">
        <v>0</v>
      </c>
      <c r="N26" s="17"/>
      <c r="O26" s="13">
        <f t="shared" si="0"/>
        <v>9</v>
      </c>
    </row>
    <row r="27" spans="1:15" x14ac:dyDescent="0.25">
      <c r="A27" s="6" t="s">
        <v>44</v>
      </c>
      <c r="B27" s="1" t="s">
        <v>45</v>
      </c>
      <c r="C27" s="20">
        <v>15</v>
      </c>
      <c r="D27" s="21">
        <v>59</v>
      </c>
      <c r="E27" s="21">
        <v>6</v>
      </c>
      <c r="F27" s="21">
        <v>0</v>
      </c>
      <c r="G27" s="21">
        <v>36</v>
      </c>
      <c r="H27" s="26">
        <v>100</v>
      </c>
      <c r="I27" s="21">
        <v>34</v>
      </c>
      <c r="J27" s="21">
        <v>41</v>
      </c>
      <c r="K27" s="21">
        <v>55</v>
      </c>
      <c r="L27" s="35">
        <v>84</v>
      </c>
      <c r="M27" s="29">
        <v>22</v>
      </c>
      <c r="N27" s="17"/>
      <c r="O27" s="13">
        <f t="shared" si="0"/>
        <v>452</v>
      </c>
    </row>
    <row r="28" spans="1:15" x14ac:dyDescent="0.25">
      <c r="A28" s="6" t="s">
        <v>46</v>
      </c>
      <c r="B28" s="1" t="s">
        <v>47</v>
      </c>
      <c r="C28" s="20">
        <v>756</v>
      </c>
      <c r="D28" s="21">
        <v>1245</v>
      </c>
      <c r="E28" s="21">
        <v>121</v>
      </c>
      <c r="F28" s="21">
        <v>20</v>
      </c>
      <c r="G28" s="21">
        <v>327</v>
      </c>
      <c r="H28" s="26">
        <v>1282</v>
      </c>
      <c r="I28" s="21">
        <v>689</v>
      </c>
      <c r="J28" s="21">
        <v>178</v>
      </c>
      <c r="K28" s="21">
        <v>327</v>
      </c>
      <c r="L28" s="35">
        <v>310</v>
      </c>
      <c r="M28" s="29">
        <v>28</v>
      </c>
      <c r="N28" s="17"/>
      <c r="O28" s="13">
        <f t="shared" si="0"/>
        <v>5283</v>
      </c>
    </row>
    <row r="29" spans="1:15" x14ac:dyDescent="0.25">
      <c r="A29" s="6" t="s">
        <v>48</v>
      </c>
      <c r="B29" s="1" t="s">
        <v>49</v>
      </c>
      <c r="C29" s="20">
        <v>30</v>
      </c>
      <c r="D29" s="21">
        <v>0</v>
      </c>
      <c r="E29" s="21">
        <v>2</v>
      </c>
      <c r="F29" s="21">
        <v>0</v>
      </c>
      <c r="G29" s="21">
        <v>0</v>
      </c>
      <c r="H29" s="26">
        <v>2</v>
      </c>
      <c r="I29" s="21">
        <v>719</v>
      </c>
      <c r="J29" s="21">
        <v>0</v>
      </c>
      <c r="K29" s="21">
        <v>144</v>
      </c>
      <c r="L29" s="35">
        <v>0</v>
      </c>
      <c r="M29" s="29">
        <v>9</v>
      </c>
      <c r="N29" s="17"/>
      <c r="O29" s="13">
        <f t="shared" si="0"/>
        <v>906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1</v>
      </c>
      <c r="H30" s="26">
        <v>0</v>
      </c>
      <c r="I30" s="21">
        <v>0</v>
      </c>
      <c r="J30" s="21">
        <v>0</v>
      </c>
      <c r="K30" s="21">
        <v>0</v>
      </c>
      <c r="L30" s="35">
        <v>0</v>
      </c>
      <c r="M30" s="29">
        <v>1</v>
      </c>
      <c r="N30" s="17"/>
      <c r="O30" s="13">
        <f t="shared" si="0"/>
        <v>2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61</v>
      </c>
      <c r="E31" s="21">
        <v>3</v>
      </c>
      <c r="F31" s="21">
        <v>0</v>
      </c>
      <c r="G31" s="21">
        <v>1</v>
      </c>
      <c r="H31" s="26">
        <v>14</v>
      </c>
      <c r="I31" s="21">
        <v>6</v>
      </c>
      <c r="J31" s="21">
        <v>3</v>
      </c>
      <c r="K31" s="21">
        <v>0</v>
      </c>
      <c r="L31" s="35">
        <v>0</v>
      </c>
      <c r="M31" s="29">
        <v>0</v>
      </c>
      <c r="N31" s="17"/>
      <c r="O31" s="13">
        <f t="shared" si="0"/>
        <v>88</v>
      </c>
    </row>
    <row r="32" spans="1:15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6">
        <v>0</v>
      </c>
      <c r="I32" s="21">
        <v>0</v>
      </c>
      <c r="J32" s="21">
        <v>0</v>
      </c>
      <c r="K32" s="21">
        <v>0</v>
      </c>
      <c r="L32" s="35">
        <v>0</v>
      </c>
      <c r="M32" s="29">
        <v>0</v>
      </c>
      <c r="N32" s="17"/>
      <c r="O32" s="13">
        <f t="shared" si="0"/>
        <v>1</v>
      </c>
    </row>
    <row r="33" spans="1:15" x14ac:dyDescent="0.25">
      <c r="A33" s="6" t="s">
        <v>56</v>
      </c>
      <c r="B33" s="1" t="s">
        <v>57</v>
      </c>
      <c r="C33" s="20">
        <v>8602</v>
      </c>
      <c r="D33" s="21">
        <v>17253</v>
      </c>
      <c r="E33" s="21">
        <v>3239</v>
      </c>
      <c r="F33" s="21">
        <v>1446</v>
      </c>
      <c r="G33" s="21">
        <v>2383</v>
      </c>
      <c r="H33" s="26">
        <v>11368</v>
      </c>
      <c r="I33" s="21">
        <v>14255</v>
      </c>
      <c r="J33" s="21">
        <v>8127</v>
      </c>
      <c r="K33" s="21">
        <v>4686</v>
      </c>
      <c r="L33" s="35">
        <v>5808</v>
      </c>
      <c r="M33" s="29">
        <v>2699</v>
      </c>
      <c r="N33" s="17"/>
      <c r="O33" s="13">
        <f t="shared" si="0"/>
        <v>79866</v>
      </c>
    </row>
    <row r="34" spans="1:15" x14ac:dyDescent="0.25">
      <c r="A34" s="7" t="s">
        <v>58</v>
      </c>
      <c r="B34" s="8" t="s">
        <v>59</v>
      </c>
      <c r="C34" s="20">
        <v>27846</v>
      </c>
      <c r="D34" s="24">
        <v>30413</v>
      </c>
      <c r="E34" s="21">
        <v>18306</v>
      </c>
      <c r="F34" s="21">
        <v>12962</v>
      </c>
      <c r="G34" s="21">
        <v>10445</v>
      </c>
      <c r="H34" s="26">
        <v>28845</v>
      </c>
      <c r="I34" s="21">
        <v>29450</v>
      </c>
      <c r="J34" s="25">
        <v>25907</v>
      </c>
      <c r="K34" s="25">
        <v>22578</v>
      </c>
      <c r="L34" s="35">
        <v>17894</v>
      </c>
      <c r="M34" s="30">
        <v>13892</v>
      </c>
      <c r="N34" s="18"/>
      <c r="O34" s="9">
        <f t="shared" si="0"/>
        <v>238538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G2" sqref="G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82</v>
      </c>
      <c r="D3" s="21">
        <v>83</v>
      </c>
      <c r="E3" s="21">
        <v>26</v>
      </c>
      <c r="F3" s="21">
        <v>9</v>
      </c>
      <c r="G3" s="21">
        <v>1007</v>
      </c>
      <c r="H3" s="21">
        <v>91</v>
      </c>
      <c r="I3" s="21">
        <v>69</v>
      </c>
      <c r="J3" s="21">
        <v>71</v>
      </c>
      <c r="K3" s="20">
        <v>59</v>
      </c>
      <c r="L3" s="29">
        <v>66</v>
      </c>
      <c r="M3" s="21">
        <v>0</v>
      </c>
      <c r="N3" s="14">
        <f>SUM(C3:M3)</f>
        <v>1563</v>
      </c>
    </row>
    <row r="4" spans="1:14" x14ac:dyDescent="0.25">
      <c r="A4" s="6" t="s">
        <v>2</v>
      </c>
      <c r="B4" s="1" t="s">
        <v>3</v>
      </c>
      <c r="C4" s="20">
        <v>1722</v>
      </c>
      <c r="D4" s="21">
        <v>1614</v>
      </c>
      <c r="E4" s="21">
        <v>131</v>
      </c>
      <c r="F4" s="21">
        <v>0</v>
      </c>
      <c r="G4" s="21">
        <v>1970</v>
      </c>
      <c r="H4" s="21">
        <v>547</v>
      </c>
      <c r="I4" s="21">
        <v>1141</v>
      </c>
      <c r="J4" s="21">
        <v>421</v>
      </c>
      <c r="K4" s="20">
        <v>0</v>
      </c>
      <c r="L4" s="29">
        <v>372</v>
      </c>
      <c r="M4" s="21">
        <v>0</v>
      </c>
      <c r="N4" s="14">
        <f t="shared" ref="N4:N34" si="0">SUM(C4:M4)</f>
        <v>7918</v>
      </c>
    </row>
    <row r="5" spans="1:14" x14ac:dyDescent="0.25">
      <c r="A5" s="6" t="s">
        <v>4</v>
      </c>
      <c r="B5" s="1" t="s">
        <v>5</v>
      </c>
      <c r="C5" s="20">
        <v>89</v>
      </c>
      <c r="D5" s="21">
        <v>47</v>
      </c>
      <c r="E5" s="21">
        <v>52</v>
      </c>
      <c r="F5" s="21">
        <v>18</v>
      </c>
      <c r="G5" s="21">
        <v>156</v>
      </c>
      <c r="H5" s="21">
        <v>166</v>
      </c>
      <c r="I5" s="21">
        <v>129</v>
      </c>
      <c r="J5" s="21">
        <v>61</v>
      </c>
      <c r="K5" s="20">
        <v>64</v>
      </c>
      <c r="L5" s="29">
        <v>84</v>
      </c>
      <c r="M5" s="21">
        <v>0</v>
      </c>
      <c r="N5" s="14">
        <f t="shared" si="0"/>
        <v>866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21">
        <v>0</v>
      </c>
      <c r="N6" s="14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3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21">
        <v>0</v>
      </c>
      <c r="N7" s="14">
        <f t="shared" si="0"/>
        <v>3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9">
        <v>0</v>
      </c>
      <c r="M8" s="21">
        <v>0</v>
      </c>
      <c r="N8" s="14">
        <f t="shared" si="0"/>
        <v>0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  <c r="I9" s="21">
        <v>0</v>
      </c>
      <c r="J9" s="21">
        <v>1</v>
      </c>
      <c r="K9" s="20">
        <v>0</v>
      </c>
      <c r="L9" s="29">
        <v>0</v>
      </c>
      <c r="M9" s="21">
        <v>0</v>
      </c>
      <c r="N9" s="14">
        <f t="shared" si="0"/>
        <v>2</v>
      </c>
    </row>
    <row r="10" spans="1:14" x14ac:dyDescent="0.25">
      <c r="A10" s="6" t="s">
        <v>14</v>
      </c>
      <c r="B10" s="1" t="s">
        <v>15</v>
      </c>
      <c r="C10" s="20">
        <v>3</v>
      </c>
      <c r="D10" s="21">
        <f>D11+D12</f>
        <v>57</v>
      </c>
      <c r="E10" s="21">
        <v>4</v>
      </c>
      <c r="F10" s="21">
        <v>0</v>
      </c>
      <c r="G10" s="21">
        <v>25</v>
      </c>
      <c r="H10" s="21">
        <v>48</v>
      </c>
      <c r="I10" s="21">
        <f t="shared" ref="I10" si="1">I11+I12</f>
        <v>8</v>
      </c>
      <c r="J10" s="21">
        <f t="shared" ref="J10" si="2">SUM(J11:J12)</f>
        <v>1</v>
      </c>
      <c r="K10" s="20">
        <v>10</v>
      </c>
      <c r="L10" s="29">
        <f>SUM(L11:L12)</f>
        <v>10</v>
      </c>
      <c r="M10" s="21">
        <v>0</v>
      </c>
      <c r="N10" s="14">
        <f t="shared" si="0"/>
        <v>166</v>
      </c>
    </row>
    <row r="11" spans="1:14" x14ac:dyDescent="0.25">
      <c r="A11" s="6" t="s">
        <v>16</v>
      </c>
      <c r="B11" s="1" t="s">
        <v>17</v>
      </c>
      <c r="C11" s="20">
        <v>0</v>
      </c>
      <c r="D11" s="21">
        <v>53</v>
      </c>
      <c r="E11" s="21">
        <v>3</v>
      </c>
      <c r="F11" s="21">
        <v>0</v>
      </c>
      <c r="G11" s="21">
        <v>17</v>
      </c>
      <c r="H11" s="21">
        <v>38</v>
      </c>
      <c r="I11" s="21">
        <v>8</v>
      </c>
      <c r="J11" s="21">
        <v>0</v>
      </c>
      <c r="K11" s="20">
        <v>8</v>
      </c>
      <c r="L11" s="29">
        <v>0</v>
      </c>
      <c r="M11" s="21">
        <v>0</v>
      </c>
      <c r="N11" s="14">
        <f t="shared" si="0"/>
        <v>127</v>
      </c>
    </row>
    <row r="12" spans="1:14" x14ac:dyDescent="0.25">
      <c r="A12" s="6" t="s">
        <v>18</v>
      </c>
      <c r="B12" s="1" t="s">
        <v>19</v>
      </c>
      <c r="C12" s="20">
        <v>3</v>
      </c>
      <c r="D12" s="21">
        <v>4</v>
      </c>
      <c r="E12" s="21">
        <v>1</v>
      </c>
      <c r="F12" s="21">
        <v>0</v>
      </c>
      <c r="G12" s="21">
        <v>8</v>
      </c>
      <c r="H12" s="21">
        <v>10</v>
      </c>
      <c r="I12" s="21">
        <v>0</v>
      </c>
      <c r="J12" s="21">
        <v>1</v>
      </c>
      <c r="K12" s="20">
        <v>2</v>
      </c>
      <c r="L12" s="29">
        <v>10</v>
      </c>
      <c r="M12" s="21">
        <v>0</v>
      </c>
      <c r="N12" s="14">
        <f t="shared" si="0"/>
        <v>39</v>
      </c>
    </row>
    <row r="13" spans="1:14" x14ac:dyDescent="0.25">
      <c r="A13" s="6" t="s">
        <v>20</v>
      </c>
      <c r="B13" s="1" t="s">
        <v>21</v>
      </c>
      <c r="C13" s="20">
        <v>30</v>
      </c>
      <c r="D13" s="21">
        <f>D14+D15</f>
        <v>12</v>
      </c>
      <c r="E13" s="21">
        <v>26</v>
      </c>
      <c r="F13" s="21">
        <v>1</v>
      </c>
      <c r="G13" s="21">
        <v>135</v>
      </c>
      <c r="H13" s="21">
        <v>108</v>
      </c>
      <c r="I13" s="21">
        <f>I14+I15</f>
        <v>116</v>
      </c>
      <c r="J13" s="21">
        <f t="shared" ref="J13" si="3">SUM(J14:J15)</f>
        <v>19</v>
      </c>
      <c r="K13" s="20">
        <v>3</v>
      </c>
      <c r="L13" s="29">
        <f>SUM(L14:L15)</f>
        <v>26</v>
      </c>
      <c r="M13" s="21">
        <v>0</v>
      </c>
      <c r="N13" s="14">
        <f t="shared" si="0"/>
        <v>476</v>
      </c>
    </row>
    <row r="14" spans="1:14" x14ac:dyDescent="0.25">
      <c r="A14" s="6" t="s">
        <v>16</v>
      </c>
      <c r="B14" s="1" t="s">
        <v>22</v>
      </c>
      <c r="C14" s="20">
        <v>25</v>
      </c>
      <c r="D14" s="21">
        <v>2</v>
      </c>
      <c r="E14" s="21">
        <v>8</v>
      </c>
      <c r="F14" s="21">
        <v>0</v>
      </c>
      <c r="G14" s="21">
        <v>15</v>
      </c>
      <c r="H14" s="21">
        <v>97</v>
      </c>
      <c r="I14" s="21">
        <v>39</v>
      </c>
      <c r="J14" s="21">
        <v>6</v>
      </c>
      <c r="K14" s="20">
        <v>0</v>
      </c>
      <c r="L14" s="29">
        <v>9</v>
      </c>
      <c r="M14" s="21">
        <v>0</v>
      </c>
      <c r="N14" s="14">
        <f t="shared" si="0"/>
        <v>201</v>
      </c>
    </row>
    <row r="15" spans="1:14" x14ac:dyDescent="0.25">
      <c r="A15" s="6" t="s">
        <v>18</v>
      </c>
      <c r="B15" s="1" t="s">
        <v>23</v>
      </c>
      <c r="C15" s="20">
        <v>5</v>
      </c>
      <c r="D15" s="21">
        <v>10</v>
      </c>
      <c r="E15" s="21">
        <v>18</v>
      </c>
      <c r="F15" s="21">
        <v>1</v>
      </c>
      <c r="G15" s="21">
        <v>120</v>
      </c>
      <c r="H15" s="21">
        <v>11</v>
      </c>
      <c r="I15" s="21">
        <v>77</v>
      </c>
      <c r="J15" s="21">
        <v>13</v>
      </c>
      <c r="K15" s="20">
        <v>3</v>
      </c>
      <c r="L15" s="29">
        <v>17</v>
      </c>
      <c r="M15" s="21">
        <v>0</v>
      </c>
      <c r="N15" s="14">
        <f t="shared" si="0"/>
        <v>275</v>
      </c>
    </row>
    <row r="16" spans="1:14" x14ac:dyDescent="0.25">
      <c r="A16" s="6" t="s">
        <v>24</v>
      </c>
      <c r="B16" s="1" t="s">
        <v>25</v>
      </c>
      <c r="C16" s="20">
        <v>33</v>
      </c>
      <c r="D16" s="21">
        <f t="shared" ref="D16:D18" si="4">D10+D13</f>
        <v>69</v>
      </c>
      <c r="E16" s="21">
        <v>30</v>
      </c>
      <c r="F16" s="21">
        <v>1</v>
      </c>
      <c r="G16" s="21">
        <v>160</v>
      </c>
      <c r="H16" s="21">
        <v>156</v>
      </c>
      <c r="I16" s="21">
        <f t="shared" ref="I16" si="5">I17+I18</f>
        <v>124</v>
      </c>
      <c r="J16" s="21">
        <f t="shared" ref="J16" si="6">SUM(J17:J18)</f>
        <v>20</v>
      </c>
      <c r="K16" s="20">
        <v>13</v>
      </c>
      <c r="L16" s="29">
        <f>SUM(L17:L18)</f>
        <v>36</v>
      </c>
      <c r="M16" s="21">
        <v>0</v>
      </c>
      <c r="N16" s="14">
        <f t="shared" si="0"/>
        <v>642</v>
      </c>
    </row>
    <row r="17" spans="1:14" x14ac:dyDescent="0.25">
      <c r="A17" s="6" t="s">
        <v>16</v>
      </c>
      <c r="B17" s="1" t="s">
        <v>26</v>
      </c>
      <c r="C17" s="20">
        <v>25</v>
      </c>
      <c r="D17" s="21">
        <f t="shared" si="4"/>
        <v>55</v>
      </c>
      <c r="E17" s="21">
        <v>11</v>
      </c>
      <c r="F17" s="21">
        <v>0</v>
      </c>
      <c r="G17" s="21">
        <v>32</v>
      </c>
      <c r="H17" s="21">
        <v>135</v>
      </c>
      <c r="I17" s="21">
        <f t="shared" ref="I17:I18" si="7">I11+I14</f>
        <v>47</v>
      </c>
      <c r="J17" s="21">
        <f t="shared" ref="J17:J18" si="8">J11+J14</f>
        <v>6</v>
      </c>
      <c r="K17" s="20">
        <v>8</v>
      </c>
      <c r="L17" s="29">
        <f t="shared" ref="L17:L18" si="9">L11+L14</f>
        <v>9</v>
      </c>
      <c r="M17" s="21">
        <v>0</v>
      </c>
      <c r="N17" s="14">
        <f t="shared" si="0"/>
        <v>328</v>
      </c>
    </row>
    <row r="18" spans="1:14" x14ac:dyDescent="0.25">
      <c r="A18" s="6" t="s">
        <v>18</v>
      </c>
      <c r="B18" s="1" t="s">
        <v>27</v>
      </c>
      <c r="C18" s="20">
        <v>8</v>
      </c>
      <c r="D18" s="21">
        <f t="shared" si="4"/>
        <v>14</v>
      </c>
      <c r="E18" s="21">
        <v>19</v>
      </c>
      <c r="F18" s="21">
        <v>1</v>
      </c>
      <c r="G18" s="21">
        <v>128</v>
      </c>
      <c r="H18" s="21">
        <v>21</v>
      </c>
      <c r="I18" s="21">
        <f t="shared" si="7"/>
        <v>77</v>
      </c>
      <c r="J18" s="21">
        <f t="shared" si="8"/>
        <v>14</v>
      </c>
      <c r="K18" s="20">
        <v>5</v>
      </c>
      <c r="L18" s="29">
        <f t="shared" si="9"/>
        <v>27</v>
      </c>
      <c r="M18" s="21">
        <v>0</v>
      </c>
      <c r="N18" s="14">
        <f t="shared" si="0"/>
        <v>314</v>
      </c>
    </row>
    <row r="19" spans="1:14" x14ac:dyDescent="0.25">
      <c r="A19" s="6" t="s">
        <v>28</v>
      </c>
      <c r="B19" s="1" t="s">
        <v>29</v>
      </c>
      <c r="C19" s="20">
        <v>258</v>
      </c>
      <c r="D19" s="21">
        <f>D20+D24+D25</f>
        <v>161</v>
      </c>
      <c r="E19" s="21">
        <v>180</v>
      </c>
      <c r="F19" s="21">
        <v>235</v>
      </c>
      <c r="G19" s="21">
        <v>694</v>
      </c>
      <c r="H19" s="26">
        <f>H20+H24+H25</f>
        <v>296</v>
      </c>
      <c r="I19" s="21">
        <f t="shared" ref="I19" si="10">I20+I24+I25</f>
        <v>220</v>
      </c>
      <c r="J19" s="21">
        <f t="shared" ref="J19" si="11">SUM(J20,J24:J25)</f>
        <v>365</v>
      </c>
      <c r="K19" s="20">
        <v>251</v>
      </c>
      <c r="L19" s="29">
        <f>L20+L24+L25</f>
        <v>225</v>
      </c>
      <c r="M19" s="21">
        <v>2</v>
      </c>
      <c r="N19" s="14">
        <f t="shared" si="0"/>
        <v>2887</v>
      </c>
    </row>
    <row r="20" spans="1:14" x14ac:dyDescent="0.25">
      <c r="A20" s="6" t="s">
        <v>30</v>
      </c>
      <c r="B20" s="1" t="s">
        <v>31</v>
      </c>
      <c r="C20" s="20">
        <v>258</v>
      </c>
      <c r="D20" s="21">
        <f>SUM(D21:D23)</f>
        <v>161</v>
      </c>
      <c r="E20" s="21">
        <v>180</v>
      </c>
      <c r="F20" s="21">
        <v>230</v>
      </c>
      <c r="G20" s="21">
        <v>691</v>
      </c>
      <c r="H20" s="26">
        <f t="shared" ref="H20:I20" si="12">H21+H22+H23</f>
        <v>294</v>
      </c>
      <c r="I20" s="21">
        <f t="shared" si="12"/>
        <v>219</v>
      </c>
      <c r="J20" s="21">
        <f t="shared" ref="J20" si="13">SUM(J21:J23)</f>
        <v>365</v>
      </c>
      <c r="K20" s="20">
        <v>251</v>
      </c>
      <c r="L20" s="29">
        <f>SUM(L21:L23)</f>
        <v>224</v>
      </c>
      <c r="M20" s="21">
        <v>2</v>
      </c>
      <c r="N20" s="14">
        <f t="shared" si="0"/>
        <v>2875</v>
      </c>
    </row>
    <row r="21" spans="1:14" x14ac:dyDescent="0.25">
      <c r="A21" s="6" t="s">
        <v>32</v>
      </c>
      <c r="B21" s="1" t="s">
        <v>33</v>
      </c>
      <c r="C21" s="20">
        <v>248</v>
      </c>
      <c r="D21" s="21">
        <v>152</v>
      </c>
      <c r="E21" s="21">
        <v>177</v>
      </c>
      <c r="F21" s="21">
        <v>230</v>
      </c>
      <c r="G21" s="21">
        <v>666</v>
      </c>
      <c r="H21" s="21">
        <v>256</v>
      </c>
      <c r="I21" s="21">
        <v>192</v>
      </c>
      <c r="J21" s="21">
        <v>365</v>
      </c>
      <c r="K21" s="20">
        <v>235</v>
      </c>
      <c r="L21" s="29">
        <v>210</v>
      </c>
      <c r="M21" s="21">
        <v>2</v>
      </c>
      <c r="N21" s="14">
        <f t="shared" si="0"/>
        <v>2733</v>
      </c>
    </row>
    <row r="22" spans="1:14" x14ac:dyDescent="0.25">
      <c r="A22" s="6" t="s">
        <v>34</v>
      </c>
      <c r="B22" s="1" t="s">
        <v>35</v>
      </c>
      <c r="C22" s="20">
        <v>10</v>
      </c>
      <c r="D22" s="21">
        <v>9</v>
      </c>
      <c r="E22" s="21">
        <v>3</v>
      </c>
      <c r="F22" s="21">
        <v>5</v>
      </c>
      <c r="G22" s="21">
        <v>25</v>
      </c>
      <c r="H22" s="21">
        <v>38</v>
      </c>
      <c r="I22" s="21">
        <v>27</v>
      </c>
      <c r="J22" s="21">
        <v>0</v>
      </c>
      <c r="K22" s="20">
        <v>16</v>
      </c>
      <c r="L22" s="29">
        <v>14</v>
      </c>
      <c r="M22" s="21">
        <v>0</v>
      </c>
      <c r="N22" s="14">
        <f t="shared" si="0"/>
        <v>147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0">
        <v>0</v>
      </c>
      <c r="L23" s="29">
        <v>0</v>
      </c>
      <c r="M23" s="21">
        <v>0</v>
      </c>
      <c r="N23" s="14">
        <f t="shared" si="0"/>
        <v>0</v>
      </c>
    </row>
    <row r="24" spans="1:14" x14ac:dyDescent="0.25">
      <c r="A24" s="6" t="s">
        <v>38</v>
      </c>
      <c r="B24" s="1" t="s">
        <v>39</v>
      </c>
      <c r="C24" s="20">
        <v>0</v>
      </c>
      <c r="D24" s="21">
        <v>0</v>
      </c>
      <c r="E24" s="21">
        <v>0</v>
      </c>
      <c r="F24" s="21">
        <v>0</v>
      </c>
      <c r="G24" s="21">
        <v>3</v>
      </c>
      <c r="H24" s="21">
        <v>2</v>
      </c>
      <c r="I24" s="21">
        <v>1</v>
      </c>
      <c r="J24" s="21">
        <v>0</v>
      </c>
      <c r="K24" s="20">
        <v>0</v>
      </c>
      <c r="L24" s="29">
        <v>1</v>
      </c>
      <c r="M24" s="21">
        <v>0</v>
      </c>
      <c r="N24" s="14">
        <f t="shared" si="0"/>
        <v>7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21">
        <v>0</v>
      </c>
      <c r="N25" s="14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9">
        <v>0</v>
      </c>
      <c r="M26" s="21">
        <v>0</v>
      </c>
      <c r="N26" s="14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9">
        <v>0</v>
      </c>
      <c r="M27" s="21">
        <v>0</v>
      </c>
      <c r="N27" s="14">
        <f t="shared" si="0"/>
        <v>0</v>
      </c>
    </row>
    <row r="28" spans="1:14" x14ac:dyDescent="0.25">
      <c r="A28" s="6" t="s">
        <v>46</v>
      </c>
      <c r="B28" s="1" t="s">
        <v>47</v>
      </c>
      <c r="C28" s="20">
        <v>4</v>
      </c>
      <c r="D28" s="21">
        <v>2</v>
      </c>
      <c r="E28" s="21">
        <v>2</v>
      </c>
      <c r="F28" s="21">
        <v>0</v>
      </c>
      <c r="G28" s="21">
        <v>15</v>
      </c>
      <c r="H28" s="21">
        <v>4</v>
      </c>
      <c r="I28" s="21">
        <v>0</v>
      </c>
      <c r="J28" s="21">
        <v>4</v>
      </c>
      <c r="K28" s="20">
        <v>8</v>
      </c>
      <c r="L28" s="29">
        <v>3</v>
      </c>
      <c r="M28" s="21">
        <v>0</v>
      </c>
      <c r="N28" s="14">
        <f t="shared" si="0"/>
        <v>42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0">
        <v>0</v>
      </c>
      <c r="L29" s="29">
        <v>0</v>
      </c>
      <c r="M29" s="21">
        <v>0</v>
      </c>
      <c r="N29" s="14">
        <f t="shared" si="0"/>
        <v>1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21">
        <v>0</v>
      </c>
      <c r="N30" s="14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4</v>
      </c>
      <c r="H31" s="21">
        <v>1</v>
      </c>
      <c r="I31" s="21">
        <v>0</v>
      </c>
      <c r="J31" s="21">
        <v>0</v>
      </c>
      <c r="K31" s="20">
        <v>0</v>
      </c>
      <c r="L31" s="29">
        <v>0</v>
      </c>
      <c r="M31" s="21">
        <v>0</v>
      </c>
      <c r="N31" s="14">
        <f t="shared" si="0"/>
        <v>5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21">
        <v>0</v>
      </c>
      <c r="N32" s="14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89</v>
      </c>
      <c r="D33" s="21">
        <v>46</v>
      </c>
      <c r="E33" s="21">
        <v>40</v>
      </c>
      <c r="F33" s="21">
        <v>2</v>
      </c>
      <c r="G33" s="21">
        <v>42</v>
      </c>
      <c r="H33" s="21">
        <v>129</v>
      </c>
      <c r="I33" s="21">
        <v>90</v>
      </c>
      <c r="J33" s="21">
        <v>32</v>
      </c>
      <c r="K33" s="20">
        <v>47</v>
      </c>
      <c r="L33" s="29">
        <v>14</v>
      </c>
      <c r="M33" s="21">
        <v>0</v>
      </c>
      <c r="N33" s="14">
        <f t="shared" si="0"/>
        <v>531</v>
      </c>
    </row>
    <row r="34" spans="1:14" x14ac:dyDescent="0.25">
      <c r="A34" s="7" t="s">
        <v>58</v>
      </c>
      <c r="B34" s="8" t="s">
        <v>59</v>
      </c>
      <c r="C34" s="20">
        <v>2277</v>
      </c>
      <c r="D34" s="22">
        <f>D3+D4+D5+D6+D7+D8+D9+D16+D19+D26+D27+D28+D29+D30+D31+D32+D33</f>
        <v>2022</v>
      </c>
      <c r="E34" s="21">
        <v>461</v>
      </c>
      <c r="F34" s="21">
        <v>265</v>
      </c>
      <c r="G34" s="21">
        <v>4051</v>
      </c>
      <c r="H34" s="21">
        <v>1391</v>
      </c>
      <c r="I34" s="21">
        <f>I3+I5+I4+I6+I7+I8+I9+I16+I19+I26+I27+I28+I29+I30+I32+I31+I33</f>
        <v>1774</v>
      </c>
      <c r="J34" s="25">
        <f t="shared" ref="J34" si="14">SUM(J3:J10,J13,J19,J26:J33)</f>
        <v>975</v>
      </c>
      <c r="K34" s="20">
        <v>442</v>
      </c>
      <c r="L34" s="30">
        <f>SUM(L3:L9)+L16+L19+SUM(L26:L33)</f>
        <v>800</v>
      </c>
      <c r="M34" s="21">
        <v>2</v>
      </c>
      <c r="N34" s="19">
        <f t="shared" si="0"/>
        <v>14460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79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80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16</v>
      </c>
      <c r="D3" s="21">
        <v>98</v>
      </c>
      <c r="E3" s="21">
        <v>12</v>
      </c>
      <c r="F3" s="21">
        <v>27</v>
      </c>
      <c r="G3" s="21">
        <v>41</v>
      </c>
      <c r="H3" s="26">
        <v>61</v>
      </c>
      <c r="I3" s="21">
        <v>123</v>
      </c>
      <c r="J3" s="21">
        <v>62</v>
      </c>
      <c r="K3" s="21">
        <v>44</v>
      </c>
      <c r="L3" s="35">
        <v>19</v>
      </c>
      <c r="M3" s="38">
        <v>26</v>
      </c>
      <c r="N3" s="17"/>
      <c r="O3" s="13">
        <f>SUM(C3:N3)</f>
        <v>529</v>
      </c>
    </row>
    <row r="4" spans="1:15" x14ac:dyDescent="0.25">
      <c r="A4" s="6" t="s">
        <v>2</v>
      </c>
      <c r="B4" s="1" t="s">
        <v>3</v>
      </c>
      <c r="C4" s="20">
        <v>1794</v>
      </c>
      <c r="D4" s="21">
        <v>1781</v>
      </c>
      <c r="E4" s="21">
        <v>148</v>
      </c>
      <c r="F4" s="21">
        <v>0</v>
      </c>
      <c r="G4" s="21">
        <v>1016</v>
      </c>
      <c r="H4" s="26">
        <v>410</v>
      </c>
      <c r="I4" s="21">
        <v>759</v>
      </c>
      <c r="J4" s="21">
        <v>297</v>
      </c>
      <c r="K4" s="21">
        <v>50</v>
      </c>
      <c r="L4" s="35">
        <v>0</v>
      </c>
      <c r="M4" s="38">
        <v>286</v>
      </c>
      <c r="N4" s="17"/>
      <c r="O4" s="13">
        <f t="shared" ref="O4:O34" si="0">SUM(C4:N4)</f>
        <v>6541</v>
      </c>
    </row>
    <row r="5" spans="1:15" x14ac:dyDescent="0.25">
      <c r="A5" s="6" t="s">
        <v>4</v>
      </c>
      <c r="B5" s="1" t="s">
        <v>5</v>
      </c>
      <c r="C5" s="20">
        <v>76</v>
      </c>
      <c r="D5" s="21">
        <v>50</v>
      </c>
      <c r="E5" s="21">
        <v>43</v>
      </c>
      <c r="F5" s="21">
        <v>7</v>
      </c>
      <c r="G5" s="21">
        <v>58</v>
      </c>
      <c r="H5" s="26">
        <v>138</v>
      </c>
      <c r="I5" s="21">
        <v>74</v>
      </c>
      <c r="J5" s="21">
        <v>70</v>
      </c>
      <c r="K5" s="21">
        <v>52</v>
      </c>
      <c r="L5" s="35">
        <v>79</v>
      </c>
      <c r="M5" s="38">
        <v>89</v>
      </c>
      <c r="N5" s="17"/>
      <c r="O5" s="13">
        <f t="shared" si="0"/>
        <v>736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6">
        <v>0</v>
      </c>
      <c r="I6" s="21">
        <v>0</v>
      </c>
      <c r="J6" s="21">
        <v>0</v>
      </c>
      <c r="K6" s="21">
        <v>0</v>
      </c>
      <c r="L6" s="35">
        <v>0</v>
      </c>
      <c r="M6" s="38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6">
        <v>0</v>
      </c>
      <c r="I7" s="21">
        <v>0</v>
      </c>
      <c r="J7" s="21">
        <v>0</v>
      </c>
      <c r="K7" s="21">
        <v>0</v>
      </c>
      <c r="L7" s="35">
        <v>0</v>
      </c>
      <c r="M7" s="38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6">
        <v>0</v>
      </c>
      <c r="I8" s="21">
        <v>0</v>
      </c>
      <c r="J8" s="21">
        <v>0</v>
      </c>
      <c r="K8" s="21">
        <v>0</v>
      </c>
      <c r="L8" s="35">
        <v>0</v>
      </c>
      <c r="M8" s="38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0">
        <v>0</v>
      </c>
      <c r="D9" s="21">
        <v>1</v>
      </c>
      <c r="E9" s="21">
        <v>0</v>
      </c>
      <c r="F9" s="21">
        <v>0</v>
      </c>
      <c r="G9" s="21">
        <v>1</v>
      </c>
      <c r="H9" s="26">
        <v>0</v>
      </c>
      <c r="I9" s="21">
        <v>0</v>
      </c>
      <c r="J9" s="21">
        <v>0</v>
      </c>
      <c r="K9" s="21">
        <v>0</v>
      </c>
      <c r="L9" s="35">
        <v>0</v>
      </c>
      <c r="M9" s="38">
        <v>0</v>
      </c>
      <c r="N9" s="17"/>
      <c r="O9" s="13">
        <f t="shared" si="0"/>
        <v>2</v>
      </c>
    </row>
    <row r="10" spans="1:15" x14ac:dyDescent="0.25">
      <c r="A10" s="6" t="s">
        <v>14</v>
      </c>
      <c r="B10" s="1" t="s">
        <v>15</v>
      </c>
      <c r="C10" s="20">
        <v>2</v>
      </c>
      <c r="D10" s="21">
        <f>D11+D12</f>
        <v>36</v>
      </c>
      <c r="E10" s="21">
        <v>3</v>
      </c>
      <c r="F10" s="21">
        <v>0</v>
      </c>
      <c r="G10" s="21">
        <v>16</v>
      </c>
      <c r="H10" s="26">
        <v>20</v>
      </c>
      <c r="I10" s="21">
        <f t="shared" ref="I10" si="1">I11+I12</f>
        <v>3</v>
      </c>
      <c r="J10" s="21">
        <f t="shared" ref="J10" si="2">SUM(J11:J12)</f>
        <v>4</v>
      </c>
      <c r="K10" s="21">
        <v>0</v>
      </c>
      <c r="L10" s="35">
        <v>6</v>
      </c>
      <c r="M10" s="38">
        <f>SUM(M11:M12)</f>
        <v>2</v>
      </c>
      <c r="N10" s="17"/>
      <c r="O10" s="13">
        <f t="shared" si="0"/>
        <v>92</v>
      </c>
    </row>
    <row r="11" spans="1:15" x14ac:dyDescent="0.25">
      <c r="A11" s="6" t="s">
        <v>16</v>
      </c>
      <c r="B11" s="1" t="s">
        <v>17</v>
      </c>
      <c r="C11" s="20">
        <v>1</v>
      </c>
      <c r="D11" s="21">
        <v>31</v>
      </c>
      <c r="E11" s="21">
        <v>1</v>
      </c>
      <c r="F11" s="21">
        <v>0</v>
      </c>
      <c r="G11" s="21">
        <v>4</v>
      </c>
      <c r="H11" s="21">
        <v>17</v>
      </c>
      <c r="I11" s="21">
        <v>1</v>
      </c>
      <c r="J11" s="21">
        <v>0</v>
      </c>
      <c r="K11" s="21">
        <v>0</v>
      </c>
      <c r="L11" s="35">
        <v>2</v>
      </c>
      <c r="M11" s="38">
        <v>0</v>
      </c>
      <c r="N11" s="17"/>
      <c r="O11" s="13">
        <f t="shared" si="0"/>
        <v>57</v>
      </c>
    </row>
    <row r="12" spans="1:15" x14ac:dyDescent="0.25">
      <c r="A12" s="6" t="s">
        <v>18</v>
      </c>
      <c r="B12" s="1" t="s">
        <v>19</v>
      </c>
      <c r="C12" s="20">
        <v>1</v>
      </c>
      <c r="D12" s="21">
        <v>5</v>
      </c>
      <c r="E12" s="21">
        <v>2</v>
      </c>
      <c r="F12" s="21">
        <v>0</v>
      </c>
      <c r="G12" s="21">
        <v>12</v>
      </c>
      <c r="H12" s="21">
        <v>3</v>
      </c>
      <c r="I12" s="21">
        <v>2</v>
      </c>
      <c r="J12" s="21">
        <v>4</v>
      </c>
      <c r="K12" s="21">
        <v>0</v>
      </c>
      <c r="L12" s="35">
        <v>4</v>
      </c>
      <c r="M12" s="38">
        <v>2</v>
      </c>
      <c r="N12" s="17"/>
      <c r="O12" s="13">
        <f t="shared" si="0"/>
        <v>35</v>
      </c>
    </row>
    <row r="13" spans="1:15" x14ac:dyDescent="0.25">
      <c r="A13" s="6" t="s">
        <v>20</v>
      </c>
      <c r="B13" s="1" t="s">
        <v>21</v>
      </c>
      <c r="C13" s="20">
        <v>12</v>
      </c>
      <c r="D13" s="21">
        <f>D14+D15</f>
        <v>24</v>
      </c>
      <c r="E13" s="21">
        <v>19</v>
      </c>
      <c r="F13" s="21">
        <v>0</v>
      </c>
      <c r="G13" s="21">
        <v>59</v>
      </c>
      <c r="H13" s="26">
        <v>98</v>
      </c>
      <c r="I13" s="21">
        <f t="shared" ref="I13" si="3">I14+I15</f>
        <v>48</v>
      </c>
      <c r="J13" s="21">
        <f t="shared" ref="J13" si="4">SUM(J14:J15)</f>
        <v>11</v>
      </c>
      <c r="K13" s="21">
        <v>14</v>
      </c>
      <c r="L13" s="35">
        <v>8</v>
      </c>
      <c r="M13" s="38">
        <f>SUM(M14:M15)</f>
        <v>12</v>
      </c>
      <c r="N13" s="17"/>
      <c r="O13" s="13">
        <f t="shared" si="0"/>
        <v>305</v>
      </c>
    </row>
    <row r="14" spans="1:15" x14ac:dyDescent="0.25">
      <c r="A14" s="6" t="s">
        <v>16</v>
      </c>
      <c r="B14" s="1" t="s">
        <v>22</v>
      </c>
      <c r="C14" s="20">
        <v>7</v>
      </c>
      <c r="D14" s="21">
        <v>16</v>
      </c>
      <c r="E14" s="21">
        <v>3</v>
      </c>
      <c r="F14" s="21">
        <v>0</v>
      </c>
      <c r="G14" s="21">
        <v>15</v>
      </c>
      <c r="H14" s="21">
        <v>82</v>
      </c>
      <c r="I14" s="21">
        <v>22</v>
      </c>
      <c r="J14" s="21">
        <v>9</v>
      </c>
      <c r="K14" s="21">
        <v>2</v>
      </c>
      <c r="L14" s="35">
        <v>1</v>
      </c>
      <c r="M14" s="38">
        <v>3</v>
      </c>
      <c r="N14" s="17"/>
      <c r="O14" s="13">
        <f t="shared" si="0"/>
        <v>160</v>
      </c>
    </row>
    <row r="15" spans="1:15" x14ac:dyDescent="0.25">
      <c r="A15" s="6" t="s">
        <v>18</v>
      </c>
      <c r="B15" s="1" t="s">
        <v>23</v>
      </c>
      <c r="C15" s="20">
        <v>5</v>
      </c>
      <c r="D15" s="21">
        <v>8</v>
      </c>
      <c r="E15" s="21">
        <v>16</v>
      </c>
      <c r="F15" s="21">
        <v>0</v>
      </c>
      <c r="G15" s="21">
        <v>44</v>
      </c>
      <c r="H15" s="21">
        <v>16</v>
      </c>
      <c r="I15" s="21">
        <v>26</v>
      </c>
      <c r="J15" s="21">
        <v>2</v>
      </c>
      <c r="K15" s="21">
        <v>12</v>
      </c>
      <c r="L15" s="35">
        <v>7</v>
      </c>
      <c r="M15" s="38">
        <v>9</v>
      </c>
      <c r="N15" s="17"/>
      <c r="O15" s="13">
        <f t="shared" si="0"/>
        <v>145</v>
      </c>
    </row>
    <row r="16" spans="1:15" x14ac:dyDescent="0.25">
      <c r="A16" s="6" t="s">
        <v>24</v>
      </c>
      <c r="B16" s="1" t="s">
        <v>25</v>
      </c>
      <c r="C16" s="20">
        <v>14</v>
      </c>
      <c r="D16" s="21">
        <f>D10+D13</f>
        <v>60</v>
      </c>
      <c r="E16" s="21">
        <v>22</v>
      </c>
      <c r="F16" s="21">
        <v>0</v>
      </c>
      <c r="G16" s="21">
        <v>75</v>
      </c>
      <c r="H16" s="26">
        <v>118</v>
      </c>
      <c r="I16" s="21">
        <f t="shared" ref="I16" si="5">I17+I18</f>
        <v>51</v>
      </c>
      <c r="J16" s="21">
        <f t="shared" ref="J16" si="6">SUM(J17:J18)</f>
        <v>15</v>
      </c>
      <c r="K16" s="21">
        <v>14</v>
      </c>
      <c r="L16" s="35">
        <v>14</v>
      </c>
      <c r="M16" s="38">
        <f>SUM(M17:M18)</f>
        <v>14</v>
      </c>
      <c r="N16" s="17"/>
      <c r="O16" s="13">
        <f t="shared" si="0"/>
        <v>397</v>
      </c>
    </row>
    <row r="17" spans="1:15" x14ac:dyDescent="0.25">
      <c r="A17" s="6" t="s">
        <v>16</v>
      </c>
      <c r="B17" s="1" t="s">
        <v>26</v>
      </c>
      <c r="C17" s="20">
        <v>8</v>
      </c>
      <c r="D17" s="21">
        <f t="shared" ref="D17:D18" si="7">D11+D14</f>
        <v>47</v>
      </c>
      <c r="E17" s="21">
        <v>4</v>
      </c>
      <c r="F17" s="21">
        <v>0</v>
      </c>
      <c r="G17" s="21">
        <v>19</v>
      </c>
      <c r="H17" s="21">
        <v>99</v>
      </c>
      <c r="I17" s="21">
        <f t="shared" ref="I17:I18" si="8">I11+I14</f>
        <v>23</v>
      </c>
      <c r="J17" s="21">
        <f t="shared" ref="J17:J18" si="9">J11+J14</f>
        <v>9</v>
      </c>
      <c r="K17" s="21">
        <v>2</v>
      </c>
      <c r="L17" s="35">
        <v>3</v>
      </c>
      <c r="M17" s="38">
        <v>3</v>
      </c>
      <c r="N17" s="17"/>
      <c r="O17" s="13">
        <f t="shared" si="0"/>
        <v>217</v>
      </c>
    </row>
    <row r="18" spans="1:15" x14ac:dyDescent="0.25">
      <c r="A18" s="6" t="s">
        <v>18</v>
      </c>
      <c r="B18" s="1" t="s">
        <v>27</v>
      </c>
      <c r="C18" s="20">
        <v>6</v>
      </c>
      <c r="D18" s="21">
        <f t="shared" si="7"/>
        <v>13</v>
      </c>
      <c r="E18" s="21">
        <v>18</v>
      </c>
      <c r="F18" s="21">
        <v>0</v>
      </c>
      <c r="G18" s="21">
        <v>56</v>
      </c>
      <c r="H18" s="21">
        <v>19</v>
      </c>
      <c r="I18" s="21">
        <f t="shared" si="8"/>
        <v>28</v>
      </c>
      <c r="J18" s="21">
        <f t="shared" si="9"/>
        <v>6</v>
      </c>
      <c r="K18" s="21">
        <v>12</v>
      </c>
      <c r="L18" s="35">
        <v>11</v>
      </c>
      <c r="M18" s="38">
        <v>11</v>
      </c>
      <c r="N18" s="17"/>
      <c r="O18" s="13">
        <f t="shared" si="0"/>
        <v>180</v>
      </c>
    </row>
    <row r="19" spans="1:15" x14ac:dyDescent="0.25">
      <c r="A19" s="6" t="s">
        <v>28</v>
      </c>
      <c r="B19" s="1" t="s">
        <v>29</v>
      </c>
      <c r="C19" s="20">
        <v>236</v>
      </c>
      <c r="D19" s="21">
        <f>D20+D24+D25</f>
        <v>190</v>
      </c>
      <c r="E19" s="21">
        <v>184</v>
      </c>
      <c r="F19" s="21">
        <v>174</v>
      </c>
      <c r="G19" s="21">
        <v>165</v>
      </c>
      <c r="H19" s="26">
        <f t="shared" ref="H19:I19" si="10">H20+H24+H25</f>
        <v>217</v>
      </c>
      <c r="I19" s="21">
        <f t="shared" si="10"/>
        <v>228</v>
      </c>
      <c r="J19" s="21">
        <f t="shared" ref="J19" si="11">SUM(J20,J24:J25)</f>
        <v>312</v>
      </c>
      <c r="K19" s="21">
        <v>142</v>
      </c>
      <c r="L19" s="35">
        <v>242</v>
      </c>
      <c r="M19" s="38">
        <f>M20+M24+M25</f>
        <v>161</v>
      </c>
      <c r="N19" s="17"/>
      <c r="O19" s="13">
        <f t="shared" si="0"/>
        <v>2251</v>
      </c>
    </row>
    <row r="20" spans="1:15" x14ac:dyDescent="0.25">
      <c r="A20" s="6" t="s">
        <v>30</v>
      </c>
      <c r="B20" s="1" t="s">
        <v>31</v>
      </c>
      <c r="C20" s="20">
        <v>236</v>
      </c>
      <c r="D20" s="21">
        <f>D21+D22+D23</f>
        <v>189</v>
      </c>
      <c r="E20" s="21">
        <v>184</v>
      </c>
      <c r="F20" s="21">
        <v>174</v>
      </c>
      <c r="G20" s="21">
        <v>160</v>
      </c>
      <c r="H20" s="26">
        <f t="shared" ref="H20:I20" si="12">H21+H22+H23</f>
        <v>212</v>
      </c>
      <c r="I20" s="21">
        <f t="shared" si="12"/>
        <v>228</v>
      </c>
      <c r="J20" s="21">
        <f t="shared" ref="J20" si="13">SUM(J21:J23)</f>
        <v>312</v>
      </c>
      <c r="K20" s="21">
        <v>142</v>
      </c>
      <c r="L20" s="35">
        <v>241</v>
      </c>
      <c r="M20" s="38">
        <f>SUM(M21:M23)</f>
        <v>160</v>
      </c>
      <c r="N20" s="17"/>
      <c r="O20" s="13">
        <f t="shared" si="0"/>
        <v>2238</v>
      </c>
    </row>
    <row r="21" spans="1:15" x14ac:dyDescent="0.25">
      <c r="A21" s="6" t="s">
        <v>32</v>
      </c>
      <c r="B21" s="1" t="s">
        <v>33</v>
      </c>
      <c r="C21" s="20">
        <v>231</v>
      </c>
      <c r="D21" s="21">
        <v>183</v>
      </c>
      <c r="E21" s="21">
        <v>179</v>
      </c>
      <c r="F21" s="21">
        <v>138</v>
      </c>
      <c r="G21" s="21">
        <v>153</v>
      </c>
      <c r="H21" s="21">
        <v>196</v>
      </c>
      <c r="I21" s="21">
        <v>220</v>
      </c>
      <c r="J21" s="21">
        <v>299</v>
      </c>
      <c r="K21" s="21">
        <v>141</v>
      </c>
      <c r="L21" s="35">
        <v>223</v>
      </c>
      <c r="M21" s="38">
        <v>143</v>
      </c>
      <c r="N21" s="17"/>
      <c r="O21" s="13">
        <f t="shared" si="0"/>
        <v>2106</v>
      </c>
    </row>
    <row r="22" spans="1:15" x14ac:dyDescent="0.25">
      <c r="A22" s="6" t="s">
        <v>34</v>
      </c>
      <c r="B22" s="1" t="s">
        <v>35</v>
      </c>
      <c r="C22" s="20">
        <v>5</v>
      </c>
      <c r="D22" s="21">
        <v>6</v>
      </c>
      <c r="E22" s="21">
        <v>5</v>
      </c>
      <c r="F22" s="21">
        <v>36</v>
      </c>
      <c r="G22" s="21">
        <v>7</v>
      </c>
      <c r="H22" s="21">
        <v>15</v>
      </c>
      <c r="I22" s="21">
        <v>8</v>
      </c>
      <c r="J22" s="21">
        <v>12</v>
      </c>
      <c r="K22" s="21">
        <v>1</v>
      </c>
      <c r="L22" s="35">
        <v>18</v>
      </c>
      <c r="M22" s="38">
        <v>17</v>
      </c>
      <c r="N22" s="17"/>
      <c r="O22" s="13">
        <f t="shared" si="0"/>
        <v>130</v>
      </c>
    </row>
    <row r="23" spans="1:15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0</v>
      </c>
      <c r="J23" s="21">
        <v>1</v>
      </c>
      <c r="K23" s="21">
        <v>0</v>
      </c>
      <c r="L23" s="35">
        <v>0</v>
      </c>
      <c r="M23" s="38">
        <v>0</v>
      </c>
      <c r="N23" s="17"/>
      <c r="O23" s="13">
        <f t="shared" si="0"/>
        <v>2</v>
      </c>
    </row>
    <row r="24" spans="1:15" x14ac:dyDescent="0.25">
      <c r="A24" s="6" t="s">
        <v>38</v>
      </c>
      <c r="B24" s="1" t="s">
        <v>39</v>
      </c>
      <c r="C24" s="20">
        <v>0</v>
      </c>
      <c r="D24" s="33">
        <v>1</v>
      </c>
      <c r="E24" s="21">
        <v>0</v>
      </c>
      <c r="F24" s="21">
        <v>0</v>
      </c>
      <c r="G24" s="21">
        <v>5</v>
      </c>
      <c r="H24" s="21">
        <v>5</v>
      </c>
      <c r="I24" s="21">
        <v>0</v>
      </c>
      <c r="J24" s="21">
        <v>0</v>
      </c>
      <c r="K24" s="21">
        <v>0</v>
      </c>
      <c r="L24" s="35">
        <v>1</v>
      </c>
      <c r="M24" s="38">
        <v>1</v>
      </c>
      <c r="N24" s="17"/>
      <c r="O24" s="13">
        <f t="shared" si="0"/>
        <v>13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5">
        <v>0</v>
      </c>
      <c r="M25" s="38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6">
        <v>0</v>
      </c>
      <c r="I26" s="21">
        <v>0</v>
      </c>
      <c r="J26" s="21">
        <v>0</v>
      </c>
      <c r="K26" s="21">
        <v>0</v>
      </c>
      <c r="L26" s="35">
        <v>0</v>
      </c>
      <c r="M26" s="38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6">
        <v>0</v>
      </c>
      <c r="I27" s="21">
        <v>0</v>
      </c>
      <c r="J27" s="21">
        <v>0</v>
      </c>
      <c r="K27" s="21">
        <v>0</v>
      </c>
      <c r="L27" s="35">
        <v>0</v>
      </c>
      <c r="M27" s="38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0">
        <v>0</v>
      </c>
      <c r="D28" s="21">
        <v>6</v>
      </c>
      <c r="E28" s="21">
        <v>1</v>
      </c>
      <c r="F28" s="21">
        <v>0</v>
      </c>
      <c r="G28" s="21">
        <v>2</v>
      </c>
      <c r="H28" s="26">
        <v>3</v>
      </c>
      <c r="I28" s="21">
        <v>0</v>
      </c>
      <c r="J28" s="21">
        <v>2</v>
      </c>
      <c r="K28" s="21">
        <v>4</v>
      </c>
      <c r="L28" s="35">
        <v>9</v>
      </c>
      <c r="M28" s="38">
        <v>0</v>
      </c>
      <c r="N28" s="17"/>
      <c r="O28" s="13">
        <f t="shared" si="0"/>
        <v>27</v>
      </c>
    </row>
    <row r="29" spans="1:15" x14ac:dyDescent="0.25">
      <c r="A29" s="6" t="s">
        <v>48</v>
      </c>
      <c r="B29" s="1" t="s">
        <v>49</v>
      </c>
      <c r="C29" s="20">
        <v>1</v>
      </c>
      <c r="D29" s="21">
        <v>0</v>
      </c>
      <c r="E29" s="21">
        <v>0</v>
      </c>
      <c r="F29" s="21">
        <v>0</v>
      </c>
      <c r="G29" s="21">
        <v>0</v>
      </c>
      <c r="H29" s="26">
        <v>0</v>
      </c>
      <c r="I29" s="21">
        <v>0</v>
      </c>
      <c r="J29" s="21">
        <v>0</v>
      </c>
      <c r="K29" s="21">
        <v>0</v>
      </c>
      <c r="L29" s="35">
        <v>0</v>
      </c>
      <c r="M29" s="38">
        <v>0</v>
      </c>
      <c r="N29" s="17"/>
      <c r="O29" s="13">
        <f t="shared" si="0"/>
        <v>1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6">
        <v>0</v>
      </c>
      <c r="I30" s="21">
        <v>0</v>
      </c>
      <c r="J30" s="21">
        <v>0</v>
      </c>
      <c r="K30" s="21">
        <v>0</v>
      </c>
      <c r="L30" s="35">
        <v>0</v>
      </c>
      <c r="M30" s="38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0</v>
      </c>
      <c r="H31" s="26">
        <v>0</v>
      </c>
      <c r="I31" s="21">
        <v>0</v>
      </c>
      <c r="J31" s="21">
        <v>0</v>
      </c>
      <c r="K31" s="21">
        <v>0</v>
      </c>
      <c r="L31" s="35">
        <v>0</v>
      </c>
      <c r="M31" s="38">
        <v>0</v>
      </c>
      <c r="N31" s="17"/>
      <c r="O31" s="13">
        <f t="shared" si="0"/>
        <v>0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6">
        <v>0</v>
      </c>
      <c r="I32" s="21">
        <v>0</v>
      </c>
      <c r="J32" s="21">
        <v>0</v>
      </c>
      <c r="K32" s="21">
        <v>0</v>
      </c>
      <c r="L32" s="35">
        <v>0</v>
      </c>
      <c r="M32" s="38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30</v>
      </c>
      <c r="D33" s="21">
        <v>55</v>
      </c>
      <c r="E33" s="21">
        <v>16</v>
      </c>
      <c r="F33" s="21">
        <v>10</v>
      </c>
      <c r="G33" s="21">
        <v>17</v>
      </c>
      <c r="H33" s="26">
        <v>92</v>
      </c>
      <c r="I33" s="21">
        <v>55</v>
      </c>
      <c r="J33" s="21">
        <v>35</v>
      </c>
      <c r="K33" s="21">
        <v>21</v>
      </c>
      <c r="L33" s="35">
        <v>25</v>
      </c>
      <c r="M33" s="38">
        <v>8</v>
      </c>
      <c r="N33" s="17"/>
      <c r="O33" s="13">
        <f t="shared" si="0"/>
        <v>364</v>
      </c>
    </row>
    <row r="34" spans="1:15" x14ac:dyDescent="0.25">
      <c r="A34" s="7" t="s">
        <v>58</v>
      </c>
      <c r="B34" s="8" t="s">
        <v>59</v>
      </c>
      <c r="C34" s="20">
        <v>2167</v>
      </c>
      <c r="D34" s="22">
        <v>2241</v>
      </c>
      <c r="E34" s="21">
        <v>426</v>
      </c>
      <c r="F34" s="21">
        <v>218</v>
      </c>
      <c r="G34" s="21">
        <v>1375</v>
      </c>
      <c r="H34" s="26">
        <v>1039</v>
      </c>
      <c r="I34" s="21">
        <f>I3+I5+I4+I6+I7+I8+I9+I16+I19+I26+I27+I28+I29+I30+I32+I31+I33</f>
        <v>1290</v>
      </c>
      <c r="J34" s="25">
        <f t="shared" ref="J34" si="14">SUM(J3:J10,J13,J19,J26:J33)</f>
        <v>793</v>
      </c>
      <c r="K34" s="25">
        <v>327</v>
      </c>
      <c r="L34" s="35">
        <v>388</v>
      </c>
      <c r="M34" s="39">
        <v>584</v>
      </c>
      <c r="N34" s="18"/>
      <c r="O34" s="9">
        <f t="shared" si="0"/>
        <v>10848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2024-08-15T05:38:56Z</dcterms:modified>
</cp:coreProperties>
</file>