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август\неживот\"/>
    </mc:Choice>
  </mc:AlternateContent>
  <xr:revisionPtr revIDLastSave="0" documentId="13_ncr:1_{226ADA78-37E9-4652-AA3C-52EE031C38F9}" xr6:coauthVersionLast="47" xr6:coauthVersionMax="47" xr10:uidLastSave="{00000000-0000-0000-0000-000000000000}"/>
  <bookViews>
    <workbookView xWindow="-120" yWindow="-120" windowWidth="29040" windowHeight="15840" activeTab="3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6" l="1"/>
  <c r="D19" i="6"/>
  <c r="D18" i="6"/>
  <c r="D17" i="6"/>
  <c r="D16" i="6"/>
  <c r="D34" i="6" s="1"/>
  <c r="D13" i="6"/>
  <c r="D10" i="6"/>
  <c r="M20" i="8" l="1"/>
  <c r="M19" i="8" s="1"/>
  <c r="M16" i="8"/>
  <c r="M13" i="8"/>
  <c r="M10" i="8"/>
  <c r="M20" i="6"/>
  <c r="M19" i="6" s="1"/>
  <c r="M18" i="6"/>
  <c r="M17" i="6"/>
  <c r="M16" i="6"/>
  <c r="M13" i="6"/>
  <c r="M10" i="6"/>
  <c r="M34" i="6" l="1"/>
  <c r="K34" i="8" l="1"/>
  <c r="K20" i="8"/>
  <c r="K19" i="8"/>
  <c r="K18" i="8"/>
  <c r="K17" i="8"/>
  <c r="K16" i="8"/>
  <c r="K13" i="8"/>
  <c r="K10" i="8"/>
  <c r="K20" i="7"/>
  <c r="K19" i="7"/>
  <c r="K18" i="7"/>
  <c r="K17" i="7"/>
  <c r="K16" i="7"/>
  <c r="K13" i="7"/>
  <c r="K10" i="7"/>
  <c r="K20" i="6"/>
  <c r="K19" i="6"/>
  <c r="K18" i="6"/>
  <c r="K16" i="6" s="1"/>
  <c r="K17" i="6"/>
  <c r="K13" i="6"/>
  <c r="K34" i="6" s="1"/>
  <c r="K10" i="6"/>
  <c r="K34" i="5"/>
  <c r="K20" i="5"/>
  <c r="K19" i="5"/>
  <c r="K18" i="5"/>
  <c r="K17" i="5"/>
  <c r="K16" i="5" s="1"/>
  <c r="K13" i="5"/>
  <c r="K10" i="5"/>
  <c r="J20" i="8" l="1"/>
  <c r="I20" i="8"/>
  <c r="J19" i="8"/>
  <c r="I19" i="8"/>
  <c r="J18" i="8"/>
  <c r="I18" i="8"/>
  <c r="I16" i="8" s="1"/>
  <c r="I34" i="8" s="1"/>
  <c r="J17" i="8"/>
  <c r="J16" i="8" s="1"/>
  <c r="I17" i="8"/>
  <c r="J13" i="8"/>
  <c r="J34" i="8" s="1"/>
  <c r="I13" i="8"/>
  <c r="I10" i="8"/>
  <c r="H20" i="8"/>
  <c r="H19" i="8" s="1"/>
  <c r="D20" i="8"/>
  <c r="D19" i="8" s="1"/>
  <c r="D18" i="8"/>
  <c r="D17" i="8"/>
  <c r="D13" i="8"/>
  <c r="D10" i="8"/>
  <c r="D16" i="8" s="1"/>
  <c r="D34" i="8" s="1"/>
  <c r="J20" i="7"/>
  <c r="I20" i="7"/>
  <c r="I19" i="7" s="1"/>
  <c r="J19" i="7"/>
  <c r="I18" i="7"/>
  <c r="I17" i="7"/>
  <c r="J16" i="7"/>
  <c r="I16" i="7"/>
  <c r="J13" i="7"/>
  <c r="I13" i="7"/>
  <c r="J10" i="7"/>
  <c r="I10" i="7"/>
  <c r="H20" i="7"/>
  <c r="H19" i="7" s="1"/>
  <c r="D20" i="7"/>
  <c r="D19" i="7" s="1"/>
  <c r="D16" i="7"/>
  <c r="D13" i="7"/>
  <c r="D10" i="7"/>
  <c r="J20" i="6"/>
  <c r="J19" i="6" s="1"/>
  <c r="I20" i="6"/>
  <c r="I19" i="6"/>
  <c r="J18" i="6"/>
  <c r="I18" i="6"/>
  <c r="J17" i="6"/>
  <c r="J16" i="6" s="1"/>
  <c r="I17" i="6"/>
  <c r="I16" i="6" s="1"/>
  <c r="I34" i="6" s="1"/>
  <c r="J13" i="6"/>
  <c r="J34" i="6" s="1"/>
  <c r="I13" i="6"/>
  <c r="I10" i="6"/>
  <c r="M20" i="5"/>
  <c r="M19" i="5" s="1"/>
  <c r="M18" i="5"/>
  <c r="M17" i="5"/>
  <c r="M16" i="5" s="1"/>
  <c r="M34" i="5" s="1"/>
  <c r="M13" i="5"/>
  <c r="M10" i="5"/>
  <c r="J20" i="5"/>
  <c r="I20" i="5"/>
  <c r="J19" i="5"/>
  <c r="I19" i="5"/>
  <c r="J18" i="5"/>
  <c r="I18" i="5"/>
  <c r="I16" i="5" s="1"/>
  <c r="I34" i="5" s="1"/>
  <c r="J17" i="5"/>
  <c r="J16" i="5" s="1"/>
  <c r="I17" i="5"/>
  <c r="J13" i="5"/>
  <c r="I13" i="5"/>
  <c r="J10" i="5"/>
  <c r="J34" i="5" s="1"/>
  <c r="I10" i="5"/>
  <c r="H20" i="6"/>
  <c r="H19" i="6" s="1"/>
  <c r="H20" i="5"/>
  <c r="D20" i="5"/>
  <c r="H19" i="5"/>
  <c r="D19" i="5"/>
  <c r="D18" i="5"/>
  <c r="D17" i="5"/>
  <c r="D16" i="5" s="1"/>
  <c r="D34" i="5" s="1"/>
  <c r="D13" i="5"/>
  <c r="D10" i="5"/>
  <c r="L20" i="4" l="1"/>
  <c r="L19" i="4" s="1"/>
  <c r="L34" i="4" s="1"/>
  <c r="J20" i="4"/>
  <c r="I20" i="4"/>
  <c r="J19" i="4"/>
  <c r="I19" i="4"/>
  <c r="I34" i="4" s="1"/>
  <c r="L18" i="4"/>
  <c r="J18" i="4"/>
  <c r="I18" i="4"/>
  <c r="L17" i="4"/>
  <c r="J17" i="4"/>
  <c r="I17" i="4"/>
  <c r="L16" i="4"/>
  <c r="J16" i="4"/>
  <c r="I16" i="4"/>
  <c r="L13" i="4"/>
  <c r="J13" i="4"/>
  <c r="I13" i="4"/>
  <c r="L10" i="4"/>
  <c r="J10" i="4"/>
  <c r="J34" i="4" s="1"/>
  <c r="I10" i="4"/>
  <c r="L20" i="3"/>
  <c r="L19" i="3" s="1"/>
  <c r="J20" i="3"/>
  <c r="I20" i="3"/>
  <c r="I19" i="3" s="1"/>
  <c r="J19" i="3"/>
  <c r="I18" i="3"/>
  <c r="J17" i="3"/>
  <c r="I17" i="3"/>
  <c r="I16" i="3" s="1"/>
  <c r="L16" i="3"/>
  <c r="J16" i="3"/>
  <c r="L13" i="3"/>
  <c r="J13" i="3"/>
  <c r="I13" i="3"/>
  <c r="L10" i="3"/>
  <c r="J10" i="3"/>
  <c r="I10" i="3"/>
  <c r="L20" i="2"/>
  <c r="L19" i="2" s="1"/>
  <c r="J20" i="2"/>
  <c r="J19" i="2" s="1"/>
  <c r="J34" i="2" s="1"/>
  <c r="I20" i="2"/>
  <c r="I19" i="2"/>
  <c r="L18" i="2"/>
  <c r="J18" i="2"/>
  <c r="J16" i="2" s="1"/>
  <c r="I18" i="2"/>
  <c r="I16" i="2" s="1"/>
  <c r="I34" i="2" s="1"/>
  <c r="L17" i="2"/>
  <c r="L16" i="2" s="1"/>
  <c r="J17" i="2"/>
  <c r="I17" i="2"/>
  <c r="L13" i="2"/>
  <c r="J13" i="2"/>
  <c r="I13" i="2"/>
  <c r="L10" i="2"/>
  <c r="J10" i="2"/>
  <c r="I10" i="2"/>
  <c r="L20" i="1"/>
  <c r="L19" i="1" s="1"/>
  <c r="J20" i="1"/>
  <c r="I20" i="1"/>
  <c r="I19" i="1" s="1"/>
  <c r="J19" i="1"/>
  <c r="L18" i="1"/>
  <c r="J18" i="1"/>
  <c r="I18" i="1"/>
  <c r="L17" i="1"/>
  <c r="J17" i="1"/>
  <c r="J16" i="1" s="1"/>
  <c r="I17" i="1"/>
  <c r="L16" i="1"/>
  <c r="L34" i="1" s="1"/>
  <c r="I16" i="1"/>
  <c r="I34" i="1" s="1"/>
  <c r="L13" i="1"/>
  <c r="J13" i="1"/>
  <c r="I13" i="1"/>
  <c r="L10" i="1"/>
  <c r="J10" i="1"/>
  <c r="I10" i="1"/>
  <c r="J3" i="1"/>
  <c r="J34" i="1" s="1"/>
  <c r="H20" i="4"/>
  <c r="H19" i="4" s="1"/>
  <c r="H20" i="3"/>
  <c r="H19" i="3" s="1"/>
  <c r="D20" i="3"/>
  <c r="D19" i="3" s="1"/>
  <c r="D16" i="3"/>
  <c r="D13" i="3"/>
  <c r="D10" i="3"/>
  <c r="D21" i="2"/>
  <c r="D20" i="2" s="1"/>
  <c r="D19" i="2" s="1"/>
  <c r="H20" i="2"/>
  <c r="H19" i="2" s="1"/>
  <c r="D18" i="2"/>
  <c r="D17" i="2"/>
  <c r="D13" i="2"/>
  <c r="D10" i="2"/>
  <c r="D16" i="2" s="1"/>
  <c r="H20" i="1"/>
  <c r="H19" i="1" s="1"/>
  <c r="D20" i="1"/>
  <c r="D19" i="1" s="1"/>
  <c r="D18" i="1"/>
  <c r="D17" i="1"/>
  <c r="D16" i="1"/>
  <c r="D13" i="1"/>
  <c r="D10" i="1"/>
  <c r="L34" i="2" l="1"/>
  <c r="D34" i="2"/>
  <c r="D34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4F1A08A5-72F1-4D2F-8862-10776B298C08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  <comment ref="G30" authorId="0" shapeId="0" xr:uid="{EE6DF571-1FA9-4D91-95BD-07AF0175BABD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<sst xmlns="http://schemas.openxmlformats.org/spreadsheetml/2006/main" count="620" uniqueCount="81">
  <si>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</si>
  <si>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</si>
  <si>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</si>
  <si>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</si>
  <si>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</si>
  <si>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</si>
  <si>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</si>
  <si>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</si>
  <si>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</si>
  <si>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</si>
  <si>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</si>
  <si>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</si>
  <si>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</si>
  <si>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</si>
  <si>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</si>
  <si>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</si>
  <si>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</si>
  <si>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</si>
  <si>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</si>
  <si>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</si>
  <si>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</si>
  <si>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</si>
  <si>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</si>
  <si>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</si>
  <si>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</si>
  <si>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</si>
  <si>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</si>
  <si>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</si>
  <si>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</si>
  <si>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</si>
  <si>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</si>
  <si>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</si>
  <si>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</si>
  <si>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</si>
  <si>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</si>
  <si>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</si>
  <si>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</si>
  <si>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</si>
  <si>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</si>
  <si>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</si>
  <si>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</si>
  <si>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</si>
  <si>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</si>
  <si>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</si>
  <si>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</si>
  <si>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</si>
  <si>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</si>
  <si>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</si>
  <si>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</si>
  <si>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</si>
  <si>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</si>
  <si>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</si>
  <si>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</si>
  <si>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</si>
  <si>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</si>
  <si>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</si>
  <si>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</si>
  <si>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</si>
  <si>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</si>
  <si>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</si>
  <si>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</si>
  <si>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</si>
  <si>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</si>
  <si>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</si>
  <si>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</si>
  <si>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</si>
  <si>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</si>
  <si>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</si>
  <si>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</si>
  <si>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</si>
  <si>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</si>
  <si>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</si>
  <si>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</si>
  <si>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август 2024 година</t>
  </si>
  <si>
    <t>Бруто полисирана премија, во илјади денари, август 2023 година</t>
  </si>
  <si>
    <t>Бруто исплатени штети, во илјади денари, август 2024 година</t>
  </si>
  <si>
    <t>Бруто исплатени штети, во илјади денари, август 2023 година</t>
  </si>
  <si>
    <t>Број на склучени договори август 2024 година</t>
  </si>
  <si>
    <t>Број на склучени договори август 2023 година</t>
  </si>
  <si>
    <t>Број на ликвидирани штети август 2024 година</t>
  </si>
  <si>
    <t>Број на ликвидирани штети август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</si>
</sst>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6" fillId="3" borderId="1" xfId="3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164" fontId="8" fillId="4" borderId="13" xfId="2" applyNumberFormat="1" applyFont="1" applyFill="1" applyBorder="1"/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6" fillId="3" borderId="14" xfId="0" applyNumberFormat="1" applyFont="1" applyFill="1" applyBorder="1" applyAlignment="1">
      <alignment vertical="center" wrapText="1"/>
    </xf>
    <xf numFmtId="3" fontId="6" fillId="3" borderId="15" xfId="0" applyNumberFormat="1" applyFont="1" applyFill="1" applyBorder="1" applyAlignment="1">
      <alignment vertical="center" wrapText="1"/>
    </xf>
    <xf numFmtId="3" fontId="6" fillId="3" borderId="16" xfId="0" applyNumberFormat="1" applyFont="1" applyFill="1" applyBorder="1" applyAlignment="1">
      <alignment vertical="center" wrapText="1"/>
    </xf>
    <xf numFmtId="3" fontId="6" fillId="6" borderId="15" xfId="0" applyNumberFormat="1" applyFont="1" applyFill="1" applyBorder="1" applyAlignment="1">
      <alignment vertical="center" wrapText="1"/>
    </xf>
    <xf numFmtId="3" fontId="6" fillId="3" borderId="17" xfId="0" applyNumberFormat="1" applyFont="1" applyFill="1" applyBorder="1" applyAlignment="1">
      <alignment vertical="center" wrapText="1"/>
    </xf>
    <xf numFmtId="3" fontId="6" fillId="3" borderId="18" xfId="0" applyNumberFormat="1" applyFont="1" applyFill="1" applyBorder="1" applyAlignment="1">
      <alignment vertical="center" wrapText="1"/>
    </xf>
    <xf numFmtId="3" fontId="6" fillId="3" borderId="19" xfId="0" applyNumberFormat="1" applyFont="1" applyFill="1" applyBorder="1" applyAlignment="1">
      <alignment vertical="center" wrapText="1"/>
    </xf>
    <xf numFmtId="3" fontId="6" fillId="3" borderId="20" xfId="0" applyNumberFormat="1" applyFont="1" applyFill="1" applyBorder="1" applyAlignment="1">
      <alignment vertical="center" wrapText="1"/>
    </xf>
    <xf numFmtId="3" fontId="6" fillId="3" borderId="21" xfId="0" applyNumberFormat="1" applyFont="1" applyFill="1" applyBorder="1" applyAlignment="1">
      <alignment vertical="center" wrapText="1"/>
    </xf>
    <xf numFmtId="3" fontId="6" fillId="6" borderId="21" xfId="0" applyNumberFormat="1" applyFont="1" applyFill="1" applyBorder="1" applyAlignment="1">
      <alignment vertical="center" wrapText="1"/>
    </xf>
    <xf numFmtId="3" fontId="6" fillId="3" borderId="22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165" fontId="16" fillId="0" borderId="0" xfId="2" applyNumberFormat="1" applyFont="1"/>
    <xf numFmtId="0" fontId="6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</cellXfs>
  <cellStyles count="4">
    <cellStyle name="Comma" xfId="2" builtinId="3"/>
    <cellStyle name="Normal" xfId="0" builtinId="0"/>
    <cellStyle name="Normal 2" xfId="1" xr:uid="{A3521A09-9228-4AF6-AF9D-D6F5A7B6AD15}"/>
    <cellStyle name="Normal 3" xfId="3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21154</v>
      </c>
      <c r="D3" s="21">
        <v>3117</v>
      </c>
      <c r="E3" s="21">
        <v>3154</v>
      </c>
      <c r="F3" s="21">
        <v>1679.3109999999999</v>
      </c>
      <c r="G3" s="21">
        <v>10726.37</v>
      </c>
      <c r="H3" s="21">
        <v>6211.4260000000086</v>
      </c>
      <c r="I3" s="21">
        <v>2622.3890000000001</v>
      </c>
      <c r="J3" s="21">
        <f>2204-1</f>
        <v>2203</v>
      </c>
      <c r="K3" s="20">
        <v>3743</v>
      </c>
      <c r="L3" s="27">
        <v>7476.57</v>
      </c>
      <c r="M3" s="33">
        <v>618</v>
      </c>
      <c r="N3" s="13">
        <f>SUM(C3:M3)</f>
        <v>62705.066000000013</v>
      </c>
    </row>
    <row r="4" spans="1:14" x14ac:dyDescent="0.25">
      <c r="A4" s="6" t="s">
        <v>2</v>
      </c>
      <c r="B4" s="1" t="s">
        <v>3</v>
      </c>
      <c r="C4" s="20">
        <v>17729</v>
      </c>
      <c r="D4" s="21">
        <v>5122</v>
      </c>
      <c r="E4" s="21">
        <v>260</v>
      </c>
      <c r="F4" s="21">
        <v>0</v>
      </c>
      <c r="G4" s="21">
        <v>15584.6</v>
      </c>
      <c r="H4" s="21">
        <v>4363.0040000000008</v>
      </c>
      <c r="I4" s="21">
        <v>14246.834999999999</v>
      </c>
      <c r="J4" s="21">
        <v>6276</v>
      </c>
      <c r="K4" s="20">
        <v>0</v>
      </c>
      <c r="L4" s="27">
        <v>1801.53</v>
      </c>
      <c r="M4" s="34">
        <v>0</v>
      </c>
      <c r="N4" s="13">
        <f t="shared" ref="N4:N34" si="0">SUM(C4:M4)</f>
        <v>65382.968999999997</v>
      </c>
    </row>
    <row r="5" spans="1:14" x14ac:dyDescent="0.25">
      <c r="A5" s="6" t="s">
        <v>4</v>
      </c>
      <c r="B5" s="1" t="s">
        <v>5</v>
      </c>
      <c r="C5" s="20">
        <v>7715</v>
      </c>
      <c r="D5" s="21">
        <v>10436</v>
      </c>
      <c r="E5" s="21">
        <v>8114</v>
      </c>
      <c r="F5" s="21">
        <v>2248.2260000000001</v>
      </c>
      <c r="G5" s="21">
        <v>24788.12</v>
      </c>
      <c r="H5" s="21">
        <v>23487.33700000001</v>
      </c>
      <c r="I5" s="21">
        <v>10265.857</v>
      </c>
      <c r="J5" s="21">
        <v>7674</v>
      </c>
      <c r="K5" s="20">
        <v>7565</v>
      </c>
      <c r="L5" s="27">
        <v>8962.8799999999992</v>
      </c>
      <c r="M5" s="34">
        <v>1183</v>
      </c>
      <c r="N5" s="13">
        <f t="shared" si="0"/>
        <v>112439.42000000001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34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135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7">
        <v>0</v>
      </c>
      <c r="M7" s="34">
        <v>0</v>
      </c>
      <c r="N7" s="13">
        <f t="shared" si="0"/>
        <v>135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70.527999999999906</v>
      </c>
      <c r="I8" s="21">
        <v>109.015</v>
      </c>
      <c r="J8" s="21">
        <v>0</v>
      </c>
      <c r="K8" s="20">
        <v>36</v>
      </c>
      <c r="L8" s="27">
        <v>114.29</v>
      </c>
      <c r="M8" s="34">
        <v>0</v>
      </c>
      <c r="N8" s="13">
        <f t="shared" si="0"/>
        <v>329.83299999999991</v>
      </c>
    </row>
    <row r="9" spans="1:14" x14ac:dyDescent="0.25">
      <c r="A9" s="6" t="s">
        <v>12</v>
      </c>
      <c r="B9" s="1" t="s">
        <v>13</v>
      </c>
      <c r="C9" s="20">
        <v>36</v>
      </c>
      <c r="D9" s="21">
        <v>471</v>
      </c>
      <c r="E9" s="21">
        <v>2171</v>
      </c>
      <c r="F9" s="21">
        <v>0</v>
      </c>
      <c r="G9" s="21">
        <v>1335.95</v>
      </c>
      <c r="H9" s="21">
        <v>436.55700000000036</v>
      </c>
      <c r="I9" s="21">
        <v>623.66499999999996</v>
      </c>
      <c r="J9" s="21">
        <v>577</v>
      </c>
      <c r="K9" s="20">
        <v>193</v>
      </c>
      <c r="L9" s="27">
        <v>4058.24</v>
      </c>
      <c r="M9" s="34">
        <v>0</v>
      </c>
      <c r="N9" s="13">
        <f t="shared" si="0"/>
        <v>9902.4120000000003</v>
      </c>
    </row>
    <row r="10" spans="1:14" x14ac:dyDescent="0.25">
      <c r="A10" s="6" t="s">
        <v>14</v>
      </c>
      <c r="B10" s="1" t="s">
        <v>15</v>
      </c>
      <c r="C10" s="20">
        <v>4904</v>
      </c>
      <c r="D10" s="21">
        <f>D11+D12</f>
        <v>9566</v>
      </c>
      <c r="E10" s="21">
        <v>3163</v>
      </c>
      <c r="F10" s="24">
        <v>269.39499999999998</v>
      </c>
      <c r="G10" s="21">
        <v>15946.62</v>
      </c>
      <c r="H10" s="21">
        <v>7048.4779199999903</v>
      </c>
      <c r="I10" s="21">
        <f>I11+I12</f>
        <v>6974.2787236925251</v>
      </c>
      <c r="J10" s="21">
        <f t="shared" ref="J10" si="1">SUM(J11:J12)</f>
        <v>4802</v>
      </c>
      <c r="K10" s="20">
        <v>6922</v>
      </c>
      <c r="L10" s="27">
        <f>SUM(L11:L12)</f>
        <v>4121.43</v>
      </c>
      <c r="M10" s="34">
        <v>89</v>
      </c>
      <c r="N10" s="13">
        <f t="shared" si="0"/>
        <v>63806.201643692511</v>
      </c>
    </row>
    <row r="11" spans="1:14" x14ac:dyDescent="0.25">
      <c r="A11" s="6" t="s">
        <v>16</v>
      </c>
      <c r="B11" s="1" t="s">
        <v>17</v>
      </c>
      <c r="C11" s="20">
        <v>3513</v>
      </c>
      <c r="D11" s="21">
        <v>1856</v>
      </c>
      <c r="E11" s="21">
        <v>1007</v>
      </c>
      <c r="F11" s="21">
        <v>208.64599999999999</v>
      </c>
      <c r="G11" s="21">
        <v>1914.17</v>
      </c>
      <c r="H11" s="21">
        <v>2860.8866200000016</v>
      </c>
      <c r="I11" s="21">
        <v>902.47015530359272</v>
      </c>
      <c r="J11" s="21">
        <v>596</v>
      </c>
      <c r="K11" s="20">
        <v>1258</v>
      </c>
      <c r="L11" s="27">
        <v>493.3</v>
      </c>
      <c r="M11" s="34">
        <v>24</v>
      </c>
      <c r="N11" s="13">
        <f t="shared" si="0"/>
        <v>14633.472775303591</v>
      </c>
    </row>
    <row r="12" spans="1:14" x14ac:dyDescent="0.25">
      <c r="A12" s="6" t="s">
        <v>18</v>
      </c>
      <c r="B12" s="1" t="s">
        <v>19</v>
      </c>
      <c r="C12" s="20">
        <v>1391</v>
      </c>
      <c r="D12" s="21">
        <v>7710</v>
      </c>
      <c r="E12" s="21">
        <v>2156</v>
      </c>
      <c r="F12" s="21">
        <v>60.749000000000002</v>
      </c>
      <c r="G12" s="21">
        <v>14032.45</v>
      </c>
      <c r="H12" s="21">
        <v>4187.5913000000073</v>
      </c>
      <c r="I12" s="21">
        <v>6071.8085683889321</v>
      </c>
      <c r="J12" s="21">
        <v>4206</v>
      </c>
      <c r="K12" s="20">
        <v>5664</v>
      </c>
      <c r="L12" s="27">
        <v>3628.13</v>
      </c>
      <c r="M12" s="34">
        <v>65</v>
      </c>
      <c r="N12" s="13">
        <f t="shared" si="0"/>
        <v>49172.728868388935</v>
      </c>
    </row>
    <row r="13" spans="1:14" x14ac:dyDescent="0.25">
      <c r="A13" s="6" t="s">
        <v>20</v>
      </c>
      <c r="B13" s="1" t="s">
        <v>21</v>
      </c>
      <c r="C13" s="20">
        <v>2160</v>
      </c>
      <c r="D13" s="21">
        <f>D14+D15</f>
        <v>7297</v>
      </c>
      <c r="E13" s="21">
        <v>6320</v>
      </c>
      <c r="F13" s="24">
        <v>89.566000000000003</v>
      </c>
      <c r="G13" s="21">
        <v>30776.27</v>
      </c>
      <c r="H13" s="21">
        <v>11700.566160000006</v>
      </c>
      <c r="I13" s="21">
        <f>I14+I15</f>
        <v>8838.2182763074761</v>
      </c>
      <c r="J13" s="21">
        <f t="shared" ref="J13" si="2">SUM(J14:J15)</f>
        <v>59929</v>
      </c>
      <c r="K13" s="20">
        <v>2936</v>
      </c>
      <c r="L13" s="27">
        <f>SUM(L14:L15)</f>
        <v>3134.0299999999997</v>
      </c>
      <c r="M13" s="34">
        <v>42</v>
      </c>
      <c r="N13" s="13">
        <f t="shared" si="0"/>
        <v>133222.65043630751</v>
      </c>
    </row>
    <row r="14" spans="1:14" x14ac:dyDescent="0.25">
      <c r="A14" s="6" t="s">
        <v>16</v>
      </c>
      <c r="B14" s="1" t="s">
        <v>22</v>
      </c>
      <c r="C14" s="20">
        <v>1389</v>
      </c>
      <c r="D14" s="21">
        <v>2122</v>
      </c>
      <c r="E14" s="21">
        <v>652</v>
      </c>
      <c r="F14" s="21">
        <v>39.893000000000001</v>
      </c>
      <c r="G14" s="21">
        <v>3254.77</v>
      </c>
      <c r="H14" s="21">
        <v>7373.472769999993</v>
      </c>
      <c r="I14" s="21">
        <v>3314.9218446964073</v>
      </c>
      <c r="J14" s="21">
        <v>270</v>
      </c>
      <c r="K14" s="20">
        <v>213</v>
      </c>
      <c r="L14" s="27">
        <v>604.70000000000005</v>
      </c>
      <c r="M14" s="34">
        <v>4</v>
      </c>
      <c r="N14" s="13">
        <f t="shared" si="0"/>
        <v>19237.757614696402</v>
      </c>
    </row>
    <row r="15" spans="1:14" x14ac:dyDescent="0.25">
      <c r="A15" s="6" t="s">
        <v>18</v>
      </c>
      <c r="B15" s="1" t="s">
        <v>23</v>
      </c>
      <c r="C15" s="20">
        <v>771</v>
      </c>
      <c r="D15" s="21">
        <v>5175</v>
      </c>
      <c r="E15" s="21">
        <v>5668</v>
      </c>
      <c r="F15" s="21">
        <v>49.673000000000002</v>
      </c>
      <c r="G15" s="21">
        <v>27521.5</v>
      </c>
      <c r="H15" s="21">
        <v>4327.0933899999909</v>
      </c>
      <c r="I15" s="21">
        <v>5523.2964316110683</v>
      </c>
      <c r="J15" s="21">
        <v>59659</v>
      </c>
      <c r="K15" s="20">
        <v>2723</v>
      </c>
      <c r="L15" s="27">
        <v>2529.33</v>
      </c>
      <c r="M15" s="34">
        <v>37</v>
      </c>
      <c r="N15" s="13">
        <f t="shared" si="0"/>
        <v>113983.89282161107</v>
      </c>
    </row>
    <row r="16" spans="1:14" x14ac:dyDescent="0.25">
      <c r="A16" s="6" t="s">
        <v>24</v>
      </c>
      <c r="B16" s="1" t="s">
        <v>25</v>
      </c>
      <c r="C16" s="20">
        <v>7064</v>
      </c>
      <c r="D16" s="21">
        <f>D17+D18</f>
        <v>16863</v>
      </c>
      <c r="E16" s="21">
        <v>9483</v>
      </c>
      <c r="F16" s="24">
        <v>358.96100000000001</v>
      </c>
      <c r="G16" s="21">
        <v>46722.89</v>
      </c>
      <c r="H16" s="21">
        <v>18749.044079999985</v>
      </c>
      <c r="I16" s="21">
        <f t="shared" ref="I16" si="3">I17+I18</f>
        <v>15812.496999999999</v>
      </c>
      <c r="J16" s="21">
        <f t="shared" ref="J16" si="4">SUM(J17:J18)</f>
        <v>64731</v>
      </c>
      <c r="K16" s="20">
        <v>9858</v>
      </c>
      <c r="L16" s="27">
        <f>SUM(L17:L18)</f>
        <v>7255.46</v>
      </c>
      <c r="M16" s="34">
        <v>131</v>
      </c>
      <c r="N16" s="13">
        <f t="shared" si="0"/>
        <v>197028.85207999998</v>
      </c>
    </row>
    <row r="17" spans="1:14" x14ac:dyDescent="0.25">
      <c r="A17" s="6" t="s">
        <v>16</v>
      </c>
      <c r="B17" s="1" t="s">
        <v>26</v>
      </c>
      <c r="C17" s="20">
        <v>4902</v>
      </c>
      <c r="D17" s="21">
        <f t="shared" ref="D17:D18" si="5">D11+D14</f>
        <v>3978</v>
      </c>
      <c r="E17" s="21">
        <v>1659</v>
      </c>
      <c r="F17" s="24">
        <v>248.53899999999999</v>
      </c>
      <c r="G17" s="21">
        <v>5168.9399999999996</v>
      </c>
      <c r="H17" s="21">
        <v>10234.359389999998</v>
      </c>
      <c r="I17" s="21">
        <f>I11+I14</f>
        <v>4217.3919999999998</v>
      </c>
      <c r="J17" s="21">
        <f t="shared" ref="J17:J18" si="6">J11+J14</f>
        <v>866</v>
      </c>
      <c r="K17" s="20">
        <v>1471</v>
      </c>
      <c r="L17" s="27">
        <f t="shared" ref="L17:L18" si="7">L11+L14</f>
        <v>1098</v>
      </c>
      <c r="M17" s="34">
        <v>29</v>
      </c>
      <c r="N17" s="13">
        <f t="shared" si="0"/>
        <v>33872.230389999997</v>
      </c>
    </row>
    <row r="18" spans="1:14" x14ac:dyDescent="0.25">
      <c r="A18" s="6" t="s">
        <v>18</v>
      </c>
      <c r="B18" s="1" t="s">
        <v>27</v>
      </c>
      <c r="C18" s="20">
        <v>2162</v>
      </c>
      <c r="D18" s="21">
        <f t="shared" si="5"/>
        <v>12885</v>
      </c>
      <c r="E18" s="21">
        <v>7824</v>
      </c>
      <c r="F18" s="24">
        <v>110.422</v>
      </c>
      <c r="G18" s="21">
        <v>41553.949999999997</v>
      </c>
      <c r="H18" s="21">
        <v>8514.6846900000091</v>
      </c>
      <c r="I18" s="21">
        <f>I12+I15</f>
        <v>11595.105</v>
      </c>
      <c r="J18" s="21">
        <f t="shared" si="6"/>
        <v>63865</v>
      </c>
      <c r="K18" s="20">
        <v>8387</v>
      </c>
      <c r="L18" s="27">
        <f t="shared" si="7"/>
        <v>6157.46</v>
      </c>
      <c r="M18" s="34">
        <v>102</v>
      </c>
      <c r="N18" s="13">
        <f t="shared" si="0"/>
        <v>163156.62168999997</v>
      </c>
    </row>
    <row r="19" spans="1:14" x14ac:dyDescent="0.25">
      <c r="A19" s="6" t="s">
        <v>28</v>
      </c>
      <c r="B19" s="1" t="s">
        <v>29</v>
      </c>
      <c r="C19" s="20">
        <v>52262</v>
      </c>
      <c r="D19" s="21">
        <f>D20+D24+D25</f>
        <v>36959</v>
      </c>
      <c r="E19" s="21">
        <v>53243</v>
      </c>
      <c r="F19" s="24">
        <v>56601.353590017025</v>
      </c>
      <c r="G19" s="21">
        <v>78344.42</v>
      </c>
      <c r="H19" s="26">
        <f>H20+H24+H25</f>
        <v>46895.250999999997</v>
      </c>
      <c r="I19" s="21">
        <f t="shared" ref="I19" si="8">I20+I24+I25</f>
        <v>42742.640999999996</v>
      </c>
      <c r="J19" s="21">
        <f t="shared" ref="J19" si="9">SUM(J20,J24:J25)</f>
        <v>83830</v>
      </c>
      <c r="K19" s="20">
        <v>50252</v>
      </c>
      <c r="L19" s="27">
        <f>L20+L24+L25</f>
        <v>40669.79</v>
      </c>
      <c r="M19" s="36">
        <v>11270</v>
      </c>
      <c r="N19" s="13">
        <f t="shared" si="0"/>
        <v>553069.45559001702</v>
      </c>
    </row>
    <row r="20" spans="1:14" x14ac:dyDescent="0.25">
      <c r="A20" s="6" t="s">
        <v>30</v>
      </c>
      <c r="B20" s="1" t="s">
        <v>31</v>
      </c>
      <c r="C20" s="20">
        <v>51588</v>
      </c>
      <c r="D20" s="21">
        <f>SUM(D21:D23)</f>
        <v>36566</v>
      </c>
      <c r="E20" s="21">
        <v>52789</v>
      </c>
      <c r="F20" s="24">
        <v>56601.353590017025</v>
      </c>
      <c r="G20" s="21">
        <v>77051.460000000006</v>
      </c>
      <c r="H20" s="26">
        <f t="shared" ref="H20:I20" si="10">H21+H22+H23</f>
        <v>44711.026999999995</v>
      </c>
      <c r="I20" s="21">
        <f t="shared" si="10"/>
        <v>41032.311999999998</v>
      </c>
      <c r="J20" s="21">
        <f t="shared" ref="J20" si="11">SUM(J21:J23)</f>
        <v>83225</v>
      </c>
      <c r="K20" s="20">
        <v>49705</v>
      </c>
      <c r="L20" s="27">
        <f>SUM(L21:L23)</f>
        <v>39628.090000000004</v>
      </c>
      <c r="M20" s="36">
        <v>11270</v>
      </c>
      <c r="N20" s="13">
        <f t="shared" si="0"/>
        <v>544167.24259001703</v>
      </c>
    </row>
    <row r="21" spans="1:14" x14ac:dyDescent="0.25">
      <c r="A21" s="6" t="s">
        <v>32</v>
      </c>
      <c r="B21" s="1" t="s">
        <v>33</v>
      </c>
      <c r="C21" s="20">
        <v>36344</v>
      </c>
      <c r="D21" s="21">
        <v>25376</v>
      </c>
      <c r="E21" s="21">
        <v>22701</v>
      </c>
      <c r="F21" s="21">
        <v>38685.892590017022</v>
      </c>
      <c r="G21" s="21">
        <v>51349.91</v>
      </c>
      <c r="H21" s="21">
        <v>30646.895999999993</v>
      </c>
      <c r="I21" s="21">
        <v>27448.221999999998</v>
      </c>
      <c r="J21" s="21">
        <v>60021</v>
      </c>
      <c r="K21" s="20">
        <v>34619</v>
      </c>
      <c r="L21" s="27">
        <v>27358.03</v>
      </c>
      <c r="M21" s="36">
        <v>8350</v>
      </c>
      <c r="N21" s="13">
        <f t="shared" si="0"/>
        <v>362899.95059001702</v>
      </c>
    </row>
    <row r="22" spans="1:14" x14ac:dyDescent="0.25">
      <c r="A22" s="6" t="s">
        <v>34</v>
      </c>
      <c r="B22" s="1" t="s">
        <v>35</v>
      </c>
      <c r="C22" s="20">
        <v>15160</v>
      </c>
      <c r="D22" s="21">
        <v>10985</v>
      </c>
      <c r="E22" s="21">
        <v>9519</v>
      </c>
      <c r="F22" s="21">
        <v>15995.022999999999</v>
      </c>
      <c r="G22" s="21">
        <v>23326.15</v>
      </c>
      <c r="H22" s="21">
        <v>13872.27</v>
      </c>
      <c r="I22" s="21">
        <v>13425.42</v>
      </c>
      <c r="J22" s="21">
        <v>22793</v>
      </c>
      <c r="K22" s="20">
        <v>14977</v>
      </c>
      <c r="L22" s="27">
        <v>8920.41</v>
      </c>
      <c r="M22" s="36">
        <v>2333</v>
      </c>
      <c r="N22" s="13">
        <f t="shared" si="0"/>
        <v>151306.27300000002</v>
      </c>
    </row>
    <row r="23" spans="1:14" x14ac:dyDescent="0.25">
      <c r="A23" s="6" t="s">
        <v>36</v>
      </c>
      <c r="B23" s="1" t="s">
        <v>37</v>
      </c>
      <c r="C23" s="20">
        <v>84</v>
      </c>
      <c r="D23" s="21">
        <v>205</v>
      </c>
      <c r="E23" s="21">
        <v>20569</v>
      </c>
      <c r="F23" s="21">
        <v>1920.4380000000001</v>
      </c>
      <c r="G23" s="21">
        <v>2375.41</v>
      </c>
      <c r="H23" s="21">
        <v>191.86100000000039</v>
      </c>
      <c r="I23" s="21">
        <v>158.66999999999999</v>
      </c>
      <c r="J23" s="21">
        <v>411</v>
      </c>
      <c r="K23" s="20">
        <v>109</v>
      </c>
      <c r="L23" s="27">
        <v>3349.65</v>
      </c>
      <c r="M23" s="36">
        <v>588</v>
      </c>
      <c r="N23" s="13">
        <f t="shared" si="0"/>
        <v>29962.029000000002</v>
      </c>
    </row>
    <row r="24" spans="1:14" x14ac:dyDescent="0.25">
      <c r="A24" s="6" t="s">
        <v>38</v>
      </c>
      <c r="B24" s="1" t="s">
        <v>39</v>
      </c>
      <c r="C24" s="20">
        <v>674</v>
      </c>
      <c r="D24" s="21">
        <v>393</v>
      </c>
      <c r="E24" s="21">
        <v>454</v>
      </c>
      <c r="F24" s="21">
        <v>0</v>
      </c>
      <c r="G24" s="21">
        <v>1292.96</v>
      </c>
      <c r="H24" s="21">
        <v>2184.2240000000002</v>
      </c>
      <c r="I24" s="21">
        <v>1710.329</v>
      </c>
      <c r="J24" s="21">
        <v>605</v>
      </c>
      <c r="K24" s="20">
        <v>547</v>
      </c>
      <c r="L24" s="27">
        <v>1041.7</v>
      </c>
      <c r="M24" s="36">
        <v>0</v>
      </c>
      <c r="N24" s="13">
        <f t="shared" si="0"/>
        <v>8902.2129999999997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34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267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7">
        <v>0</v>
      </c>
      <c r="M26" s="34">
        <v>0</v>
      </c>
      <c r="N26" s="13">
        <f t="shared" si="0"/>
        <v>267</v>
      </c>
    </row>
    <row r="27" spans="1:14" x14ac:dyDescent="0.25">
      <c r="A27" s="6" t="s">
        <v>44</v>
      </c>
      <c r="B27" s="1" t="s">
        <v>45</v>
      </c>
      <c r="C27" s="20">
        <v>16</v>
      </c>
      <c r="D27" s="21">
        <v>128</v>
      </c>
      <c r="E27" s="21">
        <v>6</v>
      </c>
      <c r="F27" s="21">
        <v>0</v>
      </c>
      <c r="G27" s="21">
        <v>98.02</v>
      </c>
      <c r="H27" s="21">
        <v>177.82500000000005</v>
      </c>
      <c r="I27" s="21">
        <v>79.05</v>
      </c>
      <c r="J27" s="21">
        <v>92</v>
      </c>
      <c r="K27" s="20">
        <v>138</v>
      </c>
      <c r="L27" s="27">
        <v>83.23</v>
      </c>
      <c r="M27" s="34">
        <v>0</v>
      </c>
      <c r="N27" s="13">
        <f t="shared" si="0"/>
        <v>818.125</v>
      </c>
    </row>
    <row r="28" spans="1:14" x14ac:dyDescent="0.25">
      <c r="A28" s="6" t="s">
        <v>46</v>
      </c>
      <c r="B28" s="1" t="s">
        <v>47</v>
      </c>
      <c r="C28" s="20">
        <v>926</v>
      </c>
      <c r="D28" s="21">
        <v>14374</v>
      </c>
      <c r="E28" s="21">
        <v>2491</v>
      </c>
      <c r="F28" s="21">
        <v>24.744</v>
      </c>
      <c r="G28" s="21">
        <v>2045.28</v>
      </c>
      <c r="H28" s="21">
        <v>1008.2049200000001</v>
      </c>
      <c r="I28" s="21">
        <v>1627.3889999999999</v>
      </c>
      <c r="J28" s="21">
        <v>2972</v>
      </c>
      <c r="K28" s="20">
        <v>1047.5999999999999</v>
      </c>
      <c r="L28" s="27">
        <v>582.41</v>
      </c>
      <c r="M28" s="34">
        <v>41</v>
      </c>
      <c r="N28" s="13">
        <f t="shared" si="0"/>
        <v>27139.627919999995</v>
      </c>
    </row>
    <row r="29" spans="1:14" x14ac:dyDescent="0.25">
      <c r="A29" s="6" t="s">
        <v>48</v>
      </c>
      <c r="B29" s="1" t="s">
        <v>49</v>
      </c>
      <c r="C29" s="20">
        <v>141</v>
      </c>
      <c r="D29" s="21">
        <v>0</v>
      </c>
      <c r="E29" s="21">
        <v>233</v>
      </c>
      <c r="F29" s="21">
        <v>0</v>
      </c>
      <c r="G29" s="21">
        <v>1173.6400000000001</v>
      </c>
      <c r="H29" s="21">
        <v>3009.7260000000006</v>
      </c>
      <c r="I29" s="21">
        <v>3071.192</v>
      </c>
      <c r="J29" s="21">
        <v>0</v>
      </c>
      <c r="K29" s="20">
        <v>0</v>
      </c>
      <c r="L29" s="27">
        <v>198.89</v>
      </c>
      <c r="M29" s="34">
        <v>0</v>
      </c>
      <c r="N29" s="13">
        <f t="shared" si="0"/>
        <v>7827.4480000000012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2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0</v>
      </c>
      <c r="M30" s="34">
        <v>0</v>
      </c>
      <c r="N30" s="13">
        <f t="shared" si="0"/>
        <v>2</v>
      </c>
    </row>
    <row r="31" spans="1:14" x14ac:dyDescent="0.25">
      <c r="A31" s="6" t="s">
        <v>52</v>
      </c>
      <c r="B31" s="1" t="s">
        <v>53</v>
      </c>
      <c r="C31" s="20">
        <v>23</v>
      </c>
      <c r="D31" s="21">
        <v>214</v>
      </c>
      <c r="E31" s="21">
        <v>0</v>
      </c>
      <c r="F31" s="21">
        <v>0</v>
      </c>
      <c r="G31" s="21">
        <v>524.08000000000004</v>
      </c>
      <c r="H31" s="21">
        <v>144.68000000000029</v>
      </c>
      <c r="I31" s="21">
        <v>374.78500000000003</v>
      </c>
      <c r="J31" s="21">
        <v>2017</v>
      </c>
      <c r="K31" s="20">
        <v>0</v>
      </c>
      <c r="L31" s="27">
        <v>0.72</v>
      </c>
      <c r="M31" s="34">
        <v>0</v>
      </c>
      <c r="N31" s="13">
        <f t="shared" si="0"/>
        <v>3298.2649999999999</v>
      </c>
    </row>
    <row r="32" spans="1:14" x14ac:dyDescent="0.2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34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20">
        <v>4295</v>
      </c>
      <c r="D33" s="21">
        <v>6260</v>
      </c>
      <c r="E33" s="21">
        <v>1939</v>
      </c>
      <c r="F33" s="21">
        <v>1177.5353299999736</v>
      </c>
      <c r="G33" s="21">
        <v>3531.07</v>
      </c>
      <c r="H33" s="21">
        <v>7104.7529999999961</v>
      </c>
      <c r="I33" s="21">
        <v>8359.2199999999993</v>
      </c>
      <c r="J33" s="21">
        <v>2719</v>
      </c>
      <c r="K33" s="20">
        <v>3213</v>
      </c>
      <c r="L33" s="27">
        <v>1692.93</v>
      </c>
      <c r="M33" s="34">
        <v>0</v>
      </c>
      <c r="N33" s="13">
        <f t="shared" si="0"/>
        <v>40291.508329999968</v>
      </c>
    </row>
    <row r="34" spans="1:14" ht="15.75" thickBot="1" x14ac:dyDescent="0.3">
      <c r="A34" s="7" t="s">
        <v>58</v>
      </c>
      <c r="B34" s="8" t="s">
        <v>59</v>
      </c>
      <c r="C34" s="20">
        <v>111362</v>
      </c>
      <c r="D34" s="22">
        <f>D3+D4+D5+D6+D7+D8+D9+D16+D19+D26+D27+D28+D29+D30+D31+D32+D33</f>
        <v>94348</v>
      </c>
      <c r="E34" s="21">
        <v>81094</v>
      </c>
      <c r="F34" s="24">
        <v>62090.130920017</v>
      </c>
      <c r="G34" s="21">
        <v>184874.43</v>
      </c>
      <c r="H34" s="21">
        <v>111658.33600000001</v>
      </c>
      <c r="I34" s="21">
        <f>I3+I5+I4+I6+I7+I8+I9+I16+I19+I26+I27+I28+I29+I30+I32+I31+I33</f>
        <v>99934.535000000003</v>
      </c>
      <c r="J34" s="25">
        <f>SUM(J3:J10,J13,J19,J26:J33)</f>
        <v>173091</v>
      </c>
      <c r="K34" s="20">
        <v>76045.600000000006</v>
      </c>
      <c r="L34" s="28">
        <f>SUM(L3:L9)+L16+L19+SUM(L26:L33)</f>
        <v>72896.94</v>
      </c>
      <c r="M34" s="35">
        <v>13243</v>
      </c>
      <c r="N34" s="9">
        <f t="shared" si="0"/>
        <v>1080637.9719200172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90" zoomScaleNormal="90" workbookViewId="0">
      <selection activeCell="K3" sqref="K3:K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74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5717</v>
      </c>
      <c r="D3" s="21">
        <v>2843</v>
      </c>
      <c r="E3" s="21">
        <v>1540</v>
      </c>
      <c r="F3" s="21">
        <v>2579</v>
      </c>
      <c r="G3" s="32">
        <v>2695.6599999999962</v>
      </c>
      <c r="H3" s="26">
        <v>6687.2179999999971</v>
      </c>
      <c r="I3" s="21">
        <v>2621.4870000000001</v>
      </c>
      <c r="J3" s="21">
        <v>2619</v>
      </c>
      <c r="K3" s="21">
        <v>3686</v>
      </c>
      <c r="L3" s="21">
        <v>2864</v>
      </c>
      <c r="M3" s="27">
        <v>3118</v>
      </c>
      <c r="N3" s="17"/>
      <c r="O3" s="13">
        <f>SUM(C3:N3)</f>
        <v>36970.364999999991</v>
      </c>
    </row>
    <row r="4" spans="1:15" x14ac:dyDescent="0.25">
      <c r="A4" s="6" t="s">
        <v>2</v>
      </c>
      <c r="B4" s="1" t="s">
        <v>3</v>
      </c>
      <c r="C4" s="20">
        <v>14315</v>
      </c>
      <c r="D4" s="21">
        <v>7699</v>
      </c>
      <c r="E4" s="21">
        <v>797</v>
      </c>
      <c r="F4" s="21">
        <v>0</v>
      </c>
      <c r="G4" s="32">
        <v>8307.2200000000012</v>
      </c>
      <c r="H4" s="26">
        <v>5067.1629999999896</v>
      </c>
      <c r="I4" s="21">
        <v>3421.875</v>
      </c>
      <c r="J4" s="21">
        <v>10186</v>
      </c>
      <c r="K4" s="21">
        <v>2232</v>
      </c>
      <c r="L4" s="21">
        <v>0</v>
      </c>
      <c r="M4" s="27">
        <v>714.54</v>
      </c>
      <c r="N4" s="17"/>
      <c r="O4" s="13">
        <f t="shared" ref="O4:O34" si="0">SUM(C4:N4)</f>
        <v>52739.797999999988</v>
      </c>
    </row>
    <row r="5" spans="1:15" x14ac:dyDescent="0.25">
      <c r="A5" s="6" t="s">
        <v>4</v>
      </c>
      <c r="B5" s="1" t="s">
        <v>5</v>
      </c>
      <c r="C5" s="20">
        <v>6881</v>
      </c>
      <c r="D5" s="21">
        <v>7258</v>
      </c>
      <c r="E5" s="21">
        <v>7163</v>
      </c>
      <c r="F5" s="21">
        <v>2099</v>
      </c>
      <c r="G5" s="32">
        <v>14256.280000000006</v>
      </c>
      <c r="H5" s="26">
        <v>18229.633000000002</v>
      </c>
      <c r="I5" s="21">
        <v>9201.8989999999994</v>
      </c>
      <c r="J5" s="21">
        <v>5073</v>
      </c>
      <c r="K5" s="21">
        <v>9031</v>
      </c>
      <c r="L5" s="21">
        <v>9111</v>
      </c>
      <c r="M5" s="27">
        <v>8917.3399999999965</v>
      </c>
      <c r="N5" s="17"/>
      <c r="O5" s="13">
        <f t="shared" si="0"/>
        <v>97221.152000000002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2">
        <v>0</v>
      </c>
      <c r="H6" s="26">
        <v>0</v>
      </c>
      <c r="I6" s="21">
        <v>0</v>
      </c>
      <c r="J6" s="21">
        <v>0</v>
      </c>
      <c r="K6" s="21">
        <v>0</v>
      </c>
      <c r="L6" s="21">
        <v>0</v>
      </c>
      <c r="M6" s="27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2">
        <v>0</v>
      </c>
      <c r="H7" s="26">
        <v>0</v>
      </c>
      <c r="I7" s="21">
        <v>0</v>
      </c>
      <c r="J7" s="21">
        <v>0</v>
      </c>
      <c r="K7" s="21">
        <v>0</v>
      </c>
      <c r="L7" s="21">
        <v>23</v>
      </c>
      <c r="M7" s="27">
        <v>0</v>
      </c>
      <c r="N7" s="17"/>
      <c r="O7" s="13">
        <f t="shared" si="0"/>
        <v>23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42</v>
      </c>
      <c r="E8" s="21">
        <v>0</v>
      </c>
      <c r="F8" s="21">
        <v>0</v>
      </c>
      <c r="G8" s="32">
        <v>0</v>
      </c>
      <c r="H8" s="26">
        <v>71.557000000000016</v>
      </c>
      <c r="I8" s="21">
        <v>83.713999999999999</v>
      </c>
      <c r="J8" s="21">
        <v>0</v>
      </c>
      <c r="K8" s="21">
        <v>0</v>
      </c>
      <c r="L8" s="21">
        <v>4</v>
      </c>
      <c r="M8" s="27">
        <v>119.29999999999998</v>
      </c>
      <c r="N8" s="17"/>
      <c r="O8" s="13">
        <f t="shared" si="0"/>
        <v>320.57100000000003</v>
      </c>
    </row>
    <row r="9" spans="1:15" x14ac:dyDescent="0.25">
      <c r="A9" s="6" t="s">
        <v>12</v>
      </c>
      <c r="B9" s="1" t="s">
        <v>13</v>
      </c>
      <c r="C9" s="20">
        <v>14</v>
      </c>
      <c r="D9" s="21">
        <v>413</v>
      </c>
      <c r="E9" s="21">
        <v>2333</v>
      </c>
      <c r="F9" s="21">
        <v>0</v>
      </c>
      <c r="G9" s="32">
        <v>1439.9899999999998</v>
      </c>
      <c r="H9" s="26">
        <v>173.93299999999999</v>
      </c>
      <c r="I9" s="21">
        <v>920.62400000000002</v>
      </c>
      <c r="J9" s="21">
        <v>674</v>
      </c>
      <c r="K9" s="21">
        <v>113</v>
      </c>
      <c r="L9" s="21">
        <v>284</v>
      </c>
      <c r="M9" s="27">
        <v>208.14</v>
      </c>
      <c r="N9" s="17"/>
      <c r="O9" s="13">
        <f t="shared" si="0"/>
        <v>6573.6869999999999</v>
      </c>
    </row>
    <row r="10" spans="1:15" x14ac:dyDescent="0.25">
      <c r="A10" s="6" t="s">
        <v>14</v>
      </c>
      <c r="B10" s="1" t="s">
        <v>15</v>
      </c>
      <c r="C10" s="20">
        <v>5182</v>
      </c>
      <c r="D10" s="21">
        <f>D11+D12</f>
        <v>6507</v>
      </c>
      <c r="E10" s="21">
        <v>1565</v>
      </c>
      <c r="F10" s="21">
        <v>216</v>
      </c>
      <c r="G10" s="32">
        <v>8784.5600000000122</v>
      </c>
      <c r="H10" s="26">
        <v>6851.2000600000028</v>
      </c>
      <c r="I10" s="21">
        <f>I11+I12</f>
        <v>8026.2331616401425</v>
      </c>
      <c r="J10" s="21">
        <f t="shared" ref="J10" si="1">SUM(J11:J12)</f>
        <v>2211</v>
      </c>
      <c r="K10" s="21">
        <f>K11+K12</f>
        <v>2117</v>
      </c>
      <c r="L10" s="21">
        <v>3713</v>
      </c>
      <c r="M10" s="27">
        <f>SUM(M11:M12)</f>
        <v>2589.4200000000037</v>
      </c>
      <c r="N10" s="17"/>
      <c r="O10" s="13">
        <f t="shared" si="0"/>
        <v>47762.413221640163</v>
      </c>
    </row>
    <row r="11" spans="1:15" x14ac:dyDescent="0.25">
      <c r="A11" s="6" t="s">
        <v>16</v>
      </c>
      <c r="B11" s="1" t="s">
        <v>17</v>
      </c>
      <c r="C11" s="20">
        <v>3303</v>
      </c>
      <c r="D11" s="21">
        <v>1542</v>
      </c>
      <c r="E11" s="21">
        <v>984</v>
      </c>
      <c r="F11" s="21">
        <v>174</v>
      </c>
      <c r="G11" s="32">
        <v>1442.2600000000002</v>
      </c>
      <c r="H11" s="21">
        <v>2661.6365600000036</v>
      </c>
      <c r="I11" s="21">
        <v>799.60236982753622</v>
      </c>
      <c r="J11" s="21">
        <v>509</v>
      </c>
      <c r="K11" s="44">
        <v>349</v>
      </c>
      <c r="L11" s="21">
        <v>1098</v>
      </c>
      <c r="M11" s="27">
        <v>34.509999999999991</v>
      </c>
      <c r="N11" s="17"/>
      <c r="O11" s="13">
        <f t="shared" si="0"/>
        <v>12897.008929827542</v>
      </c>
    </row>
    <row r="12" spans="1:15" x14ac:dyDescent="0.25">
      <c r="A12" s="6" t="s">
        <v>18</v>
      </c>
      <c r="B12" s="1" t="s">
        <v>19</v>
      </c>
      <c r="C12" s="20">
        <v>1879</v>
      </c>
      <c r="D12" s="21">
        <v>4965</v>
      </c>
      <c r="E12" s="21">
        <v>581</v>
      </c>
      <c r="F12" s="21">
        <v>43</v>
      </c>
      <c r="G12" s="32">
        <v>7342.3000000000029</v>
      </c>
      <c r="H12" s="21">
        <v>4189.5634999999893</v>
      </c>
      <c r="I12" s="21">
        <v>7226.6307918126058</v>
      </c>
      <c r="J12" s="21">
        <v>1702</v>
      </c>
      <c r="K12" s="44">
        <v>1768</v>
      </c>
      <c r="L12" s="21">
        <v>2615</v>
      </c>
      <c r="M12" s="27">
        <v>2554.9100000000035</v>
      </c>
      <c r="N12" s="17"/>
      <c r="O12" s="13">
        <f t="shared" si="0"/>
        <v>34866.4042918126</v>
      </c>
    </row>
    <row r="13" spans="1:15" x14ac:dyDescent="0.25">
      <c r="A13" s="6" t="s">
        <v>20</v>
      </c>
      <c r="B13" s="1" t="s">
        <v>21</v>
      </c>
      <c r="C13" s="20">
        <v>2468</v>
      </c>
      <c r="D13" s="21">
        <f>D14+D15</f>
        <v>6589</v>
      </c>
      <c r="E13" s="21">
        <v>2419</v>
      </c>
      <c r="F13" s="21">
        <v>70</v>
      </c>
      <c r="G13" s="32">
        <v>13782.720000000001</v>
      </c>
      <c r="H13" s="26">
        <v>11854.091730000007</v>
      </c>
      <c r="I13" s="21">
        <f>I14+I15</f>
        <v>7776.7008383598568</v>
      </c>
      <c r="J13" s="21">
        <f t="shared" ref="J13" si="2">SUM(J14:J15)</f>
        <v>1863</v>
      </c>
      <c r="K13" s="21">
        <f>K14+K15</f>
        <v>9360</v>
      </c>
      <c r="L13" s="21">
        <v>1391</v>
      </c>
      <c r="M13" s="27">
        <f>SUM(M14:M15)</f>
        <v>1527.1399999999987</v>
      </c>
      <c r="N13" s="17"/>
      <c r="O13" s="13">
        <f t="shared" si="0"/>
        <v>59100.652568359867</v>
      </c>
    </row>
    <row r="14" spans="1:15" x14ac:dyDescent="0.25">
      <c r="A14" s="6" t="s">
        <v>16</v>
      </c>
      <c r="B14" s="1" t="s">
        <v>22</v>
      </c>
      <c r="C14" s="20">
        <v>1073</v>
      </c>
      <c r="D14" s="21">
        <v>2041</v>
      </c>
      <c r="E14" s="21">
        <v>1479</v>
      </c>
      <c r="F14" s="21">
        <v>24</v>
      </c>
      <c r="G14" s="32">
        <v>2466.0599999999995</v>
      </c>
      <c r="H14" s="21">
        <v>6485.3380399999896</v>
      </c>
      <c r="I14" s="21">
        <v>2843.2886301724629</v>
      </c>
      <c r="J14" s="21">
        <v>236</v>
      </c>
      <c r="K14" s="44">
        <v>662</v>
      </c>
      <c r="L14" s="21">
        <v>220</v>
      </c>
      <c r="M14" s="27">
        <v>59.61</v>
      </c>
      <c r="N14" s="17"/>
      <c r="O14" s="13">
        <f t="shared" si="0"/>
        <v>17589.296670172451</v>
      </c>
    </row>
    <row r="15" spans="1:15" x14ac:dyDescent="0.25">
      <c r="A15" s="6" t="s">
        <v>18</v>
      </c>
      <c r="B15" s="1" t="s">
        <v>23</v>
      </c>
      <c r="C15" s="20">
        <v>1395</v>
      </c>
      <c r="D15" s="21">
        <v>4548</v>
      </c>
      <c r="E15" s="21">
        <v>940</v>
      </c>
      <c r="F15" s="21">
        <v>46</v>
      </c>
      <c r="G15" s="32">
        <v>11316.659999999974</v>
      </c>
      <c r="H15" s="21">
        <v>5368.7536899999977</v>
      </c>
      <c r="I15" s="21">
        <v>4933.4122081873938</v>
      </c>
      <c r="J15" s="21">
        <v>1627</v>
      </c>
      <c r="K15" s="44">
        <v>8698</v>
      </c>
      <c r="L15" s="21">
        <v>1171</v>
      </c>
      <c r="M15" s="27">
        <v>1467.5299999999988</v>
      </c>
      <c r="N15" s="17"/>
      <c r="O15" s="13">
        <f t="shared" si="0"/>
        <v>41511.355898187365</v>
      </c>
    </row>
    <row r="16" spans="1:15" x14ac:dyDescent="0.25">
      <c r="A16" s="6" t="s">
        <v>24</v>
      </c>
      <c r="B16" s="1" t="s">
        <v>25</v>
      </c>
      <c r="C16" s="20">
        <v>7650</v>
      </c>
      <c r="D16" s="21">
        <f>D17+D18</f>
        <v>13096</v>
      </c>
      <c r="E16" s="21">
        <v>3984</v>
      </c>
      <c r="F16" s="21">
        <v>286</v>
      </c>
      <c r="G16" s="32">
        <v>22567.270000000019</v>
      </c>
      <c r="H16" s="26">
        <v>18705.291790000003</v>
      </c>
      <c r="I16" s="21">
        <f>I17+I18</f>
        <v>15802.933999999999</v>
      </c>
      <c r="J16" s="21">
        <f t="shared" ref="J16" si="3">SUM(J17:J18)</f>
        <v>4074</v>
      </c>
      <c r="K16" s="21">
        <f>K17+K18</f>
        <v>11477</v>
      </c>
      <c r="L16" s="21">
        <v>5104</v>
      </c>
      <c r="M16" s="27">
        <f>SUM(M17:M18)</f>
        <v>4116.5600000000022</v>
      </c>
      <c r="N16" s="17"/>
      <c r="O16" s="13">
        <f t="shared" si="0"/>
        <v>106863.05579000001</v>
      </c>
    </row>
    <row r="17" spans="1:15" x14ac:dyDescent="0.25">
      <c r="A17" s="6" t="s">
        <v>16</v>
      </c>
      <c r="B17" s="1" t="s">
        <v>26</v>
      </c>
      <c r="C17" s="20">
        <v>4376</v>
      </c>
      <c r="D17" s="21">
        <f>D11+D14</f>
        <v>3583</v>
      </c>
      <c r="E17" s="21">
        <v>2463</v>
      </c>
      <c r="F17" s="21">
        <v>198</v>
      </c>
      <c r="G17" s="32">
        <v>3908.3199999999997</v>
      </c>
      <c r="H17" s="21">
        <v>9146.9746000000159</v>
      </c>
      <c r="I17" s="21">
        <f>I11+I14</f>
        <v>3642.8909999999992</v>
      </c>
      <c r="J17" s="21">
        <f t="shared" ref="J17:J18" si="4">J11+J14</f>
        <v>745</v>
      </c>
      <c r="K17" s="45">
        <f>K11+K14</f>
        <v>1011</v>
      </c>
      <c r="L17" s="21">
        <v>1318</v>
      </c>
      <c r="M17" s="27">
        <f>M11+M14</f>
        <v>94.11999999999999</v>
      </c>
      <c r="N17" s="17"/>
      <c r="O17" s="13">
        <f t="shared" si="0"/>
        <v>30486.305600000014</v>
      </c>
    </row>
    <row r="18" spans="1:15" x14ac:dyDescent="0.25">
      <c r="A18" s="6" t="s">
        <v>18</v>
      </c>
      <c r="B18" s="1" t="s">
        <v>27</v>
      </c>
      <c r="C18" s="20">
        <v>3274</v>
      </c>
      <c r="D18" s="21">
        <f>D12+D15</f>
        <v>9513</v>
      </c>
      <c r="E18" s="21">
        <v>1521</v>
      </c>
      <c r="F18" s="21">
        <v>89</v>
      </c>
      <c r="G18" s="32">
        <v>18658.949999999953</v>
      </c>
      <c r="H18" s="21">
        <v>9558.3171899999979</v>
      </c>
      <c r="I18" s="21">
        <f>I12+I15</f>
        <v>12160.043</v>
      </c>
      <c r="J18" s="21">
        <f t="shared" si="4"/>
        <v>3329</v>
      </c>
      <c r="K18" s="45">
        <f>K12+K15</f>
        <v>10466</v>
      </c>
      <c r="L18" s="21">
        <v>3786</v>
      </c>
      <c r="M18" s="27">
        <f>M12+M15</f>
        <v>4022.4400000000023</v>
      </c>
      <c r="N18" s="17"/>
      <c r="O18" s="13">
        <f t="shared" si="0"/>
        <v>76377.750189999962</v>
      </c>
    </row>
    <row r="19" spans="1:15" x14ac:dyDescent="0.25">
      <c r="A19" s="6" t="s">
        <v>28</v>
      </c>
      <c r="B19" s="1" t="s">
        <v>29</v>
      </c>
      <c r="C19" s="20">
        <v>50638</v>
      </c>
      <c r="D19" s="21">
        <f>D20+D24+D25</f>
        <v>41179</v>
      </c>
      <c r="E19" s="21">
        <v>58015</v>
      </c>
      <c r="F19" s="21">
        <v>51095</v>
      </c>
      <c r="G19" s="32">
        <v>25173.03</v>
      </c>
      <c r="H19" s="26">
        <f t="shared" ref="H19:I19" si="5">H20+H24+H25</f>
        <v>49006.957000000053</v>
      </c>
      <c r="I19" s="21">
        <f t="shared" si="5"/>
        <v>40931.196000000004</v>
      </c>
      <c r="J19" s="21">
        <f t="shared" ref="J19" si="6">SUM(J20,J24:J25)</f>
        <v>75279</v>
      </c>
      <c r="K19" s="21">
        <f>SUM(K21:K25)</f>
        <v>70802</v>
      </c>
      <c r="L19" s="21">
        <v>47076</v>
      </c>
      <c r="M19" s="27">
        <f>M20+M24+M25</f>
        <v>35034.730000000025</v>
      </c>
      <c r="N19" s="17"/>
      <c r="O19" s="13">
        <f t="shared" si="0"/>
        <v>544229.91300000006</v>
      </c>
    </row>
    <row r="20" spans="1:15" x14ac:dyDescent="0.25">
      <c r="A20" s="6" t="s">
        <v>30</v>
      </c>
      <c r="B20" s="1" t="s">
        <v>31</v>
      </c>
      <c r="C20" s="20">
        <v>49769</v>
      </c>
      <c r="D20" s="21">
        <f>SUM(D21:D23)</f>
        <v>40779</v>
      </c>
      <c r="E20" s="21">
        <v>57329</v>
      </c>
      <c r="F20" s="21">
        <v>51095</v>
      </c>
      <c r="G20" s="32">
        <v>24856.76999999999</v>
      </c>
      <c r="H20" s="26">
        <f>H21+H22+H23</f>
        <v>47538.153000000049</v>
      </c>
      <c r="I20" s="21">
        <f t="shared" ref="I20" si="7">I21+I22+I23</f>
        <v>39593.192000000003</v>
      </c>
      <c r="J20" s="21">
        <f t="shared" ref="J20" si="8">SUM(J21:J23)</f>
        <v>74848</v>
      </c>
      <c r="K20" s="21">
        <f>K21+K22+K23</f>
        <v>70257</v>
      </c>
      <c r="L20" s="21">
        <v>46317</v>
      </c>
      <c r="M20" s="27">
        <f>SUM(M21:M23)</f>
        <v>34099.180000000022</v>
      </c>
      <c r="N20" s="17"/>
      <c r="O20" s="13">
        <f t="shared" si="0"/>
        <v>536481.29500000004</v>
      </c>
    </row>
    <row r="21" spans="1:15" x14ac:dyDescent="0.25">
      <c r="A21" s="6" t="s">
        <v>32</v>
      </c>
      <c r="B21" s="1" t="s">
        <v>33</v>
      </c>
      <c r="C21" s="20">
        <v>35032</v>
      </c>
      <c r="D21" s="21">
        <v>27901</v>
      </c>
      <c r="E21" s="21">
        <v>22039</v>
      </c>
      <c r="F21" s="21">
        <v>36216</v>
      </c>
      <c r="G21" s="32">
        <v>15168.850000000006</v>
      </c>
      <c r="H21" s="21">
        <v>31055.518000000033</v>
      </c>
      <c r="I21" s="21">
        <v>26035.13</v>
      </c>
      <c r="J21" s="21">
        <v>52929</v>
      </c>
      <c r="K21" s="44">
        <v>49815</v>
      </c>
      <c r="L21" s="21">
        <v>32234</v>
      </c>
      <c r="M21" s="27">
        <v>22852.460000000021</v>
      </c>
      <c r="N21" s="17"/>
      <c r="O21" s="13">
        <f t="shared" si="0"/>
        <v>351277.95800000004</v>
      </c>
    </row>
    <row r="22" spans="1:15" x14ac:dyDescent="0.25">
      <c r="A22" s="6" t="s">
        <v>34</v>
      </c>
      <c r="B22" s="1" t="s">
        <v>35</v>
      </c>
      <c r="C22" s="20">
        <v>14676</v>
      </c>
      <c r="D22" s="21">
        <v>12532</v>
      </c>
      <c r="E22" s="21">
        <v>9205</v>
      </c>
      <c r="F22" s="21">
        <v>14471</v>
      </c>
      <c r="G22" s="32">
        <v>6600.6900000000023</v>
      </c>
      <c r="H22" s="21">
        <v>13955.672000000017</v>
      </c>
      <c r="I22" s="21">
        <v>13331.208000000001</v>
      </c>
      <c r="J22" s="21">
        <v>21503</v>
      </c>
      <c r="K22" s="44">
        <v>20222</v>
      </c>
      <c r="L22" s="21">
        <v>13975</v>
      </c>
      <c r="M22" s="27">
        <v>10021.029999999999</v>
      </c>
      <c r="N22" s="17"/>
      <c r="O22" s="13">
        <f t="shared" si="0"/>
        <v>150492.6</v>
      </c>
    </row>
    <row r="23" spans="1:15" x14ac:dyDescent="0.25">
      <c r="A23" s="6" t="s">
        <v>36</v>
      </c>
      <c r="B23" s="1" t="s">
        <v>37</v>
      </c>
      <c r="C23" s="20">
        <v>61</v>
      </c>
      <c r="D23" s="21">
        <v>346</v>
      </c>
      <c r="E23" s="21">
        <v>26085</v>
      </c>
      <c r="F23" s="21">
        <v>408</v>
      </c>
      <c r="G23" s="32">
        <v>3087.2300000000005</v>
      </c>
      <c r="H23" s="21">
        <v>2526.9630000000016</v>
      </c>
      <c r="I23" s="21">
        <v>226.85400000000001</v>
      </c>
      <c r="J23" s="21">
        <v>416</v>
      </c>
      <c r="K23" s="44">
        <v>220</v>
      </c>
      <c r="L23" s="21">
        <v>108</v>
      </c>
      <c r="M23" s="27">
        <v>1225.69</v>
      </c>
      <c r="N23" s="17"/>
      <c r="O23" s="13">
        <f t="shared" si="0"/>
        <v>34710.737000000001</v>
      </c>
    </row>
    <row r="24" spans="1:15" x14ac:dyDescent="0.25">
      <c r="A24" s="6" t="s">
        <v>38</v>
      </c>
      <c r="B24" s="1" t="s">
        <v>39</v>
      </c>
      <c r="C24" s="20">
        <v>869</v>
      </c>
      <c r="D24" s="21">
        <v>400</v>
      </c>
      <c r="E24" s="21">
        <v>686</v>
      </c>
      <c r="F24" s="21">
        <v>0</v>
      </c>
      <c r="G24" s="32">
        <v>316.26000000000022</v>
      </c>
      <c r="H24" s="21">
        <v>1468.8040000000001</v>
      </c>
      <c r="I24" s="21">
        <v>1338.0039999999999</v>
      </c>
      <c r="J24" s="21">
        <v>431</v>
      </c>
      <c r="K24" s="44">
        <v>545</v>
      </c>
      <c r="L24" s="21">
        <v>759</v>
      </c>
      <c r="M24" s="27">
        <v>935.55</v>
      </c>
      <c r="N24" s="17"/>
      <c r="O24" s="13">
        <f t="shared" si="0"/>
        <v>7748.6180000000004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2">
        <v>0</v>
      </c>
      <c r="H25" s="21">
        <v>0</v>
      </c>
      <c r="I25" s="21">
        <v>0</v>
      </c>
      <c r="J25" s="21">
        <v>0</v>
      </c>
      <c r="K25" s="44">
        <v>0</v>
      </c>
      <c r="L25" s="21">
        <v>0</v>
      </c>
      <c r="M25" s="27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2">
        <v>0</v>
      </c>
      <c r="H26" s="26">
        <v>0</v>
      </c>
      <c r="I26" s="21">
        <v>0</v>
      </c>
      <c r="J26" s="21">
        <v>0</v>
      </c>
      <c r="K26" s="21">
        <v>4</v>
      </c>
      <c r="L26" s="21">
        <v>9</v>
      </c>
      <c r="M26" s="27">
        <v>0</v>
      </c>
      <c r="N26" s="17"/>
      <c r="O26" s="13">
        <f t="shared" si="0"/>
        <v>13</v>
      </c>
    </row>
    <row r="27" spans="1:15" x14ac:dyDescent="0.25">
      <c r="A27" s="6" t="s">
        <v>44</v>
      </c>
      <c r="B27" s="1" t="s">
        <v>45</v>
      </c>
      <c r="C27" s="20">
        <v>22</v>
      </c>
      <c r="D27" s="21">
        <v>89</v>
      </c>
      <c r="E27" s="21">
        <v>6</v>
      </c>
      <c r="F27" s="21">
        <v>0</v>
      </c>
      <c r="G27" s="32">
        <v>51.730000000000018</v>
      </c>
      <c r="H27" s="26">
        <v>139.62100000000009</v>
      </c>
      <c r="I27" s="21">
        <v>96.6</v>
      </c>
      <c r="J27" s="21">
        <v>62</v>
      </c>
      <c r="K27" s="21">
        <v>73</v>
      </c>
      <c r="L27" s="21">
        <v>96</v>
      </c>
      <c r="M27" s="27">
        <v>59.319999999999993</v>
      </c>
      <c r="N27" s="17"/>
      <c r="O27" s="13">
        <f t="shared" si="0"/>
        <v>695.27100000000019</v>
      </c>
    </row>
    <row r="28" spans="1:15" x14ac:dyDescent="0.25">
      <c r="A28" s="6" t="s">
        <v>46</v>
      </c>
      <c r="B28" s="1" t="s">
        <v>47</v>
      </c>
      <c r="C28" s="20">
        <v>948</v>
      </c>
      <c r="D28" s="21">
        <v>6830</v>
      </c>
      <c r="E28" s="21">
        <v>144</v>
      </c>
      <c r="F28" s="21">
        <v>34</v>
      </c>
      <c r="G28" s="32">
        <v>6737.1799999999967</v>
      </c>
      <c r="H28" s="26">
        <v>5587.0206800000005</v>
      </c>
      <c r="I28" s="21">
        <v>2309.931</v>
      </c>
      <c r="J28" s="21">
        <v>958</v>
      </c>
      <c r="K28" s="21">
        <v>1245</v>
      </c>
      <c r="L28" s="21">
        <v>745</v>
      </c>
      <c r="M28" s="27">
        <v>303.27999999999997</v>
      </c>
      <c r="N28" s="17"/>
      <c r="O28" s="13">
        <f t="shared" si="0"/>
        <v>25841.411679999997</v>
      </c>
    </row>
    <row r="29" spans="1:15" x14ac:dyDescent="0.25">
      <c r="A29" s="6" t="s">
        <v>48</v>
      </c>
      <c r="B29" s="1" t="s">
        <v>49</v>
      </c>
      <c r="C29" s="20">
        <v>134</v>
      </c>
      <c r="D29" s="21">
        <v>0</v>
      </c>
      <c r="E29" s="21">
        <v>76</v>
      </c>
      <c r="F29" s="21">
        <v>0</v>
      </c>
      <c r="G29" s="32">
        <v>229.82000000000016</v>
      </c>
      <c r="H29" s="26">
        <v>136.97599999999875</v>
      </c>
      <c r="I29" s="21">
        <v>1321.4090000000001</v>
      </c>
      <c r="J29" s="21">
        <v>0</v>
      </c>
      <c r="K29" s="21">
        <v>1256</v>
      </c>
      <c r="L29" s="21">
        <v>0</v>
      </c>
      <c r="M29" s="27">
        <v>7.32</v>
      </c>
      <c r="N29" s="17"/>
      <c r="O29" s="13">
        <f t="shared" si="0"/>
        <v>3161.5249999999992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2">
        <v>0</v>
      </c>
      <c r="H30" s="26">
        <v>0</v>
      </c>
      <c r="I30" s="21">
        <v>14.24</v>
      </c>
      <c r="J30" s="21">
        <v>0</v>
      </c>
      <c r="K30" s="21">
        <v>0</v>
      </c>
      <c r="L30" s="21">
        <v>0</v>
      </c>
      <c r="M30" s="27">
        <v>0</v>
      </c>
      <c r="N30" s="17"/>
      <c r="O30" s="13">
        <f t="shared" si="0"/>
        <v>14.24</v>
      </c>
    </row>
    <row r="31" spans="1:15" x14ac:dyDescent="0.25">
      <c r="A31" s="6" t="s">
        <v>52</v>
      </c>
      <c r="B31" s="1" t="s">
        <v>53</v>
      </c>
      <c r="C31" s="20">
        <v>114</v>
      </c>
      <c r="D31" s="21">
        <v>206</v>
      </c>
      <c r="E31" s="21">
        <v>0</v>
      </c>
      <c r="F31" s="21">
        <v>0</v>
      </c>
      <c r="G31" s="32">
        <v>1354.8300000000002</v>
      </c>
      <c r="H31" s="26">
        <v>209.86300000000028</v>
      </c>
      <c r="I31" s="21">
        <v>36.968000000000004</v>
      </c>
      <c r="J31" s="21">
        <v>16</v>
      </c>
      <c r="K31" s="21">
        <v>0</v>
      </c>
      <c r="L31" s="21">
        <v>0</v>
      </c>
      <c r="M31" s="27">
        <v>0.61</v>
      </c>
      <c r="N31" s="17"/>
      <c r="O31" s="13">
        <f t="shared" si="0"/>
        <v>1938.2710000000004</v>
      </c>
    </row>
    <row r="32" spans="1:15" x14ac:dyDescent="0.2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32">
        <v>0</v>
      </c>
      <c r="H32" s="26">
        <v>0</v>
      </c>
      <c r="I32" s="21">
        <v>0</v>
      </c>
      <c r="J32" s="21">
        <v>0</v>
      </c>
      <c r="K32" s="21">
        <v>0</v>
      </c>
      <c r="L32" s="21">
        <v>0</v>
      </c>
      <c r="M32" s="27">
        <v>0</v>
      </c>
      <c r="N32" s="17"/>
      <c r="O32" s="13">
        <f t="shared" si="0"/>
        <v>1</v>
      </c>
    </row>
    <row r="33" spans="1:15" x14ac:dyDescent="0.25">
      <c r="A33" s="6" t="s">
        <v>56</v>
      </c>
      <c r="B33" s="1" t="s">
        <v>57</v>
      </c>
      <c r="C33" s="20">
        <v>3459</v>
      </c>
      <c r="D33" s="21">
        <v>5652</v>
      </c>
      <c r="E33" s="21">
        <v>2047</v>
      </c>
      <c r="F33" s="21">
        <v>898</v>
      </c>
      <c r="G33" s="32">
        <v>1661.2999999999993</v>
      </c>
      <c r="H33" s="26">
        <v>6766.4620000000004</v>
      </c>
      <c r="I33" s="21">
        <v>7608.89</v>
      </c>
      <c r="J33" s="21">
        <v>2448</v>
      </c>
      <c r="K33" s="21">
        <v>1991</v>
      </c>
      <c r="L33" s="21">
        <v>3213.9609999999998</v>
      </c>
      <c r="M33" s="27">
        <v>1639.6499999999996</v>
      </c>
      <c r="N33" s="17"/>
      <c r="O33" s="13">
        <f t="shared" si="0"/>
        <v>37385.262999999999</v>
      </c>
    </row>
    <row r="34" spans="1:15" x14ac:dyDescent="0.25">
      <c r="A34" s="7" t="s">
        <v>58</v>
      </c>
      <c r="B34" s="8" t="s">
        <v>59</v>
      </c>
      <c r="C34" s="20">
        <v>89893</v>
      </c>
      <c r="D34" s="22">
        <f>D3+D4+D5+D6+D7+D8+D9+D16+D19+D26+D27+D28+D29+D30+D31+D32+D33</f>
        <v>85307</v>
      </c>
      <c r="E34" s="21">
        <v>76105</v>
      </c>
      <c r="F34" s="21">
        <v>56992</v>
      </c>
      <c r="G34" s="32">
        <v>84474.319999999949</v>
      </c>
      <c r="H34" s="26">
        <v>110781.69547000004</v>
      </c>
      <c r="I34" s="21">
        <f>I3+I5+I4+I6+I7+I8+I9+I16+I19+I26+I27+I28+I29+I30+I32+I31+I33</f>
        <v>84371.766999999993</v>
      </c>
      <c r="J34" s="25">
        <f>SUM(J3:J10,J13,J19,J26:J33)</f>
        <v>101389</v>
      </c>
      <c r="K34" s="25">
        <f>SUM(K3:K10)+K13+K19+SUM(K26:K33)</f>
        <v>101910</v>
      </c>
      <c r="L34" s="21">
        <v>68529.960999999996</v>
      </c>
      <c r="M34" s="28">
        <f>SUM(M3:M9)+M16+M19+SUM(M26:M33)</f>
        <v>54238.790000000023</v>
      </c>
      <c r="N34" s="18"/>
      <c r="O34" s="9">
        <f t="shared" si="0"/>
        <v>913992.53347000002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D34" sqref="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6018</v>
      </c>
      <c r="D3" s="21">
        <v>3255</v>
      </c>
      <c r="E3" s="21">
        <v>145</v>
      </c>
      <c r="F3" s="21">
        <v>697.47900000000004</v>
      </c>
      <c r="G3" s="21">
        <v>3658.88</v>
      </c>
      <c r="H3" s="21">
        <v>1186.7700000000004</v>
      </c>
      <c r="I3" s="21">
        <v>2913.19</v>
      </c>
      <c r="J3" s="21">
        <v>1880</v>
      </c>
      <c r="K3" s="20">
        <v>834</v>
      </c>
      <c r="L3" s="27">
        <v>1290.75</v>
      </c>
      <c r="M3" s="37">
        <v>0</v>
      </c>
      <c r="N3" s="13">
        <f>SUM(C3:M3)</f>
        <v>21879.069</v>
      </c>
    </row>
    <row r="4" spans="1:14" x14ac:dyDescent="0.25">
      <c r="A4" s="6" t="s">
        <v>2</v>
      </c>
      <c r="B4" s="1" t="s">
        <v>3</v>
      </c>
      <c r="C4" s="20">
        <v>19940</v>
      </c>
      <c r="D4" s="21">
        <v>9423</v>
      </c>
      <c r="E4" s="21">
        <v>865</v>
      </c>
      <c r="F4" s="21">
        <v>0</v>
      </c>
      <c r="G4" s="21">
        <v>11114.42</v>
      </c>
      <c r="H4" s="21">
        <v>5029.5079999999998</v>
      </c>
      <c r="I4" s="21">
        <v>9691.0120000000006</v>
      </c>
      <c r="J4" s="21">
        <v>3576</v>
      </c>
      <c r="K4" s="20">
        <v>0</v>
      </c>
      <c r="L4" s="27">
        <v>3344.31</v>
      </c>
      <c r="M4" s="38">
        <v>0</v>
      </c>
      <c r="N4" s="13">
        <f t="shared" ref="N4:N34" si="0">SUM(C4:M4)</f>
        <v>62983.25</v>
      </c>
    </row>
    <row r="5" spans="1:14" x14ac:dyDescent="0.25">
      <c r="A5" s="6" t="s">
        <v>4</v>
      </c>
      <c r="B5" s="1" t="s">
        <v>5</v>
      </c>
      <c r="C5" s="20">
        <v>5474</v>
      </c>
      <c r="D5" s="21">
        <v>5480</v>
      </c>
      <c r="E5" s="21">
        <v>3526</v>
      </c>
      <c r="F5" s="21">
        <v>669.00099999999998</v>
      </c>
      <c r="G5" s="21">
        <v>13164.72</v>
      </c>
      <c r="H5" s="21">
        <v>10335.955999999998</v>
      </c>
      <c r="I5" s="21">
        <v>11936.455</v>
      </c>
      <c r="J5" s="21">
        <v>8725</v>
      </c>
      <c r="K5" s="20">
        <v>6269</v>
      </c>
      <c r="L5" s="27">
        <v>8737.68</v>
      </c>
      <c r="M5" s="38">
        <v>0</v>
      </c>
      <c r="N5" s="13">
        <f t="shared" si="0"/>
        <v>74317.812000000005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38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7">
        <v>0</v>
      </c>
      <c r="M7" s="38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7">
        <v>0</v>
      </c>
      <c r="M8" s="38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21">
        <v>0.16</v>
      </c>
      <c r="H9" s="21">
        <v>0</v>
      </c>
      <c r="I9" s="21">
        <v>0.72599999999999998</v>
      </c>
      <c r="J9" s="21">
        <v>7</v>
      </c>
      <c r="K9" s="20">
        <v>0</v>
      </c>
      <c r="L9" s="27">
        <v>0</v>
      </c>
      <c r="M9" s="38">
        <v>0</v>
      </c>
      <c r="N9" s="13">
        <f t="shared" si="0"/>
        <v>7.8860000000000001</v>
      </c>
    </row>
    <row r="10" spans="1:14" x14ac:dyDescent="0.25">
      <c r="A10" s="6" t="s">
        <v>14</v>
      </c>
      <c r="B10" s="1" t="s">
        <v>15</v>
      </c>
      <c r="C10" s="20">
        <v>202</v>
      </c>
      <c r="D10" s="21">
        <f>D11+D12</f>
        <v>3123</v>
      </c>
      <c r="E10" s="21">
        <v>85</v>
      </c>
      <c r="F10" s="21">
        <v>36</v>
      </c>
      <c r="G10" s="21">
        <v>1126.07</v>
      </c>
      <c r="H10" s="21">
        <v>1306.5730000000003</v>
      </c>
      <c r="I10" s="21">
        <f t="shared" ref="I10" si="1">I11+I12</f>
        <v>23282.752</v>
      </c>
      <c r="J10" s="21">
        <f t="shared" ref="J10" si="2">SUM(J11:J12)</f>
        <v>752</v>
      </c>
      <c r="K10" s="20">
        <v>188</v>
      </c>
      <c r="L10" s="27">
        <f>SUM(L11:L12)</f>
        <v>165.65</v>
      </c>
      <c r="M10" s="38">
        <v>0</v>
      </c>
      <c r="N10" s="13">
        <f t="shared" si="0"/>
        <v>30267.045000000002</v>
      </c>
    </row>
    <row r="11" spans="1:14" x14ac:dyDescent="0.25">
      <c r="A11" s="6" t="s">
        <v>16</v>
      </c>
      <c r="B11" s="1" t="s">
        <v>17</v>
      </c>
      <c r="C11" s="20">
        <v>16</v>
      </c>
      <c r="D11" s="21">
        <v>1600</v>
      </c>
      <c r="E11" s="21">
        <v>15</v>
      </c>
      <c r="F11" s="21">
        <v>36</v>
      </c>
      <c r="G11" s="21">
        <v>1074.53</v>
      </c>
      <c r="H11" s="21">
        <v>351.12499999999909</v>
      </c>
      <c r="I11" s="21">
        <v>516.74699999999996</v>
      </c>
      <c r="J11" s="21">
        <v>56</v>
      </c>
      <c r="K11" s="20">
        <v>188</v>
      </c>
      <c r="L11" s="27">
        <v>0</v>
      </c>
      <c r="M11" s="38">
        <v>0</v>
      </c>
      <c r="N11" s="13">
        <f t="shared" si="0"/>
        <v>3853.4019999999987</v>
      </c>
    </row>
    <row r="12" spans="1:14" x14ac:dyDescent="0.25">
      <c r="A12" s="6" t="s">
        <v>18</v>
      </c>
      <c r="B12" s="1" t="s">
        <v>19</v>
      </c>
      <c r="C12" s="20">
        <v>186</v>
      </c>
      <c r="D12" s="21">
        <v>1523</v>
      </c>
      <c r="E12" s="21">
        <v>70</v>
      </c>
      <c r="F12" s="21">
        <v>0</v>
      </c>
      <c r="G12" s="21">
        <v>51.54</v>
      </c>
      <c r="H12" s="21">
        <v>955.44800000000032</v>
      </c>
      <c r="I12" s="21">
        <v>22766.005000000001</v>
      </c>
      <c r="J12" s="21">
        <v>696</v>
      </c>
      <c r="K12" s="20">
        <v>0</v>
      </c>
      <c r="L12" s="27">
        <v>165.65</v>
      </c>
      <c r="M12" s="38">
        <v>0</v>
      </c>
      <c r="N12" s="13">
        <f t="shared" si="0"/>
        <v>26413.643000000004</v>
      </c>
    </row>
    <row r="13" spans="1:14" x14ac:dyDescent="0.25">
      <c r="A13" s="6" t="s">
        <v>20</v>
      </c>
      <c r="B13" s="1" t="s">
        <v>21</v>
      </c>
      <c r="C13" s="20">
        <v>461</v>
      </c>
      <c r="D13" s="21">
        <f>D14+D15</f>
        <v>327</v>
      </c>
      <c r="E13" s="21">
        <v>2433</v>
      </c>
      <c r="F13" s="21">
        <v>0</v>
      </c>
      <c r="G13" s="21">
        <v>4383.3</v>
      </c>
      <c r="H13" s="21">
        <v>2235.2649999999994</v>
      </c>
      <c r="I13" s="21">
        <f>I14+I15</f>
        <v>6168.7839999999997</v>
      </c>
      <c r="J13" s="21">
        <f t="shared" ref="J13" si="3">SUM(J14:J15)</f>
        <v>4364</v>
      </c>
      <c r="K13" s="20">
        <v>30</v>
      </c>
      <c r="L13" s="27">
        <f>SUM(L14:L15)</f>
        <v>1634.63</v>
      </c>
      <c r="M13" s="38">
        <v>9</v>
      </c>
      <c r="N13" s="13">
        <f t="shared" si="0"/>
        <v>22045.978999999999</v>
      </c>
    </row>
    <row r="14" spans="1:14" x14ac:dyDescent="0.25">
      <c r="A14" s="6" t="s">
        <v>16</v>
      </c>
      <c r="B14" s="1" t="s">
        <v>22</v>
      </c>
      <c r="C14" s="20">
        <v>390</v>
      </c>
      <c r="D14" s="21">
        <v>102</v>
      </c>
      <c r="E14" s="21">
        <v>1229</v>
      </c>
      <c r="F14" s="21">
        <v>0</v>
      </c>
      <c r="G14" s="21">
        <v>212.19</v>
      </c>
      <c r="H14" s="21">
        <v>887.10199999999895</v>
      </c>
      <c r="I14" s="21">
        <v>938.31500000000005</v>
      </c>
      <c r="J14" s="21">
        <v>140</v>
      </c>
      <c r="K14" s="20">
        <v>0</v>
      </c>
      <c r="L14" s="27">
        <v>139.86000000000001</v>
      </c>
      <c r="M14" s="38">
        <v>9</v>
      </c>
      <c r="N14" s="13">
        <f t="shared" si="0"/>
        <v>4047.4669999999992</v>
      </c>
    </row>
    <row r="15" spans="1:14" x14ac:dyDescent="0.25">
      <c r="A15" s="6" t="s">
        <v>18</v>
      </c>
      <c r="B15" s="1" t="s">
        <v>23</v>
      </c>
      <c r="C15" s="20">
        <v>71</v>
      </c>
      <c r="D15" s="21">
        <v>225</v>
      </c>
      <c r="E15" s="21">
        <v>1204</v>
      </c>
      <c r="F15" s="21">
        <v>0</v>
      </c>
      <c r="G15" s="21">
        <v>4171.1099999999997</v>
      </c>
      <c r="H15" s="21">
        <v>1348.1630000000005</v>
      </c>
      <c r="I15" s="21">
        <v>5230.4690000000001</v>
      </c>
      <c r="J15" s="21">
        <v>4224</v>
      </c>
      <c r="K15" s="20">
        <v>30</v>
      </c>
      <c r="L15" s="27">
        <v>1494.77</v>
      </c>
      <c r="M15" s="38">
        <v>0</v>
      </c>
      <c r="N15" s="13">
        <f t="shared" si="0"/>
        <v>17998.511999999999</v>
      </c>
    </row>
    <row r="16" spans="1:14" x14ac:dyDescent="0.25">
      <c r="A16" s="6" t="s">
        <v>24</v>
      </c>
      <c r="B16" s="1" t="s">
        <v>25</v>
      </c>
      <c r="C16" s="20">
        <v>663</v>
      </c>
      <c r="D16" s="21">
        <f t="shared" ref="D16:D18" si="4">D10+D13</f>
        <v>3450</v>
      </c>
      <c r="E16" s="21">
        <v>2518</v>
      </c>
      <c r="F16" s="21">
        <v>36</v>
      </c>
      <c r="G16" s="21">
        <v>5509.37</v>
      </c>
      <c r="H16" s="21">
        <v>3541.8380000000052</v>
      </c>
      <c r="I16" s="21">
        <f>I17+I18</f>
        <v>29451.536</v>
      </c>
      <c r="J16" s="21">
        <f t="shared" ref="J16" si="5">SUM(J17:J18)</f>
        <v>5116</v>
      </c>
      <c r="K16" s="20">
        <v>218</v>
      </c>
      <c r="L16" s="27">
        <f>SUM(L17:L18)</f>
        <v>1800.2800000000002</v>
      </c>
      <c r="M16" s="38">
        <v>9</v>
      </c>
      <c r="N16" s="13">
        <f t="shared" si="0"/>
        <v>52313.024000000005</v>
      </c>
    </row>
    <row r="17" spans="1:14" x14ac:dyDescent="0.25">
      <c r="A17" s="6" t="s">
        <v>16</v>
      </c>
      <c r="B17" s="1" t="s">
        <v>26</v>
      </c>
      <c r="C17" s="20">
        <v>406</v>
      </c>
      <c r="D17" s="21">
        <f t="shared" si="4"/>
        <v>1702</v>
      </c>
      <c r="E17" s="21">
        <v>1244</v>
      </c>
      <c r="F17" s="21">
        <v>36</v>
      </c>
      <c r="G17" s="21">
        <v>1286.72</v>
      </c>
      <c r="H17" s="21">
        <v>1238.2270000000135</v>
      </c>
      <c r="I17" s="21">
        <f t="shared" ref="I17:J18" si="6">I11+I14</f>
        <v>1455.0619999999999</v>
      </c>
      <c r="J17" s="21">
        <f t="shared" si="6"/>
        <v>196</v>
      </c>
      <c r="K17" s="20">
        <v>188</v>
      </c>
      <c r="L17" s="27">
        <f t="shared" ref="L17:L18" si="7">L11+L14</f>
        <v>139.86000000000001</v>
      </c>
      <c r="M17" s="38">
        <v>9</v>
      </c>
      <c r="N17" s="13">
        <f t="shared" si="0"/>
        <v>7900.8690000000133</v>
      </c>
    </row>
    <row r="18" spans="1:14" x14ac:dyDescent="0.25">
      <c r="A18" s="6" t="s">
        <v>18</v>
      </c>
      <c r="B18" s="1" t="s">
        <v>27</v>
      </c>
      <c r="C18" s="20">
        <v>257</v>
      </c>
      <c r="D18" s="21">
        <f t="shared" si="4"/>
        <v>1748</v>
      </c>
      <c r="E18" s="21">
        <v>1274</v>
      </c>
      <c r="F18" s="21">
        <v>0</v>
      </c>
      <c r="G18" s="21">
        <v>4222.6499999999996</v>
      </c>
      <c r="H18" s="21">
        <v>2303.6110000000008</v>
      </c>
      <c r="I18" s="21">
        <f t="shared" si="6"/>
        <v>27996.474000000002</v>
      </c>
      <c r="J18" s="21">
        <f t="shared" si="6"/>
        <v>4920</v>
      </c>
      <c r="K18" s="20">
        <v>30</v>
      </c>
      <c r="L18" s="27">
        <f t="shared" si="7"/>
        <v>1660.42</v>
      </c>
      <c r="M18" s="38">
        <v>0</v>
      </c>
      <c r="N18" s="13">
        <f t="shared" si="0"/>
        <v>44412.154999999999</v>
      </c>
    </row>
    <row r="19" spans="1:14" x14ac:dyDescent="0.25">
      <c r="A19" s="6" t="s">
        <v>28</v>
      </c>
      <c r="B19" s="1" t="s">
        <v>29</v>
      </c>
      <c r="C19" s="20">
        <v>17778</v>
      </c>
      <c r="D19" s="21">
        <f>D20+D24+D25</f>
        <v>15882</v>
      </c>
      <c r="E19" s="21">
        <v>8113</v>
      </c>
      <c r="F19" s="21">
        <v>12923.313959999994</v>
      </c>
      <c r="G19" s="21">
        <v>33542.129999999997</v>
      </c>
      <c r="H19" s="26">
        <f>H20+H24+H25</f>
        <v>14692.864980000018</v>
      </c>
      <c r="I19" s="21">
        <f t="shared" ref="I19" si="8">I20+I24+I25</f>
        <v>14601.59881</v>
      </c>
      <c r="J19" s="21">
        <f t="shared" ref="J19" si="9">SUM(J20,J24:J25)</f>
        <v>27644</v>
      </c>
      <c r="K19" s="20">
        <v>11079</v>
      </c>
      <c r="L19" s="27">
        <f>L20+L24+L25</f>
        <v>12069.58</v>
      </c>
      <c r="M19" s="38">
        <v>797</v>
      </c>
      <c r="N19" s="13">
        <f t="shared" si="0"/>
        <v>169122.48775</v>
      </c>
    </row>
    <row r="20" spans="1:14" x14ac:dyDescent="0.25">
      <c r="A20" s="6" t="s">
        <v>30</v>
      </c>
      <c r="B20" s="1" t="s">
        <v>31</v>
      </c>
      <c r="C20" s="20">
        <v>17778</v>
      </c>
      <c r="D20" s="21">
        <f>SUM(D21:D23)</f>
        <v>13121</v>
      </c>
      <c r="E20" s="21">
        <v>8023</v>
      </c>
      <c r="F20" s="21">
        <v>12923.313959999994</v>
      </c>
      <c r="G20" s="21">
        <v>33553.379999999997</v>
      </c>
      <c r="H20" s="26">
        <f>H21+H22+H23</f>
        <v>14692.864980000018</v>
      </c>
      <c r="I20" s="21">
        <f t="shared" ref="I20" si="10">I21+I22+I23</f>
        <v>14601.59881</v>
      </c>
      <c r="J20" s="21">
        <f t="shared" ref="J20" si="11">SUM(J21:J23)</f>
        <v>27471</v>
      </c>
      <c r="K20" s="20">
        <v>11079</v>
      </c>
      <c r="L20" s="27">
        <f>SUM(L21:L23)</f>
        <v>11561.57</v>
      </c>
      <c r="M20" s="38">
        <v>797</v>
      </c>
      <c r="N20" s="13">
        <f t="shared" si="0"/>
        <v>165601.72775000002</v>
      </c>
    </row>
    <row r="21" spans="1:14" x14ac:dyDescent="0.25">
      <c r="A21" s="6" t="s">
        <v>32</v>
      </c>
      <c r="B21" s="1" t="s">
        <v>33</v>
      </c>
      <c r="C21" s="20">
        <v>14164</v>
      </c>
      <c r="D21" s="21">
        <f>13580-766</f>
        <v>12814</v>
      </c>
      <c r="E21" s="21">
        <v>6691</v>
      </c>
      <c r="F21" s="21">
        <v>11702.851000000001</v>
      </c>
      <c r="G21" s="21">
        <v>21271.919999999998</v>
      </c>
      <c r="H21" s="21">
        <v>12699.648410000016</v>
      </c>
      <c r="I21" s="21">
        <v>9768.6214400000008</v>
      </c>
      <c r="J21" s="21">
        <v>22707</v>
      </c>
      <c r="K21" s="20">
        <v>9425</v>
      </c>
      <c r="L21" s="27">
        <v>6345.09</v>
      </c>
      <c r="M21" s="38">
        <v>797</v>
      </c>
      <c r="N21" s="13">
        <f t="shared" si="0"/>
        <v>128386.13085000003</v>
      </c>
    </row>
    <row r="22" spans="1:14" x14ac:dyDescent="0.25">
      <c r="A22" s="6" t="s">
        <v>34</v>
      </c>
      <c r="B22" s="1" t="s">
        <v>35</v>
      </c>
      <c r="C22" s="20">
        <v>3614</v>
      </c>
      <c r="D22" s="21">
        <v>307</v>
      </c>
      <c r="E22" s="21">
        <v>1332</v>
      </c>
      <c r="F22" s="21">
        <v>1220.4629599999935</v>
      </c>
      <c r="G22" s="21">
        <v>12281.22</v>
      </c>
      <c r="H22" s="21">
        <v>1853.6935700000031</v>
      </c>
      <c r="I22" s="21">
        <v>4832.9773699999996</v>
      </c>
      <c r="J22" s="21">
        <v>4764</v>
      </c>
      <c r="K22" s="20">
        <v>1654</v>
      </c>
      <c r="L22" s="27">
        <v>5216.4799999999996</v>
      </c>
      <c r="M22" s="38">
        <v>0</v>
      </c>
      <c r="N22" s="13">
        <f t="shared" si="0"/>
        <v>37075.833899999998</v>
      </c>
    </row>
    <row r="23" spans="1:14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21">
        <v>0.24</v>
      </c>
      <c r="H23" s="21">
        <v>139.52299999999994</v>
      </c>
      <c r="I23" s="21">
        <v>0</v>
      </c>
      <c r="J23" s="21">
        <v>0</v>
      </c>
      <c r="K23" s="20">
        <v>0</v>
      </c>
      <c r="L23" s="27">
        <v>0</v>
      </c>
      <c r="M23" s="38">
        <v>0</v>
      </c>
      <c r="N23" s="13">
        <f t="shared" si="0"/>
        <v>139.76299999999995</v>
      </c>
    </row>
    <row r="24" spans="1:14" x14ac:dyDescent="0.25">
      <c r="A24" s="6" t="s">
        <v>38</v>
      </c>
      <c r="B24" s="1" t="s">
        <v>39</v>
      </c>
      <c r="C24" s="20">
        <v>0</v>
      </c>
      <c r="D24" s="21">
        <v>2761</v>
      </c>
      <c r="E24" s="21">
        <v>90</v>
      </c>
      <c r="F24" s="21">
        <v>0</v>
      </c>
      <c r="G24" s="21">
        <v>-11.25</v>
      </c>
      <c r="H24" s="21">
        <v>0</v>
      </c>
      <c r="I24" s="21">
        <v>0</v>
      </c>
      <c r="J24" s="21">
        <v>173</v>
      </c>
      <c r="K24" s="20">
        <v>0</v>
      </c>
      <c r="L24" s="27">
        <v>508.01</v>
      </c>
      <c r="M24" s="38">
        <v>0</v>
      </c>
      <c r="N24" s="13">
        <f t="shared" si="0"/>
        <v>3520.76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38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7">
        <v>0</v>
      </c>
      <c r="M26" s="38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7">
        <v>0</v>
      </c>
      <c r="M27" s="38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0">
        <v>0</v>
      </c>
      <c r="D28" s="21">
        <v>8</v>
      </c>
      <c r="E28" s="21">
        <v>7</v>
      </c>
      <c r="F28" s="21">
        <v>0</v>
      </c>
      <c r="G28" s="21">
        <v>772.99</v>
      </c>
      <c r="H28" s="21">
        <v>56.85899999999998</v>
      </c>
      <c r="I28" s="21">
        <v>0</v>
      </c>
      <c r="J28" s="21">
        <v>1012</v>
      </c>
      <c r="K28" s="20">
        <v>15</v>
      </c>
      <c r="L28" s="27">
        <v>13</v>
      </c>
      <c r="M28" s="38">
        <v>0</v>
      </c>
      <c r="N28" s="13">
        <f t="shared" si="0"/>
        <v>1884.8489999999999</v>
      </c>
    </row>
    <row r="29" spans="1:14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21">
        <v>486.52</v>
      </c>
      <c r="H29" s="21">
        <v>0</v>
      </c>
      <c r="I29" s="21">
        <v>40.610999999999997</v>
      </c>
      <c r="J29" s="21">
        <v>0</v>
      </c>
      <c r="K29" s="20">
        <v>0</v>
      </c>
      <c r="L29" s="27">
        <v>0</v>
      </c>
      <c r="M29" s="38">
        <v>0</v>
      </c>
      <c r="N29" s="13">
        <f t="shared" si="0"/>
        <v>527.13099999999997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0</v>
      </c>
      <c r="M30" s="38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0.01</v>
      </c>
      <c r="H31" s="21">
        <v>0</v>
      </c>
      <c r="I31" s="21">
        <v>0</v>
      </c>
      <c r="J31" s="21">
        <v>0</v>
      </c>
      <c r="K31" s="20">
        <v>0</v>
      </c>
      <c r="L31" s="27">
        <v>0</v>
      </c>
      <c r="M31" s="38">
        <v>0</v>
      </c>
      <c r="N31" s="13">
        <f t="shared" si="0"/>
        <v>0.01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38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1879</v>
      </c>
      <c r="D33" s="21">
        <v>1134</v>
      </c>
      <c r="E33" s="21">
        <v>338</v>
      </c>
      <c r="F33" s="21">
        <v>1180.2270000000001</v>
      </c>
      <c r="G33" s="21">
        <v>444.09</v>
      </c>
      <c r="H33" s="21">
        <v>1711.4642800000001</v>
      </c>
      <c r="I33" s="21">
        <v>2119.4024600000002</v>
      </c>
      <c r="J33" s="21">
        <v>530</v>
      </c>
      <c r="K33" s="20">
        <v>519</v>
      </c>
      <c r="L33" s="27">
        <v>701.14</v>
      </c>
      <c r="M33" s="38">
        <v>0</v>
      </c>
      <c r="N33" s="13">
        <f t="shared" si="0"/>
        <v>10556.32374</v>
      </c>
    </row>
    <row r="34" spans="1:14" ht="15.75" thickBot="1" x14ac:dyDescent="0.3">
      <c r="A34" s="7" t="s">
        <v>58</v>
      </c>
      <c r="B34" s="8" t="s">
        <v>59</v>
      </c>
      <c r="C34" s="20">
        <v>51752</v>
      </c>
      <c r="D34" s="22">
        <f>D3+D4+D5+D6+D7+D8+D9+D16+D19+D26+D27+D28+D29+D30+D31+D32+D33</f>
        <v>38632</v>
      </c>
      <c r="E34" s="21">
        <v>15512</v>
      </c>
      <c r="F34" s="21">
        <v>15506.020959999994</v>
      </c>
      <c r="G34" s="21">
        <v>68693.289999999994</v>
      </c>
      <c r="H34" s="21">
        <v>36555.260260000025</v>
      </c>
      <c r="I34" s="21">
        <f>I3+I5+I4+I6+I7+I8+I9+I16+I19+I26+I27+I28+I29+I30+I32+I31+I33</f>
        <v>70754.531269999992</v>
      </c>
      <c r="J34" s="25">
        <f t="shared" ref="J34" si="12">SUM(J3:J10,J13,J19,J26:J33)</f>
        <v>48490</v>
      </c>
      <c r="K34" s="20">
        <v>18934</v>
      </c>
      <c r="L34" s="28">
        <f>SUM(L3:L9)+L16+L19+SUM(L26:L33)</f>
        <v>27956.739999999998</v>
      </c>
      <c r="M34" s="39">
        <v>807</v>
      </c>
      <c r="N34" s="9">
        <f t="shared" si="0"/>
        <v>393592.84248999995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tabSelected="1" zoomScale="90" zoomScaleNormal="90" workbookViewId="0">
      <selection activeCell="D24" sqref="D2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76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1">
        <v>3235</v>
      </c>
      <c r="D3" s="21">
        <v>1512</v>
      </c>
      <c r="E3" s="21">
        <v>269</v>
      </c>
      <c r="F3" s="21">
        <v>178.441</v>
      </c>
      <c r="G3" s="47">
        <v>2518.8600000000006</v>
      </c>
      <c r="H3" s="26">
        <v>657.14600000000064</v>
      </c>
      <c r="I3" s="21">
        <v>4502.8100000000004</v>
      </c>
      <c r="J3" s="21">
        <v>1202</v>
      </c>
      <c r="K3" s="21">
        <v>1796</v>
      </c>
      <c r="L3" s="21">
        <v>1367</v>
      </c>
      <c r="M3" s="27">
        <v>3175.7700000000004</v>
      </c>
      <c r="N3" s="17"/>
      <c r="O3" s="13">
        <f>SUM(C3:N3)</f>
        <v>20414.027000000002</v>
      </c>
    </row>
    <row r="4" spans="1:15" x14ac:dyDescent="0.25">
      <c r="A4" s="6" t="s">
        <v>2</v>
      </c>
      <c r="B4" s="1" t="s">
        <v>3</v>
      </c>
      <c r="C4" s="21">
        <v>9337</v>
      </c>
      <c r="D4" s="21">
        <v>11464</v>
      </c>
      <c r="E4" s="21">
        <v>1052</v>
      </c>
      <c r="F4" s="21">
        <v>0</v>
      </c>
      <c r="G4" s="47">
        <v>8642.1000000000058</v>
      </c>
      <c r="H4" s="26">
        <v>3615.640000000004</v>
      </c>
      <c r="I4" s="21">
        <v>5669.9660000000003</v>
      </c>
      <c r="J4" s="21">
        <v>1856</v>
      </c>
      <c r="K4" s="21">
        <v>734</v>
      </c>
      <c r="L4" s="21">
        <v>0</v>
      </c>
      <c r="M4" s="27">
        <v>2577.6000000000022</v>
      </c>
      <c r="N4" s="17"/>
      <c r="O4" s="13">
        <f t="shared" ref="O4:O34" si="0">SUM(C4:N4)</f>
        <v>44948.306000000011</v>
      </c>
    </row>
    <row r="5" spans="1:15" x14ac:dyDescent="0.25">
      <c r="A5" s="6" t="s">
        <v>4</v>
      </c>
      <c r="B5" s="1" t="s">
        <v>5</v>
      </c>
      <c r="C5" s="21">
        <v>3110</v>
      </c>
      <c r="D5" s="21">
        <v>4144</v>
      </c>
      <c r="E5" s="21">
        <v>1938</v>
      </c>
      <c r="F5" s="21">
        <v>80.105999999999995</v>
      </c>
      <c r="G5" s="47">
        <v>2770.7000000000007</v>
      </c>
      <c r="H5" s="26">
        <v>14056.760999999999</v>
      </c>
      <c r="I5" s="21">
        <v>10497.322</v>
      </c>
      <c r="J5" s="21">
        <v>7349</v>
      </c>
      <c r="K5" s="21">
        <v>6701</v>
      </c>
      <c r="L5" s="21">
        <v>3178</v>
      </c>
      <c r="M5" s="27">
        <v>5973.260000000002</v>
      </c>
      <c r="N5" s="17"/>
      <c r="O5" s="13">
        <f t="shared" si="0"/>
        <v>59798.148999999998</v>
      </c>
    </row>
    <row r="6" spans="1:15" x14ac:dyDescent="0.25">
      <c r="A6" s="6" t="s">
        <v>6</v>
      </c>
      <c r="B6" s="1" t="s">
        <v>7</v>
      </c>
      <c r="C6" s="21">
        <v>0</v>
      </c>
      <c r="D6" s="21">
        <v>0</v>
      </c>
      <c r="E6" s="21">
        <v>0</v>
      </c>
      <c r="F6" s="21">
        <v>0</v>
      </c>
      <c r="G6" s="47">
        <v>0</v>
      </c>
      <c r="H6" s="26">
        <v>0</v>
      </c>
      <c r="I6" s="21">
        <v>0</v>
      </c>
      <c r="J6" s="21">
        <v>0</v>
      </c>
      <c r="K6" s="21">
        <v>0</v>
      </c>
      <c r="L6" s="21">
        <v>0</v>
      </c>
      <c r="M6" s="27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1">
        <v>0</v>
      </c>
      <c r="D7" s="21">
        <v>0</v>
      </c>
      <c r="E7" s="21">
        <v>0</v>
      </c>
      <c r="F7" s="21">
        <v>0</v>
      </c>
      <c r="G7" s="47">
        <v>0</v>
      </c>
      <c r="H7" s="26">
        <v>0</v>
      </c>
      <c r="I7" s="21">
        <v>0</v>
      </c>
      <c r="J7" s="21">
        <v>0</v>
      </c>
      <c r="K7" s="21">
        <v>0</v>
      </c>
      <c r="L7" s="21">
        <v>0</v>
      </c>
      <c r="M7" s="27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1">
        <v>0</v>
      </c>
      <c r="D8" s="21">
        <v>0</v>
      </c>
      <c r="E8" s="21">
        <v>0</v>
      </c>
      <c r="F8" s="21">
        <v>0</v>
      </c>
      <c r="G8" s="47">
        <v>0</v>
      </c>
      <c r="H8" s="26">
        <v>0</v>
      </c>
      <c r="I8" s="21">
        <v>0</v>
      </c>
      <c r="J8" s="21">
        <v>0</v>
      </c>
      <c r="K8" s="21">
        <v>0</v>
      </c>
      <c r="L8" s="21">
        <v>0</v>
      </c>
      <c r="M8" s="27">
        <v>0</v>
      </c>
      <c r="N8" s="17"/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21">
        <v>0</v>
      </c>
      <c r="D9" s="21">
        <v>0</v>
      </c>
      <c r="E9" s="21">
        <v>0</v>
      </c>
      <c r="F9" s="21">
        <v>0</v>
      </c>
      <c r="G9" s="47">
        <v>0.23000000000001819</v>
      </c>
      <c r="H9" s="26">
        <v>56.201999999999998</v>
      </c>
      <c r="I9" s="21">
        <v>0</v>
      </c>
      <c r="J9" s="21">
        <v>0</v>
      </c>
      <c r="K9" s="21">
        <v>0</v>
      </c>
      <c r="L9" s="21">
        <v>0</v>
      </c>
      <c r="M9" s="27">
        <v>0</v>
      </c>
      <c r="N9" s="17"/>
      <c r="O9" s="13">
        <f t="shared" si="0"/>
        <v>56.432000000000016</v>
      </c>
    </row>
    <row r="10" spans="1:15" x14ac:dyDescent="0.25">
      <c r="A10" s="6" t="s">
        <v>14</v>
      </c>
      <c r="B10" s="1" t="s">
        <v>15</v>
      </c>
      <c r="C10" s="21">
        <v>927</v>
      </c>
      <c r="D10" s="21">
        <f>D11+D12</f>
        <v>3732</v>
      </c>
      <c r="E10" s="21">
        <v>73</v>
      </c>
      <c r="F10" s="21">
        <v>0</v>
      </c>
      <c r="G10" s="47">
        <v>3616.7599999999984</v>
      </c>
      <c r="H10" s="26">
        <v>1830.7179999999971</v>
      </c>
      <c r="I10" s="21">
        <f t="shared" ref="I10" si="1">I11+I12</f>
        <v>290.69900000000001</v>
      </c>
      <c r="J10" s="21">
        <v>31</v>
      </c>
      <c r="K10" s="21">
        <f t="shared" ref="K10" si="2">K11+K12</f>
        <v>30</v>
      </c>
      <c r="L10" s="21">
        <v>119</v>
      </c>
      <c r="M10" s="27">
        <f>SUM(M11:M12)</f>
        <v>260.64999999999958</v>
      </c>
      <c r="N10" s="17"/>
      <c r="O10" s="13">
        <f t="shared" si="0"/>
        <v>10910.826999999996</v>
      </c>
    </row>
    <row r="11" spans="1:15" x14ac:dyDescent="0.25">
      <c r="A11" s="6" t="s">
        <v>16</v>
      </c>
      <c r="B11" s="1" t="s">
        <v>17</v>
      </c>
      <c r="C11" s="21">
        <v>115</v>
      </c>
      <c r="D11" s="21">
        <v>2159</v>
      </c>
      <c r="E11" s="21">
        <v>33</v>
      </c>
      <c r="F11" s="21">
        <v>0</v>
      </c>
      <c r="G11" s="47">
        <v>253</v>
      </c>
      <c r="H11" s="21">
        <v>1029.558</v>
      </c>
      <c r="I11" s="21">
        <v>290.69900000000001</v>
      </c>
      <c r="J11" s="21">
        <v>0</v>
      </c>
      <c r="K11" s="44">
        <v>3</v>
      </c>
      <c r="L11" s="21">
        <v>82</v>
      </c>
      <c r="M11" s="27">
        <v>27.419999999999998</v>
      </c>
      <c r="N11" s="17"/>
      <c r="O11" s="13">
        <f t="shared" si="0"/>
        <v>3992.6770000000001</v>
      </c>
    </row>
    <row r="12" spans="1:15" x14ac:dyDescent="0.25">
      <c r="A12" s="6" t="s">
        <v>18</v>
      </c>
      <c r="B12" s="1" t="s">
        <v>19</v>
      </c>
      <c r="C12" s="21">
        <v>812</v>
      </c>
      <c r="D12" s="21">
        <v>1573</v>
      </c>
      <c r="E12" s="21">
        <v>40</v>
      </c>
      <c r="F12" s="21">
        <v>0</v>
      </c>
      <c r="G12" s="47">
        <v>3363.7599999999984</v>
      </c>
      <c r="H12" s="21">
        <v>801.15999999999894</v>
      </c>
      <c r="I12" s="21">
        <v>0</v>
      </c>
      <c r="J12" s="21">
        <v>1</v>
      </c>
      <c r="K12" s="44">
        <v>27</v>
      </c>
      <c r="L12" s="21">
        <v>37</v>
      </c>
      <c r="M12" s="27">
        <v>233.22999999999956</v>
      </c>
      <c r="N12" s="17"/>
      <c r="O12" s="13">
        <f t="shared" si="0"/>
        <v>6888.1499999999969</v>
      </c>
    </row>
    <row r="13" spans="1:15" x14ac:dyDescent="0.25">
      <c r="A13" s="6" t="s">
        <v>20</v>
      </c>
      <c r="B13" s="1" t="s">
        <v>21</v>
      </c>
      <c r="C13" s="21">
        <v>1424</v>
      </c>
      <c r="D13" s="21">
        <f>D14+D15</f>
        <v>1198</v>
      </c>
      <c r="E13" s="21">
        <v>545</v>
      </c>
      <c r="F13" s="21">
        <v>0</v>
      </c>
      <c r="G13" s="47">
        <v>1117</v>
      </c>
      <c r="H13" s="26">
        <v>3347.3439999999955</v>
      </c>
      <c r="I13" s="21">
        <f>I14+I15</f>
        <v>1324.327</v>
      </c>
      <c r="J13" s="21">
        <f t="shared" ref="J13" si="3">SUM(J14:J15)</f>
        <v>771</v>
      </c>
      <c r="K13" s="21">
        <f t="shared" ref="K13" si="4">K14+K15</f>
        <v>1068</v>
      </c>
      <c r="L13" s="21">
        <v>198</v>
      </c>
      <c r="M13" s="27">
        <f>SUM(M14:M15)</f>
        <v>660.82999999999959</v>
      </c>
      <c r="N13" s="17"/>
      <c r="O13" s="13">
        <f t="shared" si="0"/>
        <v>11653.500999999995</v>
      </c>
    </row>
    <row r="14" spans="1:15" x14ac:dyDescent="0.25">
      <c r="A14" s="6" t="s">
        <v>16</v>
      </c>
      <c r="B14" s="1" t="s">
        <v>22</v>
      </c>
      <c r="C14" s="21">
        <v>1207</v>
      </c>
      <c r="D14" s="21">
        <v>175</v>
      </c>
      <c r="E14" s="21">
        <v>39</v>
      </c>
      <c r="F14" s="21">
        <v>51.402999999999999</v>
      </c>
      <c r="G14" s="47">
        <v>354.02999999999975</v>
      </c>
      <c r="H14" s="21">
        <v>1062.8019999999997</v>
      </c>
      <c r="I14" s="21">
        <v>656.93499999999995</v>
      </c>
      <c r="J14" s="21">
        <v>40</v>
      </c>
      <c r="K14" s="44">
        <v>121</v>
      </c>
      <c r="L14" s="21">
        <v>0</v>
      </c>
      <c r="M14" s="27">
        <v>473.42999999999995</v>
      </c>
      <c r="N14" s="17"/>
      <c r="O14" s="13">
        <f t="shared" si="0"/>
        <v>4180.5999999999995</v>
      </c>
    </row>
    <row r="15" spans="1:15" x14ac:dyDescent="0.25">
      <c r="A15" s="6" t="s">
        <v>18</v>
      </c>
      <c r="B15" s="1" t="s">
        <v>23</v>
      </c>
      <c r="C15" s="21">
        <v>217</v>
      </c>
      <c r="D15" s="21">
        <v>1023</v>
      </c>
      <c r="E15" s="21">
        <v>506</v>
      </c>
      <c r="F15" s="21">
        <v>0</v>
      </c>
      <c r="G15" s="47">
        <v>762.97000000000116</v>
      </c>
      <c r="H15" s="21">
        <v>2284.5419999999986</v>
      </c>
      <c r="I15" s="21">
        <v>667.39200000000005</v>
      </c>
      <c r="J15" s="21">
        <v>731</v>
      </c>
      <c r="K15" s="44">
        <v>947</v>
      </c>
      <c r="L15" s="21">
        <v>198</v>
      </c>
      <c r="M15" s="27">
        <v>187.39999999999964</v>
      </c>
      <c r="N15" s="17"/>
      <c r="O15" s="13">
        <f t="shared" si="0"/>
        <v>7524.3039999999992</v>
      </c>
    </row>
    <row r="16" spans="1:15" x14ac:dyDescent="0.25">
      <c r="A16" s="6" t="s">
        <v>24</v>
      </c>
      <c r="B16" s="1" t="s">
        <v>25</v>
      </c>
      <c r="C16" s="21">
        <v>2351</v>
      </c>
      <c r="D16" s="21">
        <f t="shared" ref="D16:D18" si="5">D10+D13</f>
        <v>4930</v>
      </c>
      <c r="E16" s="21">
        <v>618</v>
      </c>
      <c r="F16" s="21">
        <v>51.402999999999999</v>
      </c>
      <c r="G16" s="47">
        <v>4733.7600000000093</v>
      </c>
      <c r="H16" s="26">
        <v>5178.0620000000054</v>
      </c>
      <c r="I16" s="21">
        <f t="shared" ref="I16" si="6">I17+I18</f>
        <v>1615.0260000000001</v>
      </c>
      <c r="J16" s="21">
        <f t="shared" ref="J16" si="7">SUM(J17:J18)</f>
        <v>772</v>
      </c>
      <c r="K16" s="21">
        <f t="shared" ref="K16" si="8">K17+K18</f>
        <v>1098</v>
      </c>
      <c r="L16" s="21">
        <v>317</v>
      </c>
      <c r="M16" s="27">
        <f>SUM(M17:M18)</f>
        <v>921.47999999999911</v>
      </c>
      <c r="N16" s="17"/>
      <c r="O16" s="13">
        <f t="shared" si="0"/>
        <v>22585.731000000014</v>
      </c>
    </row>
    <row r="17" spans="1:15" x14ac:dyDescent="0.25">
      <c r="A17" s="6" t="s">
        <v>16</v>
      </c>
      <c r="B17" s="1" t="s">
        <v>26</v>
      </c>
      <c r="C17" s="21">
        <v>1322</v>
      </c>
      <c r="D17" s="21">
        <f t="shared" si="5"/>
        <v>2334</v>
      </c>
      <c r="E17" s="21">
        <v>72</v>
      </c>
      <c r="F17" s="21">
        <v>51.402999999999999</v>
      </c>
      <c r="G17" s="47">
        <v>607.0300000000002</v>
      </c>
      <c r="H17" s="21">
        <v>2092.3600000000006</v>
      </c>
      <c r="I17" s="21">
        <f t="shared" ref="I17:K18" si="9">I11+I14</f>
        <v>947.63400000000001</v>
      </c>
      <c r="J17" s="21">
        <f t="shared" si="9"/>
        <v>40</v>
      </c>
      <c r="K17" s="45">
        <f t="shared" si="9"/>
        <v>124</v>
      </c>
      <c r="L17" s="21">
        <v>82</v>
      </c>
      <c r="M17" s="27">
        <f>M11+M14</f>
        <v>500.84999999999997</v>
      </c>
      <c r="N17" s="17"/>
      <c r="O17" s="13">
        <f t="shared" si="0"/>
        <v>8173.277000000001</v>
      </c>
    </row>
    <row r="18" spans="1:15" x14ac:dyDescent="0.25">
      <c r="A18" s="6" t="s">
        <v>18</v>
      </c>
      <c r="B18" s="1" t="s">
        <v>27</v>
      </c>
      <c r="C18" s="21">
        <v>1029</v>
      </c>
      <c r="D18" s="21">
        <f t="shared" si="5"/>
        <v>2596</v>
      </c>
      <c r="E18" s="21">
        <v>546</v>
      </c>
      <c r="F18" s="21">
        <v>0</v>
      </c>
      <c r="G18" s="47">
        <v>4126.7299999999959</v>
      </c>
      <c r="H18" s="21">
        <v>3085.7019999999993</v>
      </c>
      <c r="I18" s="21">
        <f t="shared" si="9"/>
        <v>667.39200000000005</v>
      </c>
      <c r="J18" s="21">
        <f t="shared" si="9"/>
        <v>732</v>
      </c>
      <c r="K18" s="45">
        <f t="shared" si="9"/>
        <v>974</v>
      </c>
      <c r="L18" s="21">
        <v>235</v>
      </c>
      <c r="M18" s="27">
        <f>M12+M15</f>
        <v>420.6299999999992</v>
      </c>
      <c r="N18" s="17"/>
      <c r="O18" s="13">
        <f t="shared" si="0"/>
        <v>14412.453999999994</v>
      </c>
    </row>
    <row r="19" spans="1:15" x14ac:dyDescent="0.25">
      <c r="A19" s="6" t="s">
        <v>28</v>
      </c>
      <c r="B19" s="1" t="s">
        <v>29</v>
      </c>
      <c r="C19" s="21">
        <v>8706</v>
      </c>
      <c r="D19" s="21">
        <f>D20+D25+D24</f>
        <v>9662</v>
      </c>
      <c r="E19" s="21">
        <v>9264</v>
      </c>
      <c r="F19" s="21">
        <v>12507.59</v>
      </c>
      <c r="G19" s="47">
        <v>7790.2400000000052</v>
      </c>
      <c r="H19" s="26">
        <f>H20+H24+H25</f>
        <v>17748.31938000003</v>
      </c>
      <c r="I19" s="21">
        <f t="shared" ref="I19" si="10">I20+I24+I25</f>
        <v>16800.279410000003</v>
      </c>
      <c r="J19" s="21">
        <f t="shared" ref="J19" si="11">SUM(J20,J24:J25)</f>
        <v>25396</v>
      </c>
      <c r="K19" s="21">
        <f t="shared" ref="K19" si="12">SUM(K21:K25)</f>
        <v>23293</v>
      </c>
      <c r="L19" s="21">
        <v>9771</v>
      </c>
      <c r="M19" s="27">
        <f>M20+M24+M25</f>
        <v>13378.500000000004</v>
      </c>
      <c r="N19" s="17"/>
      <c r="O19" s="13">
        <f t="shared" si="0"/>
        <v>154316.92879000003</v>
      </c>
    </row>
    <row r="20" spans="1:15" x14ac:dyDescent="0.25">
      <c r="A20" s="6" t="s">
        <v>30</v>
      </c>
      <c r="B20" s="1" t="s">
        <v>31</v>
      </c>
      <c r="C20" s="21">
        <v>8706</v>
      </c>
      <c r="D20" s="21">
        <f>D21+D22+D23</f>
        <v>9238</v>
      </c>
      <c r="E20" s="21">
        <v>9264</v>
      </c>
      <c r="F20" s="21">
        <v>6257.1</v>
      </c>
      <c r="G20" s="47">
        <v>7787.3399999999965</v>
      </c>
      <c r="H20" s="26">
        <f>H21+H22+H23</f>
        <v>17358.086680000029</v>
      </c>
      <c r="I20" s="21">
        <f t="shared" ref="I20" si="13">I21+I22+I23</f>
        <v>16683.738410000002</v>
      </c>
      <c r="J20" s="21">
        <f t="shared" ref="J20" si="14">SUM(J21:J23)</f>
        <v>25396</v>
      </c>
      <c r="K20" s="21">
        <f t="shared" ref="K20" si="15">K21+K22+K23</f>
        <v>21028</v>
      </c>
      <c r="L20" s="21">
        <v>9771</v>
      </c>
      <c r="M20" s="27">
        <f>SUM(M21:M23)</f>
        <v>12951.160000000003</v>
      </c>
      <c r="N20" s="17"/>
      <c r="O20" s="13">
        <f t="shared" si="0"/>
        <v>144440.42509000003</v>
      </c>
    </row>
    <row r="21" spans="1:15" x14ac:dyDescent="0.25">
      <c r="A21" s="6" t="s">
        <v>32</v>
      </c>
      <c r="B21" s="1" t="s">
        <v>33</v>
      </c>
      <c r="C21" s="21">
        <v>7655</v>
      </c>
      <c r="D21" s="21">
        <v>9033</v>
      </c>
      <c r="E21" s="21">
        <v>6554</v>
      </c>
      <c r="F21" s="21">
        <v>6250.5</v>
      </c>
      <c r="G21" s="47">
        <v>7286.8199999999924</v>
      </c>
      <c r="H21" s="21">
        <v>12444.855740000035</v>
      </c>
      <c r="I21" s="21">
        <v>11855.71688</v>
      </c>
      <c r="J21" s="21">
        <v>22085</v>
      </c>
      <c r="K21" s="44">
        <v>20910</v>
      </c>
      <c r="L21" s="21">
        <v>9230</v>
      </c>
      <c r="M21" s="27">
        <v>10673.330000000002</v>
      </c>
      <c r="N21" s="17"/>
      <c r="O21" s="13">
        <f t="shared" si="0"/>
        <v>123978.22262000003</v>
      </c>
    </row>
    <row r="22" spans="1:15" x14ac:dyDescent="0.25">
      <c r="A22" s="6" t="s">
        <v>34</v>
      </c>
      <c r="B22" s="1" t="s">
        <v>35</v>
      </c>
      <c r="C22" s="21">
        <v>1051</v>
      </c>
      <c r="D22" s="21">
        <v>205</v>
      </c>
      <c r="E22" s="21">
        <v>2689</v>
      </c>
      <c r="F22" s="21">
        <v>6250.49</v>
      </c>
      <c r="G22" s="47">
        <v>500.09000000000015</v>
      </c>
      <c r="H22" s="21">
        <v>4895.114939999994</v>
      </c>
      <c r="I22" s="21">
        <v>4828.0215300000009</v>
      </c>
      <c r="J22" s="21">
        <v>3311</v>
      </c>
      <c r="K22" s="44">
        <v>118</v>
      </c>
      <c r="L22" s="21">
        <v>541</v>
      </c>
      <c r="M22" s="27">
        <v>2277.8300000000017</v>
      </c>
      <c r="N22" s="17"/>
      <c r="O22" s="13">
        <f t="shared" si="0"/>
        <v>26666.546469999997</v>
      </c>
    </row>
    <row r="23" spans="1:15" x14ac:dyDescent="0.25">
      <c r="A23" s="6" t="s">
        <v>36</v>
      </c>
      <c r="B23" s="1" t="s">
        <v>37</v>
      </c>
      <c r="C23" s="21">
        <v>0</v>
      </c>
      <c r="D23" s="21">
        <v>0</v>
      </c>
      <c r="E23" s="21">
        <v>21</v>
      </c>
      <c r="F23" s="21">
        <v>0</v>
      </c>
      <c r="G23" s="47">
        <v>0.42999999999994998</v>
      </c>
      <c r="H23" s="21">
        <v>18.116000000000007</v>
      </c>
      <c r="I23" s="21">
        <v>0</v>
      </c>
      <c r="J23" s="21">
        <v>0</v>
      </c>
      <c r="K23" s="44">
        <v>0</v>
      </c>
      <c r="L23" s="21">
        <v>0</v>
      </c>
      <c r="M23" s="27">
        <v>0</v>
      </c>
      <c r="N23" s="17"/>
      <c r="O23" s="13">
        <f t="shared" si="0"/>
        <v>39.545999999999957</v>
      </c>
    </row>
    <row r="24" spans="1:15" x14ac:dyDescent="0.25">
      <c r="A24" s="6" t="s">
        <v>38</v>
      </c>
      <c r="B24" s="1" t="s">
        <v>39</v>
      </c>
      <c r="C24" s="21">
        <v>0</v>
      </c>
      <c r="D24" s="21">
        <v>424</v>
      </c>
      <c r="E24" s="21">
        <v>0</v>
      </c>
      <c r="F24" s="21">
        <v>0</v>
      </c>
      <c r="G24" s="47">
        <v>2.9000000000000909</v>
      </c>
      <c r="H24" s="21">
        <v>390.23269999999991</v>
      </c>
      <c r="I24" s="21">
        <v>116.541</v>
      </c>
      <c r="J24" s="21">
        <v>0</v>
      </c>
      <c r="K24" s="44">
        <v>2265</v>
      </c>
      <c r="L24" s="21">
        <v>0</v>
      </c>
      <c r="M24" s="27">
        <v>427.33999999999992</v>
      </c>
      <c r="N24" s="17"/>
      <c r="O24" s="13">
        <f t="shared" si="0"/>
        <v>3626.0137000000004</v>
      </c>
    </row>
    <row r="25" spans="1:15" x14ac:dyDescent="0.25">
      <c r="A25" s="6" t="s">
        <v>40</v>
      </c>
      <c r="B25" s="1" t="s">
        <v>41</v>
      </c>
      <c r="C25" s="21">
        <v>0</v>
      </c>
      <c r="D25" s="21">
        <v>0</v>
      </c>
      <c r="E25" s="21">
        <v>0</v>
      </c>
      <c r="F25" s="21">
        <v>6.6</v>
      </c>
      <c r="G25" s="47">
        <v>0</v>
      </c>
      <c r="H25" s="21">
        <v>0</v>
      </c>
      <c r="I25" s="21">
        <v>0</v>
      </c>
      <c r="J25" s="21">
        <v>0</v>
      </c>
      <c r="K25" s="44">
        <v>0</v>
      </c>
      <c r="L25" s="21">
        <v>0</v>
      </c>
      <c r="M25" s="27">
        <v>0</v>
      </c>
      <c r="N25" s="17"/>
      <c r="O25" s="13">
        <f t="shared" si="0"/>
        <v>6.6</v>
      </c>
    </row>
    <row r="26" spans="1:15" x14ac:dyDescent="0.25">
      <c r="A26" s="6" t="s">
        <v>42</v>
      </c>
      <c r="B26" s="1" t="s">
        <v>43</v>
      </c>
      <c r="C26" s="21">
        <v>0</v>
      </c>
      <c r="D26" s="21">
        <v>0</v>
      </c>
      <c r="E26" s="21">
        <v>0</v>
      </c>
      <c r="F26" s="21">
        <v>0</v>
      </c>
      <c r="G26" s="47">
        <v>0</v>
      </c>
      <c r="H26" s="26">
        <v>0</v>
      </c>
      <c r="I26" s="21">
        <v>0</v>
      </c>
      <c r="J26" s="21">
        <v>0</v>
      </c>
      <c r="K26" s="21">
        <v>0</v>
      </c>
      <c r="L26" s="21">
        <v>0</v>
      </c>
      <c r="M26" s="27">
        <v>0</v>
      </c>
      <c r="N26" s="17"/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21">
        <v>0</v>
      </c>
      <c r="D27" s="21">
        <v>0</v>
      </c>
      <c r="E27" s="21">
        <v>0</v>
      </c>
      <c r="F27" s="21">
        <v>0</v>
      </c>
      <c r="G27" s="47">
        <v>0</v>
      </c>
      <c r="H27" s="26">
        <v>0</v>
      </c>
      <c r="I27" s="21">
        <v>0</v>
      </c>
      <c r="J27" s="21">
        <v>0</v>
      </c>
      <c r="K27" s="21">
        <v>0</v>
      </c>
      <c r="L27" s="21">
        <v>0</v>
      </c>
      <c r="M27" s="27">
        <v>0</v>
      </c>
      <c r="N27" s="17"/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21">
        <v>0</v>
      </c>
      <c r="D28" s="21">
        <v>101</v>
      </c>
      <c r="E28" s="21">
        <v>63</v>
      </c>
      <c r="F28" s="21">
        <v>0.54700000000000004</v>
      </c>
      <c r="G28" s="47">
        <v>15.850000000000364</v>
      </c>
      <c r="H28" s="26">
        <v>4.3869999999999436</v>
      </c>
      <c r="I28" s="21">
        <v>0</v>
      </c>
      <c r="J28" s="21">
        <v>359</v>
      </c>
      <c r="K28" s="21">
        <v>97</v>
      </c>
      <c r="L28" s="21">
        <v>28</v>
      </c>
      <c r="M28" s="27">
        <v>0</v>
      </c>
      <c r="N28" s="17"/>
      <c r="O28" s="13">
        <f t="shared" si="0"/>
        <v>668.78400000000033</v>
      </c>
    </row>
    <row r="29" spans="1:15" x14ac:dyDescent="0.25">
      <c r="A29" s="6" t="s">
        <v>48</v>
      </c>
      <c r="B29" s="1" t="s">
        <v>49</v>
      </c>
      <c r="C29" s="21">
        <v>0</v>
      </c>
      <c r="D29" s="21">
        <v>0</v>
      </c>
      <c r="E29" s="21">
        <v>0</v>
      </c>
      <c r="F29" s="21">
        <v>0</v>
      </c>
      <c r="G29" s="47">
        <v>0</v>
      </c>
      <c r="H29" s="26">
        <v>0</v>
      </c>
      <c r="I29" s="21">
        <v>0</v>
      </c>
      <c r="J29" s="21">
        <v>0</v>
      </c>
      <c r="K29" s="21">
        <v>0</v>
      </c>
      <c r="L29" s="21">
        <v>0</v>
      </c>
      <c r="M29" s="27">
        <v>0</v>
      </c>
      <c r="N29" s="17"/>
      <c r="O29" s="13">
        <f t="shared" si="0"/>
        <v>0</v>
      </c>
    </row>
    <row r="30" spans="1:15" x14ac:dyDescent="0.25">
      <c r="A30" s="6" t="s">
        <v>50</v>
      </c>
      <c r="B30" s="1" t="s">
        <v>51</v>
      </c>
      <c r="C30" s="21">
        <v>0</v>
      </c>
      <c r="D30" s="21">
        <v>0</v>
      </c>
      <c r="E30" s="21">
        <v>0</v>
      </c>
      <c r="F30" s="21">
        <v>0</v>
      </c>
      <c r="G30" s="47">
        <v>0</v>
      </c>
      <c r="H30" s="26">
        <v>0</v>
      </c>
      <c r="I30" s="21">
        <v>0</v>
      </c>
      <c r="J30" s="21">
        <v>0</v>
      </c>
      <c r="K30" s="21">
        <v>0</v>
      </c>
      <c r="L30" s="21">
        <v>0</v>
      </c>
      <c r="M30" s="27">
        <v>0</v>
      </c>
      <c r="N30" s="17"/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21">
        <v>0</v>
      </c>
      <c r="D31" s="21">
        <v>0</v>
      </c>
      <c r="E31" s="21">
        <v>0</v>
      </c>
      <c r="F31" s="21">
        <v>0</v>
      </c>
      <c r="G31" s="47">
        <v>2.6700000000000017</v>
      </c>
      <c r="H31" s="26">
        <v>202.97200000000004</v>
      </c>
      <c r="I31" s="21">
        <v>0</v>
      </c>
      <c r="J31" s="21">
        <v>0</v>
      </c>
      <c r="K31" s="21">
        <v>0</v>
      </c>
      <c r="L31" s="21">
        <v>0</v>
      </c>
      <c r="M31" s="27">
        <v>0</v>
      </c>
      <c r="N31" s="17"/>
      <c r="O31" s="13">
        <f t="shared" si="0"/>
        <v>205.64200000000005</v>
      </c>
    </row>
    <row r="32" spans="1:15" x14ac:dyDescent="0.25">
      <c r="A32" s="6" t="s">
        <v>54</v>
      </c>
      <c r="B32" s="1" t="s">
        <v>55</v>
      </c>
      <c r="C32" s="21">
        <v>0</v>
      </c>
      <c r="D32" s="21">
        <v>0</v>
      </c>
      <c r="E32" s="21">
        <v>0</v>
      </c>
      <c r="F32" s="21">
        <v>0</v>
      </c>
      <c r="G32" s="47">
        <v>0</v>
      </c>
      <c r="H32" s="26">
        <v>0</v>
      </c>
      <c r="I32" s="21">
        <v>0</v>
      </c>
      <c r="J32" s="21">
        <v>0</v>
      </c>
      <c r="K32" s="21">
        <v>0</v>
      </c>
      <c r="L32" s="21">
        <v>0</v>
      </c>
      <c r="M32" s="27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1">
        <v>282</v>
      </c>
      <c r="D33" s="21">
        <v>756</v>
      </c>
      <c r="E33" s="21">
        <v>572</v>
      </c>
      <c r="F33" s="21">
        <v>1.0940000000000001</v>
      </c>
      <c r="G33" s="47">
        <v>773.37999999999988</v>
      </c>
      <c r="H33" s="26">
        <v>1694.3868200000011</v>
      </c>
      <c r="I33" s="21">
        <v>744.93575999999996</v>
      </c>
      <c r="J33" s="21">
        <v>510</v>
      </c>
      <c r="K33" s="21">
        <v>589</v>
      </c>
      <c r="L33" s="21">
        <v>319</v>
      </c>
      <c r="M33" s="27">
        <v>86.980000000000018</v>
      </c>
      <c r="N33" s="17"/>
      <c r="O33" s="13">
        <f t="shared" si="0"/>
        <v>6328.7765800000016</v>
      </c>
    </row>
    <row r="34" spans="1:15" x14ac:dyDescent="0.25">
      <c r="A34" s="7" t="s">
        <v>58</v>
      </c>
      <c r="B34" s="8" t="s">
        <v>59</v>
      </c>
      <c r="C34" s="21">
        <v>27021</v>
      </c>
      <c r="D34" s="22">
        <f>D3+D4+D5+D6+D7+D8+D9+D16+D19+D26+D27+D28+D29+D30+D31+D32+D33</f>
        <v>32569</v>
      </c>
      <c r="E34" s="21">
        <v>13776</v>
      </c>
      <c r="F34" s="21">
        <v>12819.181</v>
      </c>
      <c r="G34" s="47">
        <v>27247.789999999979</v>
      </c>
      <c r="H34" s="26">
        <v>43213.876199999999</v>
      </c>
      <c r="I34" s="21">
        <f>I3+I5+I4+I6+I7+I8+I9+I16+I19+I26+I27+I28+I29+I30+I32+I31+I33</f>
        <v>39830.339170000007</v>
      </c>
      <c r="J34" s="25">
        <f t="shared" ref="J34" si="16">SUM(J3:J10,J13,J19,J26:J33)</f>
        <v>37474</v>
      </c>
      <c r="K34" s="25">
        <f>SUM(K3:K10)+K13+K19+SUM(K26:K33)</f>
        <v>34308</v>
      </c>
      <c r="L34" s="21">
        <v>14980</v>
      </c>
      <c r="M34" s="28">
        <f>SUM(M3:M9)+M16+M19+SUM(M26:M33)</f>
        <v>26113.590000000007</v>
      </c>
      <c r="N34" s="18"/>
      <c r="O34" s="9">
        <f t="shared" si="0"/>
        <v>309352.77636999998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8414</v>
      </c>
      <c r="D3" s="21">
        <v>4619</v>
      </c>
      <c r="E3" s="21">
        <v>2987</v>
      </c>
      <c r="F3" s="21">
        <v>6197</v>
      </c>
      <c r="G3" s="21">
        <v>8569</v>
      </c>
      <c r="H3" s="21">
        <v>15357</v>
      </c>
      <c r="I3" s="21">
        <v>4476</v>
      </c>
      <c r="J3" s="21">
        <v>7933</v>
      </c>
      <c r="K3" s="20">
        <v>5827</v>
      </c>
      <c r="L3" s="29">
        <v>6585</v>
      </c>
      <c r="M3" s="40">
        <v>1139</v>
      </c>
      <c r="N3" s="13">
        <f>SUM(C3:M3)</f>
        <v>72103</v>
      </c>
    </row>
    <row r="4" spans="1:14" x14ac:dyDescent="0.25">
      <c r="A4" s="6" t="s">
        <v>2</v>
      </c>
      <c r="B4" s="1" t="s">
        <v>3</v>
      </c>
      <c r="C4" s="20">
        <v>66</v>
      </c>
      <c r="D4" s="21">
        <v>73</v>
      </c>
      <c r="E4" s="21">
        <v>11</v>
      </c>
      <c r="F4" s="21">
        <v>0</v>
      </c>
      <c r="G4" s="21">
        <v>20</v>
      </c>
      <c r="H4" s="21">
        <v>471</v>
      </c>
      <c r="I4" s="21">
        <v>822</v>
      </c>
      <c r="J4" s="21">
        <v>41</v>
      </c>
      <c r="K4" s="20">
        <v>0</v>
      </c>
      <c r="L4" s="29">
        <v>35</v>
      </c>
      <c r="M4" s="41">
        <v>0</v>
      </c>
      <c r="N4" s="13">
        <f t="shared" ref="N4:N34" si="0">SUM(C4:M4)</f>
        <v>1539</v>
      </c>
    </row>
    <row r="5" spans="1:14" x14ac:dyDescent="0.25">
      <c r="A5" s="6" t="s">
        <v>4</v>
      </c>
      <c r="B5" s="1" t="s">
        <v>5</v>
      </c>
      <c r="C5" s="20">
        <v>309</v>
      </c>
      <c r="D5" s="21">
        <v>410</v>
      </c>
      <c r="E5" s="21">
        <v>830</v>
      </c>
      <c r="F5" s="21">
        <v>118</v>
      </c>
      <c r="G5" s="21">
        <v>520</v>
      </c>
      <c r="H5" s="21">
        <v>642</v>
      </c>
      <c r="I5" s="21">
        <v>402</v>
      </c>
      <c r="J5" s="21">
        <v>248</v>
      </c>
      <c r="K5" s="20">
        <v>402</v>
      </c>
      <c r="L5" s="29">
        <v>344</v>
      </c>
      <c r="M5" s="41">
        <v>41</v>
      </c>
      <c r="N5" s="13">
        <f t="shared" si="0"/>
        <v>4266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4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2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9">
        <v>0</v>
      </c>
      <c r="M7" s="41">
        <v>0</v>
      </c>
      <c r="N7" s="13">
        <f t="shared" si="0"/>
        <v>2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2</v>
      </c>
      <c r="I8" s="21">
        <v>1</v>
      </c>
      <c r="J8" s="21">
        <v>0</v>
      </c>
      <c r="K8" s="20">
        <v>3</v>
      </c>
      <c r="L8" s="29">
        <v>2</v>
      </c>
      <c r="M8" s="41">
        <v>0</v>
      </c>
      <c r="N8" s="13">
        <f t="shared" si="0"/>
        <v>8</v>
      </c>
    </row>
    <row r="9" spans="1:14" x14ac:dyDescent="0.25">
      <c r="A9" s="6" t="s">
        <v>12</v>
      </c>
      <c r="B9" s="1" t="s">
        <v>13</v>
      </c>
      <c r="C9" s="20">
        <v>2</v>
      </c>
      <c r="D9" s="21">
        <v>19</v>
      </c>
      <c r="E9" s="21">
        <v>30</v>
      </c>
      <c r="F9" s="21">
        <v>0</v>
      </c>
      <c r="G9" s="21">
        <v>17</v>
      </c>
      <c r="H9" s="21">
        <v>21</v>
      </c>
      <c r="I9" s="21">
        <v>48</v>
      </c>
      <c r="J9" s="21">
        <v>11</v>
      </c>
      <c r="K9" s="20">
        <v>11</v>
      </c>
      <c r="L9" s="29">
        <v>3</v>
      </c>
      <c r="M9" s="41">
        <v>0</v>
      </c>
      <c r="N9" s="13">
        <f t="shared" si="0"/>
        <v>162</v>
      </c>
    </row>
    <row r="10" spans="1:14" x14ac:dyDescent="0.25">
      <c r="A10" s="6" t="s">
        <v>14</v>
      </c>
      <c r="B10" s="1" t="s">
        <v>15</v>
      </c>
      <c r="C10" s="20">
        <v>1938</v>
      </c>
      <c r="D10" s="21">
        <f>D11+D12</f>
        <v>1310</v>
      </c>
      <c r="E10" s="21">
        <v>536</v>
      </c>
      <c r="F10" s="24">
        <v>132</v>
      </c>
      <c r="G10" s="21">
        <v>1290</v>
      </c>
      <c r="H10" s="21">
        <v>2202</v>
      </c>
      <c r="I10" s="21">
        <f>I11+I12</f>
        <v>1476</v>
      </c>
      <c r="J10" s="21">
        <f t="shared" ref="J10" si="1">SUM(J11:J12)</f>
        <v>298</v>
      </c>
      <c r="K10" s="20">
        <v>634</v>
      </c>
      <c r="L10" s="29">
        <f>SUM(L11:L12)</f>
        <v>605</v>
      </c>
      <c r="M10" s="41">
        <v>17</v>
      </c>
      <c r="N10" s="13">
        <f t="shared" si="0"/>
        <v>10438</v>
      </c>
    </row>
    <row r="11" spans="1:14" x14ac:dyDescent="0.25">
      <c r="A11" s="6" t="s">
        <v>16</v>
      </c>
      <c r="B11" s="1" t="s">
        <v>17</v>
      </c>
      <c r="C11" s="20">
        <v>1854</v>
      </c>
      <c r="D11" s="21">
        <v>1107</v>
      </c>
      <c r="E11" s="21">
        <v>415</v>
      </c>
      <c r="F11" s="21">
        <v>126</v>
      </c>
      <c r="G11" s="21">
        <v>1091</v>
      </c>
      <c r="H11" s="21">
        <v>1754</v>
      </c>
      <c r="I11" s="21">
        <v>1387</v>
      </c>
      <c r="J11" s="21">
        <v>177</v>
      </c>
      <c r="K11" s="20">
        <v>485</v>
      </c>
      <c r="L11" s="29">
        <v>232</v>
      </c>
      <c r="M11" s="41">
        <v>9</v>
      </c>
      <c r="N11" s="13">
        <f t="shared" si="0"/>
        <v>8637</v>
      </c>
    </row>
    <row r="12" spans="1:14" x14ac:dyDescent="0.25">
      <c r="A12" s="6" t="s">
        <v>18</v>
      </c>
      <c r="B12" s="1" t="s">
        <v>19</v>
      </c>
      <c r="C12" s="20">
        <v>84</v>
      </c>
      <c r="D12" s="21">
        <v>203</v>
      </c>
      <c r="E12" s="21">
        <v>121</v>
      </c>
      <c r="F12" s="21">
        <v>6</v>
      </c>
      <c r="G12" s="21">
        <v>199</v>
      </c>
      <c r="H12" s="21">
        <v>448</v>
      </c>
      <c r="I12" s="21">
        <v>89</v>
      </c>
      <c r="J12" s="21">
        <v>121</v>
      </c>
      <c r="K12" s="20">
        <v>149</v>
      </c>
      <c r="L12" s="29">
        <v>373</v>
      </c>
      <c r="M12" s="41">
        <v>8</v>
      </c>
      <c r="N12" s="13">
        <f t="shared" si="0"/>
        <v>1801</v>
      </c>
    </row>
    <row r="13" spans="1:14" x14ac:dyDescent="0.25">
      <c r="A13" s="6" t="s">
        <v>20</v>
      </c>
      <c r="B13" s="1" t="s">
        <v>21</v>
      </c>
      <c r="C13" s="20">
        <v>1353</v>
      </c>
      <c r="D13" s="21">
        <f>D14+D15</f>
        <v>1168</v>
      </c>
      <c r="E13" s="21">
        <v>196</v>
      </c>
      <c r="F13" s="24">
        <v>20</v>
      </c>
      <c r="G13" s="21">
        <v>1380</v>
      </c>
      <c r="H13" s="21">
        <v>3720</v>
      </c>
      <c r="I13" s="21">
        <f>I14+I15</f>
        <v>1768</v>
      </c>
      <c r="J13" s="21">
        <f t="shared" ref="J13" si="2">SUM(J14:J15)</f>
        <v>175</v>
      </c>
      <c r="K13" s="20">
        <v>318</v>
      </c>
      <c r="L13" s="29">
        <f>SUM(L14:L15)</f>
        <v>633</v>
      </c>
      <c r="M13" s="41">
        <v>13</v>
      </c>
      <c r="N13" s="13">
        <f t="shared" si="0"/>
        <v>10744</v>
      </c>
    </row>
    <row r="14" spans="1:14" x14ac:dyDescent="0.25">
      <c r="A14" s="6" t="s">
        <v>16</v>
      </c>
      <c r="B14" s="1" t="s">
        <v>22</v>
      </c>
      <c r="C14" s="20">
        <v>1307</v>
      </c>
      <c r="D14" s="21">
        <v>1034</v>
      </c>
      <c r="E14" s="21">
        <v>149</v>
      </c>
      <c r="F14" s="21">
        <v>18</v>
      </c>
      <c r="G14" s="21">
        <v>1098</v>
      </c>
      <c r="H14" s="21">
        <v>3257</v>
      </c>
      <c r="I14" s="21">
        <v>1478</v>
      </c>
      <c r="J14" s="21">
        <v>117</v>
      </c>
      <c r="K14" s="20">
        <v>258</v>
      </c>
      <c r="L14" s="29">
        <v>232</v>
      </c>
      <c r="M14" s="41">
        <v>5</v>
      </c>
      <c r="N14" s="13">
        <f t="shared" si="0"/>
        <v>8953</v>
      </c>
    </row>
    <row r="15" spans="1:14" x14ac:dyDescent="0.25">
      <c r="A15" s="6" t="s">
        <v>18</v>
      </c>
      <c r="B15" s="1" t="s">
        <v>23</v>
      </c>
      <c r="C15" s="20">
        <v>46</v>
      </c>
      <c r="D15" s="21">
        <v>134</v>
      </c>
      <c r="E15" s="21">
        <v>47</v>
      </c>
      <c r="F15" s="21">
        <v>2</v>
      </c>
      <c r="G15" s="21">
        <v>282</v>
      </c>
      <c r="H15" s="21">
        <v>463</v>
      </c>
      <c r="I15" s="21">
        <v>290</v>
      </c>
      <c r="J15" s="21">
        <v>58</v>
      </c>
      <c r="K15" s="20">
        <v>60</v>
      </c>
      <c r="L15" s="29">
        <v>401</v>
      </c>
      <c r="M15" s="41">
        <v>8</v>
      </c>
      <c r="N15" s="13">
        <f t="shared" si="0"/>
        <v>1791</v>
      </c>
    </row>
    <row r="16" spans="1:14" x14ac:dyDescent="0.25">
      <c r="A16" s="6" t="s">
        <v>24</v>
      </c>
      <c r="B16" s="1" t="s">
        <v>25</v>
      </c>
      <c r="C16" s="20">
        <v>1985</v>
      </c>
      <c r="D16" s="21">
        <f>D17+D18</f>
        <v>1350</v>
      </c>
      <c r="E16" s="21">
        <v>585</v>
      </c>
      <c r="F16" s="24">
        <v>152</v>
      </c>
      <c r="G16" s="21">
        <v>9464</v>
      </c>
      <c r="H16" s="21">
        <v>3754</v>
      </c>
      <c r="I16" s="21">
        <f>I17+I18</f>
        <v>1768</v>
      </c>
      <c r="J16" s="21">
        <f t="shared" ref="J16" si="3">SUM(J17:J18)</f>
        <v>324</v>
      </c>
      <c r="K16" s="20">
        <v>688</v>
      </c>
      <c r="L16" s="29">
        <f>SUM(L17:L18)</f>
        <v>634</v>
      </c>
      <c r="M16" s="41">
        <v>30</v>
      </c>
      <c r="N16" s="13">
        <f t="shared" si="0"/>
        <v>20734</v>
      </c>
    </row>
    <row r="17" spans="1:14" x14ac:dyDescent="0.25">
      <c r="A17" s="6" t="s">
        <v>16</v>
      </c>
      <c r="B17" s="1" t="s">
        <v>26</v>
      </c>
      <c r="C17" s="20">
        <v>1862</v>
      </c>
      <c r="D17" s="21">
        <v>1113</v>
      </c>
      <c r="E17" s="21">
        <v>417</v>
      </c>
      <c r="F17" s="24">
        <v>144</v>
      </c>
      <c r="G17" s="21">
        <v>7201</v>
      </c>
      <c r="H17" s="21">
        <v>3275</v>
      </c>
      <c r="I17" s="21">
        <f>I14</f>
        <v>1478</v>
      </c>
      <c r="J17" s="21">
        <f>171+9</f>
        <v>180</v>
      </c>
      <c r="K17" s="20">
        <v>491</v>
      </c>
      <c r="L17" s="29">
        <v>232</v>
      </c>
      <c r="M17" s="41">
        <v>14</v>
      </c>
      <c r="N17" s="13">
        <f t="shared" si="0"/>
        <v>16407</v>
      </c>
    </row>
    <row r="18" spans="1:14" x14ac:dyDescent="0.25">
      <c r="A18" s="6" t="s">
        <v>18</v>
      </c>
      <c r="B18" s="1" t="s">
        <v>27</v>
      </c>
      <c r="C18" s="20">
        <v>123</v>
      </c>
      <c r="D18" s="21">
        <v>237</v>
      </c>
      <c r="E18" s="21">
        <v>168</v>
      </c>
      <c r="F18" s="24">
        <v>8</v>
      </c>
      <c r="G18" s="21">
        <v>2263</v>
      </c>
      <c r="H18" s="21">
        <v>479</v>
      </c>
      <c r="I18" s="21">
        <f>I15</f>
        <v>290</v>
      </c>
      <c r="J18" s="21">
        <v>144</v>
      </c>
      <c r="K18" s="20">
        <v>197</v>
      </c>
      <c r="L18" s="29">
        <v>402</v>
      </c>
      <c r="M18" s="41">
        <v>16</v>
      </c>
      <c r="N18" s="13">
        <f t="shared" si="0"/>
        <v>4327</v>
      </c>
    </row>
    <row r="19" spans="1:14" x14ac:dyDescent="0.25">
      <c r="A19" s="6" t="s">
        <v>28</v>
      </c>
      <c r="B19" s="1" t="s">
        <v>29</v>
      </c>
      <c r="C19" s="20">
        <v>10495</v>
      </c>
      <c r="D19" s="21">
        <f>D20+D24+D25</f>
        <v>8269</v>
      </c>
      <c r="E19" s="21">
        <v>12100</v>
      </c>
      <c r="F19" s="24">
        <v>11567</v>
      </c>
      <c r="G19" s="21">
        <v>15444</v>
      </c>
      <c r="H19" s="26">
        <f>H20+H24+H25</f>
        <v>8228</v>
      </c>
      <c r="I19" s="21">
        <f>I20+I24+I25</f>
        <v>8043</v>
      </c>
      <c r="J19" s="21">
        <f t="shared" ref="J19" si="4">SUM(J20,J24:J25)</f>
        <v>15753</v>
      </c>
      <c r="K19" s="20">
        <v>10055</v>
      </c>
      <c r="L19" s="29">
        <f>L20+L24+L25</f>
        <v>7458</v>
      </c>
      <c r="M19" s="42">
        <v>2000</v>
      </c>
      <c r="N19" s="13">
        <f t="shared" si="0"/>
        <v>109412</v>
      </c>
    </row>
    <row r="20" spans="1:14" x14ac:dyDescent="0.25">
      <c r="A20" s="6" t="s">
        <v>30</v>
      </c>
      <c r="B20" s="1" t="s">
        <v>31</v>
      </c>
      <c r="C20" s="20">
        <v>10468</v>
      </c>
      <c r="D20" s="21">
        <f>SUM(D21:D23)</f>
        <v>8253</v>
      </c>
      <c r="E20" s="21">
        <v>12081</v>
      </c>
      <c r="F20" s="24">
        <v>11567</v>
      </c>
      <c r="G20" s="21">
        <v>15397</v>
      </c>
      <c r="H20" s="26">
        <f>H21+H22+H23</f>
        <v>8131</v>
      </c>
      <c r="I20" s="21">
        <f>I21+I22+I23</f>
        <v>7983</v>
      </c>
      <c r="J20" s="21">
        <f t="shared" ref="J20" si="5">SUM(J21:J23)</f>
        <v>15733</v>
      </c>
      <c r="K20" s="20">
        <v>10028</v>
      </c>
      <c r="L20" s="29">
        <f>SUM(L21:L23)</f>
        <v>7416</v>
      </c>
      <c r="M20" s="42">
        <v>2000</v>
      </c>
      <c r="N20" s="13">
        <f t="shared" si="0"/>
        <v>109057</v>
      </c>
    </row>
    <row r="21" spans="1:14" x14ac:dyDescent="0.25">
      <c r="A21" s="6" t="s">
        <v>32</v>
      </c>
      <c r="B21" s="1" t="s">
        <v>33</v>
      </c>
      <c r="C21" s="20">
        <v>6841</v>
      </c>
      <c r="D21" s="21">
        <v>5210</v>
      </c>
      <c r="E21" s="21">
        <v>3748</v>
      </c>
      <c r="F21" s="21">
        <v>7171</v>
      </c>
      <c r="G21" s="21">
        <v>9556</v>
      </c>
      <c r="H21" s="21">
        <v>5155</v>
      </c>
      <c r="I21" s="21">
        <v>5051</v>
      </c>
      <c r="J21" s="21">
        <v>10485</v>
      </c>
      <c r="K21" s="20">
        <v>6558</v>
      </c>
      <c r="L21" s="29">
        <v>4702</v>
      </c>
      <c r="M21" s="42">
        <v>1385</v>
      </c>
      <c r="N21" s="13">
        <f t="shared" si="0"/>
        <v>65862</v>
      </c>
    </row>
    <row r="22" spans="1:14" x14ac:dyDescent="0.25">
      <c r="A22" s="6" t="s">
        <v>34</v>
      </c>
      <c r="B22" s="1" t="s">
        <v>35</v>
      </c>
      <c r="C22" s="20">
        <v>3609</v>
      </c>
      <c r="D22" s="21">
        <v>2977</v>
      </c>
      <c r="E22" s="21">
        <v>2013</v>
      </c>
      <c r="F22" s="21">
        <v>3785</v>
      </c>
      <c r="G22" s="21">
        <v>5138</v>
      </c>
      <c r="H22" s="21">
        <v>2936</v>
      </c>
      <c r="I22" s="21">
        <v>2900</v>
      </c>
      <c r="J22" s="21">
        <v>5153</v>
      </c>
      <c r="K22" s="20">
        <v>3446</v>
      </c>
      <c r="L22" s="29">
        <v>1671</v>
      </c>
      <c r="M22" s="42">
        <v>423</v>
      </c>
      <c r="N22" s="13">
        <f t="shared" si="0"/>
        <v>34051</v>
      </c>
    </row>
    <row r="23" spans="1:14" x14ac:dyDescent="0.25">
      <c r="A23" s="6" t="s">
        <v>36</v>
      </c>
      <c r="B23" s="1" t="s">
        <v>37</v>
      </c>
      <c r="C23" s="20">
        <v>18</v>
      </c>
      <c r="D23" s="21">
        <v>66</v>
      </c>
      <c r="E23" s="21">
        <v>6320</v>
      </c>
      <c r="F23" s="21">
        <v>611</v>
      </c>
      <c r="G23" s="21">
        <v>703</v>
      </c>
      <c r="H23" s="21">
        <v>40</v>
      </c>
      <c r="I23" s="21">
        <v>32</v>
      </c>
      <c r="J23" s="21">
        <v>95</v>
      </c>
      <c r="K23" s="20">
        <v>24</v>
      </c>
      <c r="L23" s="29">
        <v>1043</v>
      </c>
      <c r="M23" s="42">
        <v>192</v>
      </c>
      <c r="N23" s="13">
        <f t="shared" si="0"/>
        <v>9144</v>
      </c>
    </row>
    <row r="24" spans="1:14" x14ac:dyDescent="0.25">
      <c r="A24" s="6" t="s">
        <v>38</v>
      </c>
      <c r="B24" s="1" t="s">
        <v>39</v>
      </c>
      <c r="C24" s="20">
        <v>27</v>
      </c>
      <c r="D24" s="21">
        <v>16</v>
      </c>
      <c r="E24" s="21">
        <v>19</v>
      </c>
      <c r="F24" s="21">
        <v>0</v>
      </c>
      <c r="G24" s="21">
        <v>47</v>
      </c>
      <c r="H24" s="21">
        <v>97</v>
      </c>
      <c r="I24" s="21">
        <v>60</v>
      </c>
      <c r="J24" s="21">
        <v>20</v>
      </c>
      <c r="K24" s="20">
        <v>27</v>
      </c>
      <c r="L24" s="29">
        <v>42</v>
      </c>
      <c r="M24" s="42">
        <v>0</v>
      </c>
      <c r="N24" s="13">
        <f t="shared" si="0"/>
        <v>355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4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3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9">
        <v>0</v>
      </c>
      <c r="M26" s="41">
        <v>0</v>
      </c>
      <c r="N26" s="13">
        <f t="shared" si="0"/>
        <v>3</v>
      </c>
    </row>
    <row r="27" spans="1:14" x14ac:dyDescent="0.25">
      <c r="A27" s="6" t="s">
        <v>44</v>
      </c>
      <c r="B27" s="1" t="s">
        <v>45</v>
      </c>
      <c r="C27" s="20">
        <v>5</v>
      </c>
      <c r="D27" s="21">
        <v>32</v>
      </c>
      <c r="E27" s="21">
        <v>1</v>
      </c>
      <c r="F27" s="21">
        <v>0</v>
      </c>
      <c r="G27" s="21">
        <v>26</v>
      </c>
      <c r="H27" s="21">
        <v>37</v>
      </c>
      <c r="I27" s="21">
        <v>12</v>
      </c>
      <c r="J27" s="21">
        <v>22</v>
      </c>
      <c r="K27" s="20">
        <v>41</v>
      </c>
      <c r="L27" s="29">
        <v>18</v>
      </c>
      <c r="M27" s="41">
        <v>0</v>
      </c>
      <c r="N27" s="13">
        <f t="shared" si="0"/>
        <v>194</v>
      </c>
    </row>
    <row r="28" spans="1:14" x14ac:dyDescent="0.25">
      <c r="A28" s="6" t="s">
        <v>46</v>
      </c>
      <c r="B28" s="1" t="s">
        <v>47</v>
      </c>
      <c r="C28" s="20">
        <v>1336</v>
      </c>
      <c r="D28" s="21">
        <v>1231</v>
      </c>
      <c r="E28" s="21">
        <v>143</v>
      </c>
      <c r="F28" s="21">
        <v>32</v>
      </c>
      <c r="G28" s="21">
        <v>494</v>
      </c>
      <c r="H28" s="21">
        <v>1506</v>
      </c>
      <c r="I28" s="21">
        <v>739</v>
      </c>
      <c r="J28" s="21">
        <v>113</v>
      </c>
      <c r="K28" s="20">
        <v>305</v>
      </c>
      <c r="L28" s="29">
        <v>259</v>
      </c>
      <c r="M28" s="41">
        <v>6</v>
      </c>
      <c r="N28" s="13">
        <f t="shared" si="0"/>
        <v>6164</v>
      </c>
    </row>
    <row r="29" spans="1:14" x14ac:dyDescent="0.25">
      <c r="A29" s="6" t="s">
        <v>48</v>
      </c>
      <c r="B29" s="1" t="s">
        <v>49</v>
      </c>
      <c r="C29" s="20">
        <v>19</v>
      </c>
      <c r="D29" s="21">
        <v>0</v>
      </c>
      <c r="E29" s="21">
        <v>6</v>
      </c>
      <c r="F29" s="21">
        <v>0</v>
      </c>
      <c r="G29" s="21">
        <v>133</v>
      </c>
      <c r="H29" s="21">
        <v>4</v>
      </c>
      <c r="I29" s="21">
        <v>1296</v>
      </c>
      <c r="J29" s="21">
        <v>0</v>
      </c>
      <c r="K29" s="20">
        <v>0</v>
      </c>
      <c r="L29" s="29">
        <v>55</v>
      </c>
      <c r="M29" s="41">
        <v>0</v>
      </c>
      <c r="N29" s="13">
        <f t="shared" si="0"/>
        <v>1513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1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0</v>
      </c>
      <c r="M30" s="41">
        <v>0</v>
      </c>
      <c r="N30" s="13">
        <f t="shared" si="0"/>
        <v>1</v>
      </c>
    </row>
    <row r="31" spans="1:14" x14ac:dyDescent="0.25">
      <c r="A31" s="6" t="s">
        <v>52</v>
      </c>
      <c r="B31" s="1" t="s">
        <v>53</v>
      </c>
      <c r="C31" s="20">
        <v>1</v>
      </c>
      <c r="D31" s="21">
        <v>79</v>
      </c>
      <c r="E31" s="21">
        <v>0</v>
      </c>
      <c r="F31" s="21">
        <v>0</v>
      </c>
      <c r="G31" s="21">
        <v>3</v>
      </c>
      <c r="H31" s="21">
        <v>14</v>
      </c>
      <c r="I31" s="21">
        <v>3</v>
      </c>
      <c r="J31" s="21">
        <v>3</v>
      </c>
      <c r="K31" s="20">
        <v>0</v>
      </c>
      <c r="L31" s="29">
        <v>1</v>
      </c>
      <c r="M31" s="41">
        <v>0</v>
      </c>
      <c r="N31" s="13">
        <f t="shared" si="0"/>
        <v>104</v>
      </c>
    </row>
    <row r="32" spans="1:14" x14ac:dyDescent="0.2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41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20">
        <v>6850</v>
      </c>
      <c r="D33" s="21">
        <v>16057</v>
      </c>
      <c r="E33" s="21">
        <v>3183</v>
      </c>
      <c r="F33" s="21">
        <v>2061</v>
      </c>
      <c r="G33" s="21">
        <v>5993</v>
      </c>
      <c r="H33" s="21">
        <v>11678</v>
      </c>
      <c r="I33" s="21">
        <v>16389</v>
      </c>
      <c r="J33" s="21">
        <v>8142</v>
      </c>
      <c r="K33" s="20">
        <v>5612</v>
      </c>
      <c r="L33" s="29">
        <v>2426</v>
      </c>
      <c r="M33" s="41">
        <v>0</v>
      </c>
      <c r="N33" s="13">
        <f t="shared" si="0"/>
        <v>78391</v>
      </c>
    </row>
    <row r="34" spans="1:14" ht="15.75" thickBot="1" x14ac:dyDescent="0.3">
      <c r="A34" s="7" t="s">
        <v>58</v>
      </c>
      <c r="B34" s="8" t="s">
        <v>59</v>
      </c>
      <c r="C34" s="20">
        <v>22199</v>
      </c>
      <c r="D34" s="23">
        <v>27197</v>
      </c>
      <c r="E34" s="21">
        <v>16792</v>
      </c>
      <c r="F34" s="24">
        <v>13790</v>
      </c>
      <c r="G34" s="21">
        <v>24009</v>
      </c>
      <c r="H34" s="21">
        <v>25311</v>
      </c>
      <c r="I34" s="21">
        <v>28561</v>
      </c>
      <c r="J34" s="25">
        <v>24515</v>
      </c>
      <c r="K34" s="20">
        <v>16943</v>
      </c>
      <c r="L34" s="30">
        <v>13191</v>
      </c>
      <c r="M34" s="43">
        <v>2074</v>
      </c>
      <c r="N34" s="9">
        <f t="shared" si="0"/>
        <v>214582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78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1">
        <v>9316</v>
      </c>
      <c r="D3" s="21">
        <v>4580</v>
      </c>
      <c r="E3" s="21">
        <v>2930</v>
      </c>
      <c r="F3" s="21">
        <v>3371</v>
      </c>
      <c r="G3" s="32">
        <v>2759</v>
      </c>
      <c r="H3" s="26">
        <v>14960</v>
      </c>
      <c r="I3" s="21">
        <v>4018</v>
      </c>
      <c r="J3" s="21">
        <v>6931</v>
      </c>
      <c r="K3" s="21">
        <v>7348</v>
      </c>
      <c r="L3" s="21">
        <v>5166</v>
      </c>
      <c r="M3" s="48">
        <v>5067</v>
      </c>
      <c r="N3" s="17"/>
      <c r="O3" s="13">
        <f>SUM(C3:N3)</f>
        <v>66446</v>
      </c>
    </row>
    <row r="4" spans="1:15" x14ac:dyDescent="0.25">
      <c r="A4" s="6" t="s">
        <v>2</v>
      </c>
      <c r="B4" s="1" t="s">
        <v>3</v>
      </c>
      <c r="C4" s="21">
        <v>47</v>
      </c>
      <c r="D4" s="21">
        <v>64</v>
      </c>
      <c r="E4" s="21">
        <v>75</v>
      </c>
      <c r="F4" s="21">
        <v>0</v>
      </c>
      <c r="G4" s="32">
        <v>118</v>
      </c>
      <c r="H4" s="26">
        <v>689</v>
      </c>
      <c r="I4" s="21">
        <v>285</v>
      </c>
      <c r="J4" s="21">
        <v>25</v>
      </c>
      <c r="K4" s="21">
        <v>17</v>
      </c>
      <c r="L4" s="21">
        <v>0</v>
      </c>
      <c r="M4" s="48">
        <v>9</v>
      </c>
      <c r="N4" s="17"/>
      <c r="O4" s="13">
        <f t="shared" ref="O4:O34" si="0">SUM(C4:N4)</f>
        <v>1329</v>
      </c>
    </row>
    <row r="5" spans="1:15" x14ac:dyDescent="0.25">
      <c r="A5" s="6" t="s">
        <v>4</v>
      </c>
      <c r="B5" s="1" t="s">
        <v>5</v>
      </c>
      <c r="C5" s="21">
        <v>331</v>
      </c>
      <c r="D5" s="21">
        <v>331</v>
      </c>
      <c r="E5" s="21">
        <v>886</v>
      </c>
      <c r="F5" s="21">
        <v>41</v>
      </c>
      <c r="G5" s="32">
        <v>249</v>
      </c>
      <c r="H5" s="26">
        <v>641</v>
      </c>
      <c r="I5" s="21">
        <v>388</v>
      </c>
      <c r="J5" s="21">
        <v>208</v>
      </c>
      <c r="K5" s="21">
        <v>287</v>
      </c>
      <c r="L5" s="21">
        <v>484</v>
      </c>
      <c r="M5" s="48">
        <v>303</v>
      </c>
      <c r="N5" s="17"/>
      <c r="O5" s="13">
        <f t="shared" si="0"/>
        <v>4149</v>
      </c>
    </row>
    <row r="6" spans="1:15" x14ac:dyDescent="0.25">
      <c r="A6" s="6" t="s">
        <v>6</v>
      </c>
      <c r="B6" s="1" t="s">
        <v>7</v>
      </c>
      <c r="C6" s="21">
        <v>0</v>
      </c>
      <c r="D6" s="21">
        <v>0</v>
      </c>
      <c r="E6" s="21">
        <v>0</v>
      </c>
      <c r="F6" s="21">
        <v>0</v>
      </c>
      <c r="G6" s="32">
        <v>0</v>
      </c>
      <c r="H6" s="26">
        <v>0</v>
      </c>
      <c r="I6" s="21">
        <v>0</v>
      </c>
      <c r="J6" s="21">
        <v>0</v>
      </c>
      <c r="K6" s="21">
        <v>0</v>
      </c>
      <c r="L6" s="21">
        <v>0</v>
      </c>
      <c r="M6" s="48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1">
        <v>0</v>
      </c>
      <c r="D7" s="21">
        <v>0</v>
      </c>
      <c r="E7" s="21">
        <v>0</v>
      </c>
      <c r="F7" s="21">
        <v>0</v>
      </c>
      <c r="G7" s="32">
        <v>0</v>
      </c>
      <c r="H7" s="26">
        <v>0</v>
      </c>
      <c r="I7" s="21">
        <v>0</v>
      </c>
      <c r="J7" s="21">
        <v>0</v>
      </c>
      <c r="K7" s="21">
        <v>0</v>
      </c>
      <c r="L7" s="21">
        <v>0</v>
      </c>
      <c r="M7" s="48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1">
        <v>0</v>
      </c>
      <c r="D8" s="21">
        <v>0</v>
      </c>
      <c r="E8" s="21">
        <v>0</v>
      </c>
      <c r="F8" s="21">
        <v>0</v>
      </c>
      <c r="G8" s="32">
        <v>0</v>
      </c>
      <c r="H8" s="26">
        <v>2</v>
      </c>
      <c r="I8" s="21">
        <v>2</v>
      </c>
      <c r="J8" s="21">
        <v>0</v>
      </c>
      <c r="K8" s="21">
        <v>0</v>
      </c>
      <c r="L8" s="21">
        <v>1</v>
      </c>
      <c r="M8" s="48">
        <v>2</v>
      </c>
      <c r="N8" s="17"/>
      <c r="O8" s="13">
        <f t="shared" si="0"/>
        <v>7</v>
      </c>
    </row>
    <row r="9" spans="1:15" x14ac:dyDescent="0.25">
      <c r="A9" s="6" t="s">
        <v>12</v>
      </c>
      <c r="B9" s="1" t="s">
        <v>13</v>
      </c>
      <c r="C9" s="21">
        <v>7</v>
      </c>
      <c r="D9" s="21">
        <v>23</v>
      </c>
      <c r="E9" s="21">
        <v>30</v>
      </c>
      <c r="F9" s="21">
        <v>0</v>
      </c>
      <c r="G9" s="32">
        <v>21</v>
      </c>
      <c r="H9" s="26">
        <v>9</v>
      </c>
      <c r="I9" s="21">
        <v>72</v>
      </c>
      <c r="J9" s="21">
        <v>19</v>
      </c>
      <c r="K9" s="21">
        <v>33</v>
      </c>
      <c r="L9" s="21">
        <v>21</v>
      </c>
      <c r="M9" s="48">
        <v>24</v>
      </c>
      <c r="N9" s="17"/>
      <c r="O9" s="13">
        <f t="shared" si="0"/>
        <v>259</v>
      </c>
    </row>
    <row r="10" spans="1:15" x14ac:dyDescent="0.25">
      <c r="A10" s="6" t="s">
        <v>14</v>
      </c>
      <c r="B10" s="1" t="s">
        <v>15</v>
      </c>
      <c r="C10" s="21">
        <v>1515</v>
      </c>
      <c r="D10" s="21">
        <f>D11+D12</f>
        <v>1128</v>
      </c>
      <c r="E10" s="21">
        <v>403</v>
      </c>
      <c r="F10" s="21">
        <v>31</v>
      </c>
      <c r="G10" s="32">
        <v>875</v>
      </c>
      <c r="H10" s="26">
        <v>1980</v>
      </c>
      <c r="I10" s="21">
        <f>I11+I12</f>
        <v>1420</v>
      </c>
      <c r="J10" s="21">
        <f t="shared" ref="J10" si="1">SUM(J11:J12)</f>
        <v>285</v>
      </c>
      <c r="K10" s="21">
        <f>K11+K12</f>
        <v>410</v>
      </c>
      <c r="L10" s="21">
        <v>519</v>
      </c>
      <c r="M10" s="48">
        <v>525</v>
      </c>
      <c r="N10" s="17"/>
      <c r="O10" s="13">
        <f t="shared" si="0"/>
        <v>9091</v>
      </c>
    </row>
    <row r="11" spans="1:15" x14ac:dyDescent="0.25">
      <c r="A11" s="6" t="s">
        <v>16</v>
      </c>
      <c r="B11" s="1" t="s">
        <v>17</v>
      </c>
      <c r="C11" s="21">
        <v>1444</v>
      </c>
      <c r="D11" s="21">
        <v>959</v>
      </c>
      <c r="E11" s="21">
        <v>345</v>
      </c>
      <c r="F11" s="21">
        <v>25</v>
      </c>
      <c r="G11" s="32">
        <v>733</v>
      </c>
      <c r="H11" s="21">
        <v>1575</v>
      </c>
      <c r="I11" s="21">
        <v>1334</v>
      </c>
      <c r="J11" s="21">
        <v>204</v>
      </c>
      <c r="K11" s="44">
        <v>331</v>
      </c>
      <c r="L11" s="21">
        <v>424</v>
      </c>
      <c r="M11" s="48">
        <v>195</v>
      </c>
      <c r="N11" s="17"/>
      <c r="O11" s="13">
        <f t="shared" si="0"/>
        <v>7569</v>
      </c>
    </row>
    <row r="12" spans="1:15" x14ac:dyDescent="0.25">
      <c r="A12" s="6" t="s">
        <v>18</v>
      </c>
      <c r="B12" s="1" t="s">
        <v>19</v>
      </c>
      <c r="C12" s="21">
        <v>71</v>
      </c>
      <c r="D12" s="21">
        <v>169</v>
      </c>
      <c r="E12" s="21">
        <v>58</v>
      </c>
      <c r="F12" s="21">
        <v>6</v>
      </c>
      <c r="G12" s="32">
        <v>142</v>
      </c>
      <c r="H12" s="21">
        <v>405</v>
      </c>
      <c r="I12" s="21">
        <v>86</v>
      </c>
      <c r="J12" s="21">
        <v>81</v>
      </c>
      <c r="K12" s="44">
        <v>79</v>
      </c>
      <c r="L12" s="21">
        <v>95</v>
      </c>
      <c r="M12" s="48">
        <v>330</v>
      </c>
      <c r="N12" s="17"/>
      <c r="O12" s="13">
        <f t="shared" si="0"/>
        <v>1522</v>
      </c>
    </row>
    <row r="13" spans="1:15" x14ac:dyDescent="0.25">
      <c r="A13" s="6" t="s">
        <v>20</v>
      </c>
      <c r="B13" s="1" t="s">
        <v>21</v>
      </c>
      <c r="C13" s="21">
        <v>745</v>
      </c>
      <c r="D13" s="21">
        <f>D14+D15</f>
        <v>963</v>
      </c>
      <c r="E13" s="21">
        <v>175</v>
      </c>
      <c r="F13" s="21">
        <v>9</v>
      </c>
      <c r="G13" s="32">
        <v>929</v>
      </c>
      <c r="H13" s="26">
        <v>3351</v>
      </c>
      <c r="I13" s="21">
        <f>I14+I15</f>
        <v>1656</v>
      </c>
      <c r="J13" s="21">
        <f t="shared" ref="J13" si="2">SUM(J14:J15)</f>
        <v>210</v>
      </c>
      <c r="K13" s="21">
        <f>K14+K15</f>
        <v>445</v>
      </c>
      <c r="L13" s="21">
        <v>274</v>
      </c>
      <c r="M13" s="48">
        <v>236</v>
      </c>
      <c r="N13" s="17"/>
      <c r="O13" s="13">
        <f t="shared" si="0"/>
        <v>8993</v>
      </c>
    </row>
    <row r="14" spans="1:15" x14ac:dyDescent="0.25">
      <c r="A14" s="6" t="s">
        <v>16</v>
      </c>
      <c r="B14" s="1" t="s">
        <v>22</v>
      </c>
      <c r="C14" s="21">
        <v>706</v>
      </c>
      <c r="D14" s="21">
        <v>865</v>
      </c>
      <c r="E14" s="21">
        <v>154</v>
      </c>
      <c r="F14" s="21">
        <v>3</v>
      </c>
      <c r="G14" s="32">
        <v>738</v>
      </c>
      <c r="H14" s="21">
        <v>2914</v>
      </c>
      <c r="I14" s="21">
        <v>1426</v>
      </c>
      <c r="J14" s="21">
        <v>132</v>
      </c>
      <c r="K14" s="44">
        <v>333</v>
      </c>
      <c r="L14" s="21">
        <v>234</v>
      </c>
      <c r="M14" s="48">
        <v>153</v>
      </c>
      <c r="N14" s="17"/>
      <c r="O14" s="13">
        <f t="shared" si="0"/>
        <v>7658</v>
      </c>
    </row>
    <row r="15" spans="1:15" x14ac:dyDescent="0.25">
      <c r="A15" s="6" t="s">
        <v>18</v>
      </c>
      <c r="B15" s="1" t="s">
        <v>23</v>
      </c>
      <c r="C15" s="21">
        <v>39</v>
      </c>
      <c r="D15" s="21">
        <v>98</v>
      </c>
      <c r="E15" s="21">
        <v>21</v>
      </c>
      <c r="F15" s="21">
        <v>6</v>
      </c>
      <c r="G15" s="32">
        <v>191</v>
      </c>
      <c r="H15" s="21">
        <v>437</v>
      </c>
      <c r="I15" s="21">
        <v>230</v>
      </c>
      <c r="J15" s="21">
        <v>78</v>
      </c>
      <c r="K15" s="44">
        <v>112</v>
      </c>
      <c r="L15" s="21">
        <v>40</v>
      </c>
      <c r="M15" s="48">
        <v>83</v>
      </c>
      <c r="N15" s="17"/>
      <c r="O15" s="13">
        <f t="shared" si="0"/>
        <v>1335</v>
      </c>
    </row>
    <row r="16" spans="1:15" x14ac:dyDescent="0.25">
      <c r="A16" s="6" t="s">
        <v>24</v>
      </c>
      <c r="B16" s="1" t="s">
        <v>25</v>
      </c>
      <c r="C16" s="21">
        <v>1562</v>
      </c>
      <c r="D16" s="21">
        <f>D17+D18</f>
        <v>1150</v>
      </c>
      <c r="E16" s="21">
        <v>426</v>
      </c>
      <c r="F16" s="21">
        <v>40</v>
      </c>
      <c r="G16" s="32">
        <v>930</v>
      </c>
      <c r="H16" s="26">
        <v>3389</v>
      </c>
      <c r="I16" s="21">
        <f>I17+I18</f>
        <v>1656</v>
      </c>
      <c r="J16" s="21">
        <f t="shared" ref="J16" si="3">SUM(J17:J18)</f>
        <v>337</v>
      </c>
      <c r="K16" s="21">
        <f>K17+K18</f>
        <v>855</v>
      </c>
      <c r="L16" s="21">
        <v>549</v>
      </c>
      <c r="M16" s="48">
        <v>567</v>
      </c>
      <c r="N16" s="17"/>
      <c r="O16" s="13">
        <f t="shared" si="0"/>
        <v>11461</v>
      </c>
    </row>
    <row r="17" spans="1:15" x14ac:dyDescent="0.25">
      <c r="A17" s="6" t="s">
        <v>16</v>
      </c>
      <c r="B17" s="1" t="s">
        <v>26</v>
      </c>
      <c r="C17" s="21">
        <v>1455</v>
      </c>
      <c r="D17" s="21">
        <v>962</v>
      </c>
      <c r="E17" s="21">
        <v>347</v>
      </c>
      <c r="F17" s="21">
        <v>28</v>
      </c>
      <c r="G17" s="32">
        <v>738</v>
      </c>
      <c r="H17" s="21">
        <v>2940</v>
      </c>
      <c r="I17" s="21">
        <f>I14</f>
        <v>1426</v>
      </c>
      <c r="J17" s="21">
        <v>209</v>
      </c>
      <c r="K17" s="45">
        <f>K11+K14</f>
        <v>664</v>
      </c>
      <c r="L17" s="21">
        <v>425</v>
      </c>
      <c r="M17" s="48">
        <v>219</v>
      </c>
      <c r="N17" s="17"/>
      <c r="O17" s="13">
        <f t="shared" si="0"/>
        <v>9413</v>
      </c>
    </row>
    <row r="18" spans="1:15" x14ac:dyDescent="0.25">
      <c r="A18" s="6" t="s">
        <v>18</v>
      </c>
      <c r="B18" s="1" t="s">
        <v>27</v>
      </c>
      <c r="C18" s="21">
        <v>107</v>
      </c>
      <c r="D18" s="21">
        <v>188</v>
      </c>
      <c r="E18" s="21">
        <v>79</v>
      </c>
      <c r="F18" s="21">
        <v>12</v>
      </c>
      <c r="G18" s="32">
        <v>192</v>
      </c>
      <c r="H18" s="21">
        <v>449</v>
      </c>
      <c r="I18" s="21">
        <f>I15</f>
        <v>230</v>
      </c>
      <c r="J18" s="21">
        <v>128</v>
      </c>
      <c r="K18" s="45">
        <f>K12+K15</f>
        <v>191</v>
      </c>
      <c r="L18" s="21">
        <v>124</v>
      </c>
      <c r="M18" s="48">
        <v>348</v>
      </c>
      <c r="N18" s="17"/>
      <c r="O18" s="13">
        <f t="shared" si="0"/>
        <v>2048</v>
      </c>
    </row>
    <row r="19" spans="1:15" x14ac:dyDescent="0.25">
      <c r="A19" s="6" t="s">
        <v>28</v>
      </c>
      <c r="B19" s="1" t="s">
        <v>29</v>
      </c>
      <c r="C19" s="21">
        <v>9352</v>
      </c>
      <c r="D19" s="21">
        <f>D20+D24+D25</f>
        <v>7898</v>
      </c>
      <c r="E19" s="21">
        <v>13946</v>
      </c>
      <c r="F19" s="21">
        <v>6501</v>
      </c>
      <c r="G19" s="32">
        <v>5439</v>
      </c>
      <c r="H19" s="26">
        <f>H20+H24+H25</f>
        <v>8929</v>
      </c>
      <c r="I19" s="21">
        <f>I20+I24+I25</f>
        <v>7773</v>
      </c>
      <c r="J19" s="21">
        <f t="shared" ref="J19" si="4">SUM(J20,J24:J25)</f>
        <v>14179</v>
      </c>
      <c r="K19" s="21">
        <f>SUM(K21:K25)</f>
        <v>13425</v>
      </c>
      <c r="L19" s="21">
        <v>9086</v>
      </c>
      <c r="M19" s="48">
        <v>6368</v>
      </c>
      <c r="N19" s="17"/>
      <c r="O19" s="13">
        <f t="shared" si="0"/>
        <v>102896</v>
      </c>
    </row>
    <row r="20" spans="1:15" x14ac:dyDescent="0.25">
      <c r="A20" s="6" t="s">
        <v>30</v>
      </c>
      <c r="B20" s="1" t="s">
        <v>31</v>
      </c>
      <c r="C20" s="21">
        <v>9322</v>
      </c>
      <c r="D20" s="21">
        <f>SUM(D21:D23)</f>
        <v>7883</v>
      </c>
      <c r="E20" s="21">
        <v>13921</v>
      </c>
      <c r="F20" s="21">
        <v>6501</v>
      </c>
      <c r="G20" s="32">
        <v>5423</v>
      </c>
      <c r="H20" s="26">
        <f>H21+H22+H23</f>
        <v>8862</v>
      </c>
      <c r="I20" s="21">
        <f>I21+I22+I23</f>
        <v>7714</v>
      </c>
      <c r="J20" s="21">
        <f t="shared" ref="J20" si="5">SUM(J21:J23)</f>
        <v>14158</v>
      </c>
      <c r="K20" s="21">
        <f>K21+K22+K23</f>
        <v>13400</v>
      </c>
      <c r="L20" s="21">
        <v>9045</v>
      </c>
      <c r="M20" s="48">
        <v>6321</v>
      </c>
      <c r="N20" s="17"/>
      <c r="O20" s="13">
        <f t="shared" si="0"/>
        <v>102550</v>
      </c>
    </row>
    <row r="21" spans="1:15" x14ac:dyDescent="0.25">
      <c r="A21" s="6" t="s">
        <v>32</v>
      </c>
      <c r="B21" s="1" t="s">
        <v>33</v>
      </c>
      <c r="C21" s="21">
        <v>6032</v>
      </c>
      <c r="D21" s="21">
        <v>5084</v>
      </c>
      <c r="E21" s="21">
        <v>3763</v>
      </c>
      <c r="F21" s="21">
        <v>4343</v>
      </c>
      <c r="G21" s="32">
        <v>2974</v>
      </c>
      <c r="H21" s="21">
        <v>5065</v>
      </c>
      <c r="I21" s="21">
        <v>4654</v>
      </c>
      <c r="J21" s="21">
        <v>9028</v>
      </c>
      <c r="K21" s="46">
        <v>8572</v>
      </c>
      <c r="L21" s="21">
        <v>5809</v>
      </c>
      <c r="M21" s="48">
        <v>3755</v>
      </c>
      <c r="N21" s="17"/>
      <c r="O21" s="13">
        <f t="shared" si="0"/>
        <v>59079</v>
      </c>
    </row>
    <row r="22" spans="1:15" x14ac:dyDescent="0.25">
      <c r="A22" s="6" t="s">
        <v>34</v>
      </c>
      <c r="B22" s="1" t="s">
        <v>35</v>
      </c>
      <c r="C22" s="21">
        <v>3275</v>
      </c>
      <c r="D22" s="21">
        <v>2737</v>
      </c>
      <c r="E22" s="21">
        <v>2087</v>
      </c>
      <c r="F22" s="21">
        <v>2158</v>
      </c>
      <c r="G22" s="32">
        <v>1499</v>
      </c>
      <c r="H22" s="21">
        <v>2999</v>
      </c>
      <c r="I22" s="21">
        <v>3015</v>
      </c>
      <c r="J22" s="21">
        <v>5037</v>
      </c>
      <c r="K22" s="46">
        <v>4779</v>
      </c>
      <c r="L22" s="21">
        <v>3216</v>
      </c>
      <c r="M22" s="48">
        <v>2186</v>
      </c>
      <c r="N22" s="17"/>
      <c r="O22" s="13">
        <f t="shared" si="0"/>
        <v>32988</v>
      </c>
    </row>
    <row r="23" spans="1:15" x14ac:dyDescent="0.25">
      <c r="A23" s="6" t="s">
        <v>36</v>
      </c>
      <c r="B23" s="1" t="s">
        <v>37</v>
      </c>
      <c r="C23" s="21">
        <v>15</v>
      </c>
      <c r="D23" s="21">
        <v>62</v>
      </c>
      <c r="E23" s="21">
        <v>8071</v>
      </c>
      <c r="F23" s="21">
        <v>0</v>
      </c>
      <c r="G23" s="32">
        <v>950</v>
      </c>
      <c r="H23" s="21">
        <v>798</v>
      </c>
      <c r="I23" s="21">
        <v>45</v>
      </c>
      <c r="J23" s="21">
        <v>93</v>
      </c>
      <c r="K23" s="46">
        <v>49</v>
      </c>
      <c r="L23" s="21">
        <v>20</v>
      </c>
      <c r="M23" s="48">
        <v>380</v>
      </c>
      <c r="N23" s="17"/>
      <c r="O23" s="13">
        <f t="shared" si="0"/>
        <v>10483</v>
      </c>
    </row>
    <row r="24" spans="1:15" x14ac:dyDescent="0.25">
      <c r="A24" s="6" t="s">
        <v>38</v>
      </c>
      <c r="B24" s="1" t="s">
        <v>39</v>
      </c>
      <c r="C24" s="21">
        <v>30</v>
      </c>
      <c r="D24" s="21">
        <v>15</v>
      </c>
      <c r="E24" s="21">
        <v>25</v>
      </c>
      <c r="F24" s="21">
        <v>0</v>
      </c>
      <c r="G24" s="32">
        <v>16</v>
      </c>
      <c r="H24" s="21">
        <v>67</v>
      </c>
      <c r="I24" s="21">
        <v>59</v>
      </c>
      <c r="J24" s="21">
        <v>21</v>
      </c>
      <c r="K24" s="46">
        <v>25</v>
      </c>
      <c r="L24" s="21">
        <v>41</v>
      </c>
      <c r="M24" s="48">
        <v>47</v>
      </c>
      <c r="N24" s="17"/>
      <c r="O24" s="13">
        <f t="shared" si="0"/>
        <v>346</v>
      </c>
    </row>
    <row r="25" spans="1:15" x14ac:dyDescent="0.25">
      <c r="A25" s="6" t="s">
        <v>40</v>
      </c>
      <c r="B25" s="1" t="s">
        <v>41</v>
      </c>
      <c r="C25" s="21">
        <v>0</v>
      </c>
      <c r="D25" s="21">
        <v>0</v>
      </c>
      <c r="E25" s="21">
        <v>0</v>
      </c>
      <c r="F25" s="21">
        <v>0</v>
      </c>
      <c r="G25" s="32">
        <v>0</v>
      </c>
      <c r="H25" s="21">
        <v>0</v>
      </c>
      <c r="I25" s="21">
        <v>0</v>
      </c>
      <c r="J25" s="21">
        <v>0</v>
      </c>
      <c r="K25" s="46">
        <v>0</v>
      </c>
      <c r="L25" s="21">
        <v>0</v>
      </c>
      <c r="M25" s="48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1">
        <v>0</v>
      </c>
      <c r="D26" s="21">
        <v>0</v>
      </c>
      <c r="E26" s="21">
        <v>0</v>
      </c>
      <c r="F26" s="21">
        <v>0</v>
      </c>
      <c r="G26" s="32">
        <v>0</v>
      </c>
      <c r="H26" s="26">
        <v>0</v>
      </c>
      <c r="I26" s="21">
        <v>0</v>
      </c>
      <c r="J26" s="21">
        <v>0</v>
      </c>
      <c r="K26" s="21">
        <v>1</v>
      </c>
      <c r="L26" s="21">
        <v>0</v>
      </c>
      <c r="M26" s="48">
        <v>0</v>
      </c>
      <c r="N26" s="17"/>
      <c r="O26" s="13">
        <f t="shared" si="0"/>
        <v>1</v>
      </c>
    </row>
    <row r="27" spans="1:15" x14ac:dyDescent="0.25">
      <c r="A27" s="6" t="s">
        <v>44</v>
      </c>
      <c r="B27" s="1" t="s">
        <v>45</v>
      </c>
      <c r="C27" s="21">
        <v>3</v>
      </c>
      <c r="D27" s="21">
        <v>20</v>
      </c>
      <c r="E27" s="21">
        <v>1</v>
      </c>
      <c r="F27" s="21">
        <v>0</v>
      </c>
      <c r="G27" s="32">
        <v>16</v>
      </c>
      <c r="H27" s="26">
        <v>33</v>
      </c>
      <c r="I27" s="21">
        <v>14</v>
      </c>
      <c r="J27" s="21">
        <v>13</v>
      </c>
      <c r="K27" s="21">
        <v>18</v>
      </c>
      <c r="L27" s="21">
        <v>32</v>
      </c>
      <c r="M27" s="48">
        <v>13</v>
      </c>
      <c r="N27" s="17"/>
      <c r="O27" s="13">
        <f t="shared" si="0"/>
        <v>163</v>
      </c>
    </row>
    <row r="28" spans="1:15" x14ac:dyDescent="0.25">
      <c r="A28" s="6" t="s">
        <v>46</v>
      </c>
      <c r="B28" s="1" t="s">
        <v>47</v>
      </c>
      <c r="C28" s="21">
        <v>718</v>
      </c>
      <c r="D28" s="21">
        <v>1041</v>
      </c>
      <c r="E28" s="21">
        <v>134</v>
      </c>
      <c r="F28" s="21">
        <v>10</v>
      </c>
      <c r="G28" s="32">
        <v>279</v>
      </c>
      <c r="H28" s="26">
        <v>1364</v>
      </c>
      <c r="I28" s="21">
        <v>612</v>
      </c>
      <c r="J28" s="21">
        <v>125</v>
      </c>
      <c r="K28" s="21">
        <v>345</v>
      </c>
      <c r="L28" s="21">
        <v>302</v>
      </c>
      <c r="M28" s="48">
        <v>33</v>
      </c>
      <c r="N28" s="17"/>
      <c r="O28" s="13">
        <f t="shared" si="0"/>
        <v>4963</v>
      </c>
    </row>
    <row r="29" spans="1:15" x14ac:dyDescent="0.25">
      <c r="A29" s="6" t="s">
        <v>48</v>
      </c>
      <c r="B29" s="1" t="s">
        <v>49</v>
      </c>
      <c r="C29" s="21">
        <v>15</v>
      </c>
      <c r="D29" s="21">
        <v>0</v>
      </c>
      <c r="E29" s="21">
        <v>2</v>
      </c>
      <c r="F29" s="21">
        <v>0</v>
      </c>
      <c r="G29" s="32">
        <v>0</v>
      </c>
      <c r="H29" s="26">
        <v>2</v>
      </c>
      <c r="I29" s="21">
        <v>359</v>
      </c>
      <c r="J29" s="21">
        <v>0</v>
      </c>
      <c r="K29" s="21">
        <v>149</v>
      </c>
      <c r="L29" s="21">
        <v>0</v>
      </c>
      <c r="M29" s="48">
        <v>3</v>
      </c>
      <c r="N29" s="17"/>
      <c r="O29" s="13">
        <f t="shared" si="0"/>
        <v>530</v>
      </c>
    </row>
    <row r="30" spans="1:15" x14ac:dyDescent="0.25">
      <c r="A30" s="6" t="s">
        <v>50</v>
      </c>
      <c r="B30" s="1" t="s">
        <v>51</v>
      </c>
      <c r="C30" s="21">
        <v>0</v>
      </c>
      <c r="D30" s="21">
        <v>0</v>
      </c>
      <c r="E30" s="21">
        <v>0</v>
      </c>
      <c r="F30" s="21">
        <v>0</v>
      </c>
      <c r="G30" s="32">
        <v>0</v>
      </c>
      <c r="H30" s="26">
        <v>0</v>
      </c>
      <c r="I30" s="21">
        <v>1</v>
      </c>
      <c r="J30" s="21">
        <v>0</v>
      </c>
      <c r="K30" s="21">
        <v>0</v>
      </c>
      <c r="L30" s="21">
        <v>0</v>
      </c>
      <c r="M30" s="48">
        <v>0</v>
      </c>
      <c r="N30" s="17"/>
      <c r="O30" s="13">
        <f t="shared" si="0"/>
        <v>1</v>
      </c>
    </row>
    <row r="31" spans="1:15" x14ac:dyDescent="0.25">
      <c r="A31" s="6" t="s">
        <v>52</v>
      </c>
      <c r="B31" s="1" t="s">
        <v>53</v>
      </c>
      <c r="C31" s="21">
        <v>0</v>
      </c>
      <c r="D31" s="21">
        <v>48</v>
      </c>
      <c r="E31" s="21">
        <v>0</v>
      </c>
      <c r="F31" s="21">
        <v>0</v>
      </c>
      <c r="G31" s="32">
        <v>3</v>
      </c>
      <c r="H31" s="26">
        <v>14</v>
      </c>
      <c r="I31" s="21">
        <v>1</v>
      </c>
      <c r="J31" s="21">
        <v>2</v>
      </c>
      <c r="K31" s="21">
        <v>0</v>
      </c>
      <c r="L31" s="21">
        <v>0</v>
      </c>
      <c r="M31" s="48">
        <v>1</v>
      </c>
      <c r="N31" s="17"/>
      <c r="O31" s="13">
        <f t="shared" si="0"/>
        <v>69</v>
      </c>
    </row>
    <row r="32" spans="1:15" x14ac:dyDescent="0.25">
      <c r="A32" s="6" t="s">
        <v>54</v>
      </c>
      <c r="B32" s="1" t="s">
        <v>55</v>
      </c>
      <c r="C32" s="21">
        <v>1</v>
      </c>
      <c r="D32" s="21">
        <v>0</v>
      </c>
      <c r="E32" s="21">
        <v>0</v>
      </c>
      <c r="F32" s="21">
        <v>0</v>
      </c>
      <c r="G32" s="32">
        <v>0</v>
      </c>
      <c r="H32" s="26">
        <v>0</v>
      </c>
      <c r="I32" s="21">
        <v>0</v>
      </c>
      <c r="J32" s="21">
        <v>0</v>
      </c>
      <c r="K32" s="21">
        <v>0</v>
      </c>
      <c r="L32" s="21">
        <v>0</v>
      </c>
      <c r="M32" s="48">
        <v>0</v>
      </c>
      <c r="N32" s="17"/>
      <c r="O32" s="13">
        <f t="shared" si="0"/>
        <v>1</v>
      </c>
    </row>
    <row r="33" spans="1:15" x14ac:dyDescent="0.25">
      <c r="A33" s="6" t="s">
        <v>56</v>
      </c>
      <c r="B33" s="1" t="s">
        <v>57</v>
      </c>
      <c r="C33" s="21">
        <v>8427</v>
      </c>
      <c r="D33" s="21">
        <v>14148</v>
      </c>
      <c r="E33" s="21">
        <v>3166</v>
      </c>
      <c r="F33" s="21">
        <v>1391</v>
      </c>
      <c r="G33" s="32">
        <v>2291</v>
      </c>
      <c r="H33" s="26">
        <v>11408</v>
      </c>
      <c r="I33" s="21">
        <v>13839</v>
      </c>
      <c r="J33" s="21">
        <v>8223</v>
      </c>
      <c r="K33" s="21">
        <v>4288</v>
      </c>
      <c r="L33" s="21">
        <v>4671</v>
      </c>
      <c r="M33" s="48">
        <v>2866</v>
      </c>
      <c r="N33" s="17"/>
      <c r="O33" s="13">
        <f t="shared" si="0"/>
        <v>74718</v>
      </c>
    </row>
    <row r="34" spans="1:15" x14ac:dyDescent="0.25">
      <c r="A34" s="7" t="s">
        <v>58</v>
      </c>
      <c r="B34" s="8" t="s">
        <v>59</v>
      </c>
      <c r="C34" s="21">
        <v>23885</v>
      </c>
      <c r="D34" s="24">
        <v>24635</v>
      </c>
      <c r="E34" s="21">
        <v>18551</v>
      </c>
      <c r="F34" s="21">
        <v>8049</v>
      </c>
      <c r="G34" s="32">
        <v>9123</v>
      </c>
      <c r="H34" s="26">
        <v>25602</v>
      </c>
      <c r="I34" s="21">
        <v>24530</v>
      </c>
      <c r="J34" s="25">
        <v>23058</v>
      </c>
      <c r="K34" s="25">
        <v>18857</v>
      </c>
      <c r="L34" s="21">
        <v>14936</v>
      </c>
      <c r="M34" s="49">
        <v>11887</v>
      </c>
      <c r="N34" s="18"/>
      <c r="O34" s="9">
        <f t="shared" si="0"/>
        <v>203113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183</v>
      </c>
      <c r="D3" s="21">
        <v>130</v>
      </c>
      <c r="E3" s="21">
        <v>11</v>
      </c>
      <c r="F3" s="21">
        <v>11</v>
      </c>
      <c r="G3" s="21">
        <v>150</v>
      </c>
      <c r="H3" s="21">
        <v>73</v>
      </c>
      <c r="I3" s="21">
        <v>116</v>
      </c>
      <c r="J3" s="21">
        <v>57</v>
      </c>
      <c r="K3" s="20">
        <v>27</v>
      </c>
      <c r="L3" s="29">
        <v>35</v>
      </c>
      <c r="M3" s="33">
        <v>0</v>
      </c>
      <c r="N3" s="14">
        <f>SUM(C3:M3)</f>
        <v>793</v>
      </c>
    </row>
    <row r="4" spans="1:14" x14ac:dyDescent="0.25">
      <c r="A4" s="6" t="s">
        <v>2</v>
      </c>
      <c r="B4" s="1" t="s">
        <v>3</v>
      </c>
      <c r="C4" s="20">
        <v>1264</v>
      </c>
      <c r="D4" s="21">
        <v>1425</v>
      </c>
      <c r="E4" s="21">
        <v>103</v>
      </c>
      <c r="F4" s="21">
        <v>0</v>
      </c>
      <c r="G4" s="21">
        <v>1096</v>
      </c>
      <c r="H4" s="21">
        <v>383</v>
      </c>
      <c r="I4" s="21">
        <v>782</v>
      </c>
      <c r="J4" s="21">
        <v>336</v>
      </c>
      <c r="K4" s="20">
        <v>0</v>
      </c>
      <c r="L4" s="29">
        <v>319</v>
      </c>
      <c r="M4" s="34">
        <v>0</v>
      </c>
      <c r="N4" s="14">
        <f t="shared" ref="N4:N34" si="0">SUM(C4:M4)</f>
        <v>5708</v>
      </c>
    </row>
    <row r="5" spans="1:14" x14ac:dyDescent="0.25">
      <c r="A5" s="6" t="s">
        <v>4</v>
      </c>
      <c r="B5" s="1" t="s">
        <v>5</v>
      </c>
      <c r="C5" s="20">
        <v>60</v>
      </c>
      <c r="D5" s="21">
        <v>75</v>
      </c>
      <c r="E5" s="21">
        <v>68</v>
      </c>
      <c r="F5" s="21">
        <v>10</v>
      </c>
      <c r="G5" s="21">
        <v>107</v>
      </c>
      <c r="H5" s="21">
        <v>107</v>
      </c>
      <c r="I5" s="21">
        <v>102</v>
      </c>
      <c r="J5" s="21">
        <v>56</v>
      </c>
      <c r="K5" s="20">
        <v>50</v>
      </c>
      <c r="L5" s="29">
        <v>75</v>
      </c>
      <c r="M5" s="34">
        <v>0</v>
      </c>
      <c r="N5" s="14">
        <f t="shared" si="0"/>
        <v>710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34">
        <v>0</v>
      </c>
      <c r="N6" s="14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9">
        <v>0</v>
      </c>
      <c r="M7" s="34">
        <v>0</v>
      </c>
      <c r="N7" s="14">
        <f t="shared" si="0"/>
        <v>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9">
        <v>0</v>
      </c>
      <c r="M8" s="34">
        <v>0</v>
      </c>
      <c r="N8" s="14">
        <f t="shared" si="0"/>
        <v>0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21">
        <v>1</v>
      </c>
      <c r="H9" s="21">
        <v>0</v>
      </c>
      <c r="I9" s="21">
        <v>1</v>
      </c>
      <c r="J9" s="21">
        <v>2</v>
      </c>
      <c r="K9" s="20">
        <v>0</v>
      </c>
      <c r="L9" s="29">
        <v>0</v>
      </c>
      <c r="M9" s="34">
        <v>0</v>
      </c>
      <c r="N9" s="14">
        <f t="shared" si="0"/>
        <v>4</v>
      </c>
    </row>
    <row r="10" spans="1:14" x14ac:dyDescent="0.25">
      <c r="A10" s="6" t="s">
        <v>14</v>
      </c>
      <c r="B10" s="1" t="s">
        <v>15</v>
      </c>
      <c r="C10" s="20">
        <v>6</v>
      </c>
      <c r="D10" s="21">
        <v>64</v>
      </c>
      <c r="E10" s="21">
        <v>2</v>
      </c>
      <c r="F10" s="21">
        <v>1</v>
      </c>
      <c r="G10" s="21">
        <v>20</v>
      </c>
      <c r="H10" s="21">
        <v>15</v>
      </c>
      <c r="I10" s="21">
        <f t="shared" ref="I10" si="1">I11+I12</f>
        <v>21</v>
      </c>
      <c r="J10" s="21">
        <f t="shared" ref="J10" si="2">SUM(J11:J12)</f>
        <v>4</v>
      </c>
      <c r="K10" s="20">
        <v>6</v>
      </c>
      <c r="L10" s="29">
        <f>SUM(L11:L12)</f>
        <v>6</v>
      </c>
      <c r="M10" s="34">
        <v>0</v>
      </c>
      <c r="N10" s="14">
        <f t="shared" si="0"/>
        <v>145</v>
      </c>
    </row>
    <row r="11" spans="1:14" x14ac:dyDescent="0.25">
      <c r="A11" s="6" t="s">
        <v>16</v>
      </c>
      <c r="B11" s="1" t="s">
        <v>17</v>
      </c>
      <c r="C11" s="20">
        <v>1</v>
      </c>
      <c r="D11" s="21">
        <v>49</v>
      </c>
      <c r="E11" s="21">
        <v>1</v>
      </c>
      <c r="F11" s="21">
        <v>1</v>
      </c>
      <c r="G11" s="21">
        <v>9</v>
      </c>
      <c r="H11" s="21">
        <v>9</v>
      </c>
      <c r="I11" s="21">
        <v>15</v>
      </c>
      <c r="J11" s="21">
        <v>2</v>
      </c>
      <c r="K11" s="20">
        <v>6</v>
      </c>
      <c r="L11" s="29">
        <v>0</v>
      </c>
      <c r="M11" s="34">
        <v>0</v>
      </c>
      <c r="N11" s="14">
        <f t="shared" si="0"/>
        <v>93</v>
      </c>
    </row>
    <row r="12" spans="1:14" x14ac:dyDescent="0.25">
      <c r="A12" s="6" t="s">
        <v>18</v>
      </c>
      <c r="B12" s="1" t="s">
        <v>19</v>
      </c>
      <c r="C12" s="20">
        <v>5</v>
      </c>
      <c r="D12" s="21">
        <v>15</v>
      </c>
      <c r="E12" s="21">
        <v>1</v>
      </c>
      <c r="F12" s="21">
        <v>0</v>
      </c>
      <c r="G12" s="21">
        <v>11</v>
      </c>
      <c r="H12" s="21">
        <v>6</v>
      </c>
      <c r="I12" s="21">
        <v>6</v>
      </c>
      <c r="J12" s="21">
        <v>2</v>
      </c>
      <c r="K12" s="20">
        <v>0</v>
      </c>
      <c r="L12" s="29">
        <v>6</v>
      </c>
      <c r="M12" s="34">
        <v>0</v>
      </c>
      <c r="N12" s="14">
        <f t="shared" si="0"/>
        <v>52</v>
      </c>
    </row>
    <row r="13" spans="1:14" x14ac:dyDescent="0.25">
      <c r="A13" s="6" t="s">
        <v>20</v>
      </c>
      <c r="B13" s="1" t="s">
        <v>21</v>
      </c>
      <c r="C13" s="20">
        <v>17</v>
      </c>
      <c r="D13" s="21">
        <v>17</v>
      </c>
      <c r="E13" s="21">
        <v>25</v>
      </c>
      <c r="F13" s="21">
        <v>0</v>
      </c>
      <c r="G13" s="21">
        <v>78</v>
      </c>
      <c r="H13" s="21">
        <v>64</v>
      </c>
      <c r="I13" s="21">
        <f>I14+I15</f>
        <v>75</v>
      </c>
      <c r="J13" s="21">
        <f t="shared" ref="J13" si="3">SUM(J14:J15)</f>
        <v>46</v>
      </c>
      <c r="K13" s="20">
        <v>3</v>
      </c>
      <c r="L13" s="29">
        <f>SUM(L14:L15)</f>
        <v>22</v>
      </c>
      <c r="M13" s="34">
        <v>1</v>
      </c>
      <c r="N13" s="14">
        <f t="shared" si="0"/>
        <v>348</v>
      </c>
    </row>
    <row r="14" spans="1:14" x14ac:dyDescent="0.25">
      <c r="A14" s="6" t="s">
        <v>16</v>
      </c>
      <c r="B14" s="1" t="s">
        <v>22</v>
      </c>
      <c r="C14" s="20">
        <v>15</v>
      </c>
      <c r="D14" s="21">
        <v>9</v>
      </c>
      <c r="E14" s="21">
        <v>3</v>
      </c>
      <c r="F14" s="21">
        <v>0</v>
      </c>
      <c r="G14" s="21">
        <v>27</v>
      </c>
      <c r="H14" s="21">
        <v>44</v>
      </c>
      <c r="I14" s="21">
        <v>29</v>
      </c>
      <c r="J14" s="21">
        <v>9</v>
      </c>
      <c r="K14" s="20">
        <v>0</v>
      </c>
      <c r="L14" s="29">
        <v>8</v>
      </c>
      <c r="M14" s="34">
        <v>1</v>
      </c>
      <c r="N14" s="14">
        <f t="shared" si="0"/>
        <v>145</v>
      </c>
    </row>
    <row r="15" spans="1:14" x14ac:dyDescent="0.25">
      <c r="A15" s="6" t="s">
        <v>18</v>
      </c>
      <c r="B15" s="1" t="s">
        <v>23</v>
      </c>
      <c r="C15" s="20">
        <v>2</v>
      </c>
      <c r="D15" s="21">
        <v>8</v>
      </c>
      <c r="E15" s="21">
        <v>22</v>
      </c>
      <c r="F15" s="21">
        <v>0</v>
      </c>
      <c r="G15" s="21">
        <v>51</v>
      </c>
      <c r="H15" s="21">
        <v>20</v>
      </c>
      <c r="I15" s="21">
        <v>46</v>
      </c>
      <c r="J15" s="21">
        <v>37</v>
      </c>
      <c r="K15" s="20">
        <v>3</v>
      </c>
      <c r="L15" s="29">
        <v>14</v>
      </c>
      <c r="M15" s="34">
        <v>0</v>
      </c>
      <c r="N15" s="14">
        <f t="shared" si="0"/>
        <v>203</v>
      </c>
    </row>
    <row r="16" spans="1:14" x14ac:dyDescent="0.25">
      <c r="A16" s="6" t="s">
        <v>24</v>
      </c>
      <c r="B16" s="1" t="s">
        <v>25</v>
      </c>
      <c r="C16" s="20">
        <v>23</v>
      </c>
      <c r="D16" s="21">
        <v>81</v>
      </c>
      <c r="E16" s="21">
        <v>27</v>
      </c>
      <c r="F16" s="21">
        <v>1</v>
      </c>
      <c r="G16" s="21">
        <v>98</v>
      </c>
      <c r="H16" s="21">
        <v>79</v>
      </c>
      <c r="I16" s="21">
        <f t="shared" ref="I16" si="4">I17+I18</f>
        <v>96</v>
      </c>
      <c r="J16" s="21">
        <f t="shared" ref="J16" si="5">SUM(J17:J18)</f>
        <v>50</v>
      </c>
      <c r="K16" s="20">
        <v>9</v>
      </c>
      <c r="L16" s="29">
        <f>SUM(L17:L18)</f>
        <v>28</v>
      </c>
      <c r="M16" s="34">
        <v>1</v>
      </c>
      <c r="N16" s="14">
        <f t="shared" si="0"/>
        <v>493</v>
      </c>
    </row>
    <row r="17" spans="1:14" x14ac:dyDescent="0.25">
      <c r="A17" s="6" t="s">
        <v>16</v>
      </c>
      <c r="B17" s="1" t="s">
        <v>26</v>
      </c>
      <c r="C17" s="20">
        <v>16</v>
      </c>
      <c r="D17" s="21">
        <v>58</v>
      </c>
      <c r="E17" s="21">
        <v>4</v>
      </c>
      <c r="F17" s="21">
        <v>1</v>
      </c>
      <c r="G17" s="21">
        <v>36</v>
      </c>
      <c r="H17" s="21">
        <v>53</v>
      </c>
      <c r="I17" s="21">
        <f t="shared" ref="I17:J18" si="6">I11+I14</f>
        <v>44</v>
      </c>
      <c r="J17" s="21">
        <f t="shared" si="6"/>
        <v>11</v>
      </c>
      <c r="K17" s="20">
        <v>6</v>
      </c>
      <c r="L17" s="29">
        <f t="shared" ref="L17:L18" si="7">L11+L14</f>
        <v>8</v>
      </c>
      <c r="M17" s="34">
        <v>1</v>
      </c>
      <c r="N17" s="14">
        <f t="shared" si="0"/>
        <v>238</v>
      </c>
    </row>
    <row r="18" spans="1:14" x14ac:dyDescent="0.25">
      <c r="A18" s="6" t="s">
        <v>18</v>
      </c>
      <c r="B18" s="1" t="s">
        <v>27</v>
      </c>
      <c r="C18" s="20">
        <v>7</v>
      </c>
      <c r="D18" s="21">
        <v>23</v>
      </c>
      <c r="E18" s="21">
        <v>23</v>
      </c>
      <c r="F18" s="21">
        <v>0</v>
      </c>
      <c r="G18" s="21">
        <v>62</v>
      </c>
      <c r="H18" s="21">
        <v>26</v>
      </c>
      <c r="I18" s="21">
        <f t="shared" si="6"/>
        <v>52</v>
      </c>
      <c r="J18" s="21">
        <f t="shared" si="6"/>
        <v>39</v>
      </c>
      <c r="K18" s="20">
        <v>3</v>
      </c>
      <c r="L18" s="29">
        <f t="shared" si="7"/>
        <v>20</v>
      </c>
      <c r="M18" s="34">
        <v>0</v>
      </c>
      <c r="N18" s="14">
        <f t="shared" si="0"/>
        <v>255</v>
      </c>
    </row>
    <row r="19" spans="1:14" x14ac:dyDescent="0.25">
      <c r="A19" s="6" t="s">
        <v>28</v>
      </c>
      <c r="B19" s="1" t="s">
        <v>29</v>
      </c>
      <c r="C19" s="20">
        <v>222</v>
      </c>
      <c r="D19" s="21">
        <v>199</v>
      </c>
      <c r="E19" s="21">
        <v>143</v>
      </c>
      <c r="F19" s="21">
        <v>171</v>
      </c>
      <c r="G19" s="21">
        <v>417</v>
      </c>
      <c r="H19" s="26">
        <f>H20+H24+H25</f>
        <v>193</v>
      </c>
      <c r="I19" s="21">
        <f>I20+I24+I25</f>
        <v>163</v>
      </c>
      <c r="J19" s="21">
        <f t="shared" ref="J19" si="8">SUM(J20,J24:J25)</f>
        <v>387</v>
      </c>
      <c r="K19" s="20">
        <v>158</v>
      </c>
      <c r="L19" s="29">
        <f>L20+L24+L25</f>
        <v>190</v>
      </c>
      <c r="M19" s="34">
        <v>6</v>
      </c>
      <c r="N19" s="14">
        <f t="shared" si="0"/>
        <v>2249</v>
      </c>
    </row>
    <row r="20" spans="1:14" x14ac:dyDescent="0.25">
      <c r="A20" s="6" t="s">
        <v>30</v>
      </c>
      <c r="B20" s="1" t="s">
        <v>31</v>
      </c>
      <c r="C20" s="20">
        <v>222</v>
      </c>
      <c r="D20" s="21">
        <v>197</v>
      </c>
      <c r="E20" s="21">
        <v>142</v>
      </c>
      <c r="F20" s="21">
        <v>168</v>
      </c>
      <c r="G20" s="21">
        <v>417</v>
      </c>
      <c r="H20" s="26">
        <f t="shared" ref="H20:I20" si="9">H21+H22+H23</f>
        <v>193</v>
      </c>
      <c r="I20" s="21">
        <f t="shared" si="9"/>
        <v>162</v>
      </c>
      <c r="J20" s="21">
        <f t="shared" ref="J20" si="10">SUM(J21:J23)</f>
        <v>386</v>
      </c>
      <c r="K20" s="20">
        <v>158</v>
      </c>
      <c r="L20" s="29">
        <f>SUM(L21:L23)</f>
        <v>184</v>
      </c>
      <c r="M20" s="34">
        <v>6</v>
      </c>
      <c r="N20" s="14">
        <f t="shared" si="0"/>
        <v>2235</v>
      </c>
    </row>
    <row r="21" spans="1:14" x14ac:dyDescent="0.25">
      <c r="A21" s="6" t="s">
        <v>32</v>
      </c>
      <c r="B21" s="1" t="s">
        <v>33</v>
      </c>
      <c r="C21" s="20">
        <v>218</v>
      </c>
      <c r="D21" s="21">
        <v>191</v>
      </c>
      <c r="E21" s="21">
        <v>137</v>
      </c>
      <c r="F21" s="21">
        <v>168</v>
      </c>
      <c r="G21" s="21">
        <v>382</v>
      </c>
      <c r="H21" s="21">
        <v>181</v>
      </c>
      <c r="I21" s="21">
        <v>146</v>
      </c>
      <c r="J21" s="21">
        <v>367</v>
      </c>
      <c r="K21" s="20">
        <v>147</v>
      </c>
      <c r="L21" s="29">
        <v>168</v>
      </c>
      <c r="M21" s="34">
        <v>6</v>
      </c>
      <c r="N21" s="14">
        <f t="shared" si="0"/>
        <v>2111</v>
      </c>
    </row>
    <row r="22" spans="1:14" x14ac:dyDescent="0.25">
      <c r="A22" s="6" t="s">
        <v>34</v>
      </c>
      <c r="B22" s="1" t="s">
        <v>35</v>
      </c>
      <c r="C22" s="20">
        <v>4</v>
      </c>
      <c r="D22" s="21">
        <v>6</v>
      </c>
      <c r="E22" s="21">
        <v>5</v>
      </c>
      <c r="F22" s="21">
        <v>3</v>
      </c>
      <c r="G22" s="21">
        <v>35</v>
      </c>
      <c r="H22" s="21">
        <v>11</v>
      </c>
      <c r="I22" s="21">
        <v>16</v>
      </c>
      <c r="J22" s="21">
        <v>19</v>
      </c>
      <c r="K22" s="20">
        <v>11</v>
      </c>
      <c r="L22" s="29">
        <v>16</v>
      </c>
      <c r="M22" s="34">
        <v>0</v>
      </c>
      <c r="N22" s="14">
        <f t="shared" si="0"/>
        <v>126</v>
      </c>
    </row>
    <row r="23" spans="1:14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0</v>
      </c>
      <c r="J23" s="21">
        <v>0</v>
      </c>
      <c r="K23" s="20">
        <v>0</v>
      </c>
      <c r="L23" s="29">
        <v>0</v>
      </c>
      <c r="M23" s="34">
        <v>0</v>
      </c>
      <c r="N23" s="14">
        <f t="shared" si="0"/>
        <v>1</v>
      </c>
    </row>
    <row r="24" spans="1:14" x14ac:dyDescent="0.25">
      <c r="A24" s="6" t="s">
        <v>38</v>
      </c>
      <c r="B24" s="1" t="s">
        <v>39</v>
      </c>
      <c r="C24" s="20">
        <v>0</v>
      </c>
      <c r="D24" s="21">
        <v>2</v>
      </c>
      <c r="E24" s="21">
        <v>1</v>
      </c>
      <c r="F24" s="21">
        <v>0</v>
      </c>
      <c r="G24" s="21">
        <v>0</v>
      </c>
      <c r="H24" s="21">
        <v>0</v>
      </c>
      <c r="I24" s="21">
        <v>1</v>
      </c>
      <c r="J24" s="21">
        <v>1</v>
      </c>
      <c r="K24" s="20">
        <v>0</v>
      </c>
      <c r="L24" s="29">
        <v>6</v>
      </c>
      <c r="M24" s="34">
        <v>0</v>
      </c>
      <c r="N24" s="14">
        <f t="shared" si="0"/>
        <v>11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34">
        <v>0</v>
      </c>
      <c r="N25" s="14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9">
        <v>0</v>
      </c>
      <c r="M26" s="34">
        <v>0</v>
      </c>
      <c r="N26" s="14">
        <f t="shared" si="0"/>
        <v>0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9">
        <v>0</v>
      </c>
      <c r="M27" s="34">
        <v>0</v>
      </c>
      <c r="N27" s="14">
        <f t="shared" si="0"/>
        <v>0</v>
      </c>
    </row>
    <row r="28" spans="1:14" x14ac:dyDescent="0.25">
      <c r="A28" s="6" t="s">
        <v>46</v>
      </c>
      <c r="B28" s="1" t="s">
        <v>47</v>
      </c>
      <c r="C28" s="20">
        <v>0</v>
      </c>
      <c r="D28" s="21">
        <v>1</v>
      </c>
      <c r="E28" s="21">
        <v>1</v>
      </c>
      <c r="F28" s="21">
        <v>0</v>
      </c>
      <c r="G28" s="21">
        <v>11</v>
      </c>
      <c r="H28" s="21">
        <v>6</v>
      </c>
      <c r="I28" s="21">
        <v>0</v>
      </c>
      <c r="J28" s="21">
        <v>2</v>
      </c>
      <c r="K28" s="20">
        <v>2</v>
      </c>
      <c r="L28" s="29">
        <v>2</v>
      </c>
      <c r="M28" s="34">
        <v>0</v>
      </c>
      <c r="N28" s="14">
        <f t="shared" si="0"/>
        <v>25</v>
      </c>
    </row>
    <row r="29" spans="1:14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21">
        <v>1</v>
      </c>
      <c r="H29" s="21">
        <v>0</v>
      </c>
      <c r="I29" s="21">
        <v>2</v>
      </c>
      <c r="J29" s="21">
        <v>0</v>
      </c>
      <c r="K29" s="20">
        <v>0</v>
      </c>
      <c r="L29" s="29">
        <v>0</v>
      </c>
      <c r="M29" s="34">
        <v>0</v>
      </c>
      <c r="N29" s="14">
        <f t="shared" si="0"/>
        <v>3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0</v>
      </c>
      <c r="M30" s="34">
        <v>0</v>
      </c>
      <c r="N30" s="14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0">
        <v>0</v>
      </c>
      <c r="L31" s="29">
        <v>0</v>
      </c>
      <c r="M31" s="34">
        <v>0</v>
      </c>
      <c r="N31" s="14">
        <f t="shared" si="0"/>
        <v>0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34">
        <v>0</v>
      </c>
      <c r="N32" s="14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84</v>
      </c>
      <c r="D33" s="21">
        <v>61</v>
      </c>
      <c r="E33" s="21">
        <v>31</v>
      </c>
      <c r="F33" s="21">
        <v>4</v>
      </c>
      <c r="G33" s="21">
        <v>19</v>
      </c>
      <c r="H33" s="21">
        <v>125</v>
      </c>
      <c r="I33" s="21">
        <v>98</v>
      </c>
      <c r="J33" s="21">
        <v>56</v>
      </c>
      <c r="K33" s="20">
        <v>25</v>
      </c>
      <c r="L33" s="29">
        <v>34</v>
      </c>
      <c r="M33" s="34">
        <v>0</v>
      </c>
      <c r="N33" s="14">
        <f t="shared" si="0"/>
        <v>537</v>
      </c>
    </row>
    <row r="34" spans="1:14" ht="15.75" thickBot="1" x14ac:dyDescent="0.3">
      <c r="A34" s="7" t="s">
        <v>58</v>
      </c>
      <c r="B34" s="8" t="s">
        <v>59</v>
      </c>
      <c r="C34" s="20">
        <v>1836</v>
      </c>
      <c r="D34" s="22">
        <v>1972</v>
      </c>
      <c r="E34" s="21">
        <v>384</v>
      </c>
      <c r="F34" s="21">
        <v>197</v>
      </c>
      <c r="G34" s="21">
        <v>1900</v>
      </c>
      <c r="H34" s="21">
        <v>966</v>
      </c>
      <c r="I34" s="21">
        <f>I3+I5+I4+I6+I7+I8+I9+I16+I19+I26+I27+I28+I29+I30+I32+I31+I33</f>
        <v>1360</v>
      </c>
      <c r="J34" s="25">
        <f t="shared" ref="J34" si="11">SUM(J3:J10,J13,J19,J26:J33)</f>
        <v>946</v>
      </c>
      <c r="K34" s="20">
        <v>271</v>
      </c>
      <c r="L34" s="30">
        <f>SUM(L3:L9)+L16+L19+SUM(L26:L33)</f>
        <v>683</v>
      </c>
      <c r="M34" s="35">
        <v>7</v>
      </c>
      <c r="N34" s="19">
        <f t="shared" si="0"/>
        <v>10522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80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1">
        <v>186</v>
      </c>
      <c r="D3" s="21">
        <v>84</v>
      </c>
      <c r="E3" s="21">
        <v>4</v>
      </c>
      <c r="F3" s="21">
        <v>24</v>
      </c>
      <c r="G3" s="47">
        <v>49</v>
      </c>
      <c r="H3" s="26">
        <v>45</v>
      </c>
      <c r="I3" s="21">
        <v>141</v>
      </c>
      <c r="J3" s="21">
        <v>41</v>
      </c>
      <c r="K3" s="21">
        <v>65</v>
      </c>
      <c r="L3" s="21">
        <v>33</v>
      </c>
      <c r="M3" s="29">
        <v>40</v>
      </c>
      <c r="N3" s="17"/>
      <c r="O3" s="13">
        <f>SUM(C3:N3)</f>
        <v>712</v>
      </c>
    </row>
    <row r="4" spans="1:15" x14ac:dyDescent="0.25">
      <c r="A4" s="6" t="s">
        <v>2</v>
      </c>
      <c r="B4" s="1" t="s">
        <v>3</v>
      </c>
      <c r="C4" s="21">
        <v>1317</v>
      </c>
      <c r="D4" s="21">
        <v>409</v>
      </c>
      <c r="E4" s="21">
        <v>142</v>
      </c>
      <c r="F4" s="21">
        <v>0</v>
      </c>
      <c r="G4" s="47">
        <v>860</v>
      </c>
      <c r="H4" s="26">
        <v>336</v>
      </c>
      <c r="I4" s="21">
        <v>727</v>
      </c>
      <c r="J4" s="21">
        <v>241</v>
      </c>
      <c r="K4" s="21">
        <v>62</v>
      </c>
      <c r="L4" s="21">
        <v>0</v>
      </c>
      <c r="M4" s="29">
        <v>320</v>
      </c>
      <c r="N4" s="17"/>
      <c r="O4" s="13">
        <f t="shared" ref="O4:O34" si="0">SUM(C4:N4)</f>
        <v>4414</v>
      </c>
    </row>
    <row r="5" spans="1:15" x14ac:dyDescent="0.25">
      <c r="A5" s="6" t="s">
        <v>4</v>
      </c>
      <c r="B5" s="1" t="s">
        <v>5</v>
      </c>
      <c r="C5" s="21">
        <v>39</v>
      </c>
      <c r="D5" s="21">
        <v>42</v>
      </c>
      <c r="E5" s="21">
        <v>48</v>
      </c>
      <c r="F5" s="21">
        <v>2</v>
      </c>
      <c r="G5" s="47">
        <v>37</v>
      </c>
      <c r="H5" s="26">
        <v>125</v>
      </c>
      <c r="I5" s="21">
        <v>115</v>
      </c>
      <c r="J5" s="21">
        <v>62</v>
      </c>
      <c r="K5" s="21">
        <v>85</v>
      </c>
      <c r="L5" s="21">
        <v>52</v>
      </c>
      <c r="M5" s="29">
        <v>84</v>
      </c>
      <c r="N5" s="17"/>
      <c r="O5" s="13">
        <f t="shared" si="0"/>
        <v>691</v>
      </c>
    </row>
    <row r="6" spans="1:15" x14ac:dyDescent="0.25">
      <c r="A6" s="6" t="s">
        <v>6</v>
      </c>
      <c r="B6" s="1" t="s">
        <v>7</v>
      </c>
      <c r="C6" s="21">
        <v>0</v>
      </c>
      <c r="D6" s="21">
        <v>0</v>
      </c>
      <c r="E6" s="21">
        <v>0</v>
      </c>
      <c r="F6" s="21">
        <v>0</v>
      </c>
      <c r="G6" s="47">
        <v>0</v>
      </c>
      <c r="H6" s="26">
        <v>0</v>
      </c>
      <c r="I6" s="21">
        <v>0</v>
      </c>
      <c r="J6" s="21">
        <v>0</v>
      </c>
      <c r="K6" s="21">
        <v>0</v>
      </c>
      <c r="L6" s="21">
        <v>0</v>
      </c>
      <c r="M6" s="29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1">
        <v>0</v>
      </c>
      <c r="D7" s="21">
        <v>0</v>
      </c>
      <c r="E7" s="21">
        <v>0</v>
      </c>
      <c r="F7" s="21">
        <v>0</v>
      </c>
      <c r="G7" s="47">
        <v>0</v>
      </c>
      <c r="H7" s="26">
        <v>0</v>
      </c>
      <c r="I7" s="21">
        <v>0</v>
      </c>
      <c r="J7" s="21">
        <v>0</v>
      </c>
      <c r="K7" s="21">
        <v>0</v>
      </c>
      <c r="L7" s="21">
        <v>0</v>
      </c>
      <c r="M7" s="29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1">
        <v>0</v>
      </c>
      <c r="D8" s="21">
        <v>0</v>
      </c>
      <c r="E8" s="21">
        <v>0</v>
      </c>
      <c r="F8" s="21">
        <v>0</v>
      </c>
      <c r="G8" s="47">
        <v>0</v>
      </c>
      <c r="H8" s="26">
        <v>0</v>
      </c>
      <c r="I8" s="21">
        <v>0</v>
      </c>
      <c r="J8" s="21">
        <v>0</v>
      </c>
      <c r="K8" s="21">
        <v>0</v>
      </c>
      <c r="L8" s="21">
        <v>0</v>
      </c>
      <c r="M8" s="29">
        <v>0</v>
      </c>
      <c r="N8" s="17"/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21">
        <v>0</v>
      </c>
      <c r="D9" s="21">
        <v>0</v>
      </c>
      <c r="E9" s="21">
        <v>0</v>
      </c>
      <c r="F9" s="21">
        <v>0</v>
      </c>
      <c r="G9" s="47">
        <v>0</v>
      </c>
      <c r="H9" s="26">
        <v>1</v>
      </c>
      <c r="I9" s="21">
        <v>0</v>
      </c>
      <c r="J9" s="21">
        <v>0</v>
      </c>
      <c r="K9" s="21">
        <v>0</v>
      </c>
      <c r="L9" s="21">
        <v>0</v>
      </c>
      <c r="M9" s="29">
        <v>0</v>
      </c>
      <c r="N9" s="17"/>
      <c r="O9" s="13">
        <f t="shared" si="0"/>
        <v>1</v>
      </c>
    </row>
    <row r="10" spans="1:15" x14ac:dyDescent="0.25">
      <c r="A10" s="6" t="s">
        <v>14</v>
      </c>
      <c r="B10" s="1" t="s">
        <v>15</v>
      </c>
      <c r="C10" s="21">
        <v>8</v>
      </c>
      <c r="D10" s="21">
        <f>D11+D12</f>
        <v>60</v>
      </c>
      <c r="E10" s="21">
        <v>2</v>
      </c>
      <c r="F10" s="21">
        <v>0</v>
      </c>
      <c r="G10" s="47">
        <v>13</v>
      </c>
      <c r="H10" s="26">
        <v>30</v>
      </c>
      <c r="I10" s="21">
        <f t="shared" ref="I10" si="1">I11+I12</f>
        <v>8</v>
      </c>
      <c r="J10" s="21">
        <v>1</v>
      </c>
      <c r="K10" s="21">
        <f t="shared" ref="K10" si="2">K11+K12</f>
        <v>2</v>
      </c>
      <c r="L10" s="21">
        <v>9</v>
      </c>
      <c r="M10" s="29">
        <f>SUM(M11:M12)</f>
        <v>5</v>
      </c>
      <c r="N10" s="17"/>
      <c r="O10" s="13">
        <f t="shared" si="0"/>
        <v>138</v>
      </c>
    </row>
    <row r="11" spans="1:15" x14ac:dyDescent="0.25">
      <c r="A11" s="6" t="s">
        <v>16</v>
      </c>
      <c r="B11" s="1" t="s">
        <v>17</v>
      </c>
      <c r="C11" s="21">
        <v>5</v>
      </c>
      <c r="D11" s="21">
        <v>56</v>
      </c>
      <c r="E11" s="21">
        <v>2</v>
      </c>
      <c r="F11" s="21">
        <v>0</v>
      </c>
      <c r="G11" s="47">
        <v>10</v>
      </c>
      <c r="H11" s="21">
        <v>24</v>
      </c>
      <c r="I11" s="21">
        <v>8</v>
      </c>
      <c r="J11" s="21">
        <v>0</v>
      </c>
      <c r="K11" s="44">
        <v>1</v>
      </c>
      <c r="L11" s="21">
        <v>8</v>
      </c>
      <c r="M11" s="29">
        <v>2</v>
      </c>
      <c r="N11" s="17"/>
      <c r="O11" s="13">
        <f t="shared" si="0"/>
        <v>116</v>
      </c>
    </row>
    <row r="12" spans="1:15" x14ac:dyDescent="0.25">
      <c r="A12" s="6" t="s">
        <v>18</v>
      </c>
      <c r="B12" s="1" t="s">
        <v>19</v>
      </c>
      <c r="C12" s="21">
        <v>3</v>
      </c>
      <c r="D12" s="21">
        <v>4</v>
      </c>
      <c r="E12" s="21">
        <v>0</v>
      </c>
      <c r="F12" s="21">
        <v>0</v>
      </c>
      <c r="G12" s="47">
        <v>3</v>
      </c>
      <c r="H12" s="21">
        <v>6</v>
      </c>
      <c r="I12" s="21">
        <v>0</v>
      </c>
      <c r="J12" s="21">
        <v>0</v>
      </c>
      <c r="K12" s="44">
        <v>1</v>
      </c>
      <c r="L12" s="21">
        <v>1</v>
      </c>
      <c r="M12" s="29">
        <v>3</v>
      </c>
      <c r="N12" s="17"/>
      <c r="O12" s="13">
        <f t="shared" si="0"/>
        <v>21</v>
      </c>
    </row>
    <row r="13" spans="1:15" x14ac:dyDescent="0.25">
      <c r="A13" s="6" t="s">
        <v>20</v>
      </c>
      <c r="B13" s="1" t="s">
        <v>21</v>
      </c>
      <c r="C13" s="21">
        <v>23</v>
      </c>
      <c r="D13" s="21">
        <f>D14+D15</f>
        <v>45</v>
      </c>
      <c r="E13" s="21">
        <v>10</v>
      </c>
      <c r="F13" s="21">
        <v>0</v>
      </c>
      <c r="G13" s="47">
        <v>35</v>
      </c>
      <c r="H13" s="26">
        <v>71</v>
      </c>
      <c r="I13" s="21">
        <f t="shared" ref="I13" si="3">I14+I15</f>
        <v>71</v>
      </c>
      <c r="J13" s="21">
        <f t="shared" ref="J13" si="4">SUM(J14:J15)</f>
        <v>46</v>
      </c>
      <c r="K13" s="21">
        <f>K14+K15</f>
        <v>40</v>
      </c>
      <c r="L13" s="21">
        <v>12</v>
      </c>
      <c r="M13" s="29">
        <f>SUM(M14:M15)</f>
        <v>13</v>
      </c>
      <c r="N13" s="17"/>
      <c r="O13" s="13">
        <f t="shared" si="0"/>
        <v>366</v>
      </c>
    </row>
    <row r="14" spans="1:15" x14ac:dyDescent="0.25">
      <c r="A14" s="6" t="s">
        <v>16</v>
      </c>
      <c r="B14" s="1" t="s">
        <v>22</v>
      </c>
      <c r="C14" s="21">
        <v>19</v>
      </c>
      <c r="D14" s="21">
        <v>33</v>
      </c>
      <c r="E14" s="21">
        <v>3</v>
      </c>
      <c r="F14" s="21">
        <v>3</v>
      </c>
      <c r="G14" s="47">
        <v>14</v>
      </c>
      <c r="H14" s="21">
        <v>51</v>
      </c>
      <c r="I14" s="21">
        <v>45</v>
      </c>
      <c r="J14" s="21">
        <v>7</v>
      </c>
      <c r="K14" s="44">
        <v>7</v>
      </c>
      <c r="L14" s="21">
        <v>0</v>
      </c>
      <c r="M14" s="29">
        <v>4</v>
      </c>
      <c r="N14" s="17"/>
      <c r="O14" s="13">
        <f t="shared" si="0"/>
        <v>186</v>
      </c>
    </row>
    <row r="15" spans="1:15" x14ac:dyDescent="0.25">
      <c r="A15" s="6" t="s">
        <v>18</v>
      </c>
      <c r="B15" s="1" t="s">
        <v>23</v>
      </c>
      <c r="C15" s="21">
        <v>4</v>
      </c>
      <c r="D15" s="21">
        <v>12</v>
      </c>
      <c r="E15" s="21">
        <v>7</v>
      </c>
      <c r="F15" s="21">
        <v>0</v>
      </c>
      <c r="G15" s="47">
        <v>21</v>
      </c>
      <c r="H15" s="21">
        <v>20</v>
      </c>
      <c r="I15" s="21">
        <v>26</v>
      </c>
      <c r="J15" s="21">
        <v>39</v>
      </c>
      <c r="K15" s="44">
        <v>33</v>
      </c>
      <c r="L15" s="21">
        <v>12</v>
      </c>
      <c r="M15" s="29">
        <v>9</v>
      </c>
      <c r="N15" s="17"/>
      <c r="O15" s="13">
        <f t="shared" si="0"/>
        <v>183</v>
      </c>
    </row>
    <row r="16" spans="1:15" x14ac:dyDescent="0.25">
      <c r="A16" s="6" t="s">
        <v>24</v>
      </c>
      <c r="B16" s="1" t="s">
        <v>25</v>
      </c>
      <c r="C16" s="21">
        <v>31</v>
      </c>
      <c r="D16" s="21">
        <f t="shared" ref="D16:D18" si="5">D10+D13</f>
        <v>105</v>
      </c>
      <c r="E16" s="21">
        <v>12</v>
      </c>
      <c r="F16" s="21">
        <v>3</v>
      </c>
      <c r="G16" s="47">
        <v>48</v>
      </c>
      <c r="H16" s="26">
        <v>101</v>
      </c>
      <c r="I16" s="21">
        <f t="shared" ref="I16" si="6">I17+I18</f>
        <v>79</v>
      </c>
      <c r="J16" s="21">
        <f t="shared" ref="J16" si="7">SUM(J17:J18)</f>
        <v>46</v>
      </c>
      <c r="K16" s="21">
        <f t="shared" ref="K16" si="8">K17+K18</f>
        <v>42</v>
      </c>
      <c r="L16" s="21">
        <v>21</v>
      </c>
      <c r="M16" s="29">
        <f>SUM(M17:M18)</f>
        <v>18</v>
      </c>
      <c r="N16" s="17"/>
      <c r="O16" s="13">
        <f t="shared" si="0"/>
        <v>506</v>
      </c>
    </row>
    <row r="17" spans="1:15" x14ac:dyDescent="0.25">
      <c r="A17" s="6" t="s">
        <v>16</v>
      </c>
      <c r="B17" s="1" t="s">
        <v>26</v>
      </c>
      <c r="C17" s="21">
        <v>24</v>
      </c>
      <c r="D17" s="21">
        <f t="shared" si="5"/>
        <v>89</v>
      </c>
      <c r="E17" s="21">
        <v>5</v>
      </c>
      <c r="F17" s="21">
        <v>3</v>
      </c>
      <c r="G17" s="47">
        <v>24</v>
      </c>
      <c r="H17" s="21">
        <v>75</v>
      </c>
      <c r="I17" s="21">
        <f t="shared" ref="I17:K18" si="9">I11+I14</f>
        <v>53</v>
      </c>
      <c r="J17" s="21">
        <f t="shared" si="9"/>
        <v>7</v>
      </c>
      <c r="K17" s="45">
        <f t="shared" si="9"/>
        <v>8</v>
      </c>
      <c r="L17" s="21">
        <v>8</v>
      </c>
      <c r="M17" s="29">
        <v>6</v>
      </c>
      <c r="N17" s="17"/>
      <c r="O17" s="13">
        <f t="shared" si="0"/>
        <v>302</v>
      </c>
    </row>
    <row r="18" spans="1:15" x14ac:dyDescent="0.25">
      <c r="A18" s="6" t="s">
        <v>18</v>
      </c>
      <c r="B18" s="1" t="s">
        <v>27</v>
      </c>
      <c r="C18" s="21">
        <v>7</v>
      </c>
      <c r="D18" s="21">
        <f t="shared" si="5"/>
        <v>16</v>
      </c>
      <c r="E18" s="21">
        <v>7</v>
      </c>
      <c r="F18" s="21">
        <v>0</v>
      </c>
      <c r="G18" s="47">
        <v>24</v>
      </c>
      <c r="H18" s="21">
        <v>26</v>
      </c>
      <c r="I18" s="21">
        <f t="shared" si="9"/>
        <v>26</v>
      </c>
      <c r="J18" s="21">
        <f t="shared" si="9"/>
        <v>39</v>
      </c>
      <c r="K18" s="45">
        <f t="shared" si="9"/>
        <v>34</v>
      </c>
      <c r="L18" s="21">
        <v>13</v>
      </c>
      <c r="M18" s="29">
        <v>12</v>
      </c>
      <c r="N18" s="17"/>
      <c r="O18" s="13">
        <f t="shared" si="0"/>
        <v>204</v>
      </c>
    </row>
    <row r="19" spans="1:15" x14ac:dyDescent="0.25">
      <c r="A19" s="6" t="s">
        <v>28</v>
      </c>
      <c r="B19" s="1" t="s">
        <v>29</v>
      </c>
      <c r="C19" s="21">
        <v>200</v>
      </c>
      <c r="D19" s="21">
        <f>D20+D25+D24</f>
        <v>127</v>
      </c>
      <c r="E19" s="21">
        <v>157</v>
      </c>
      <c r="F19" s="21">
        <v>102</v>
      </c>
      <c r="G19" s="47">
        <v>104</v>
      </c>
      <c r="H19" s="26">
        <f t="shared" ref="H19:I19" si="10">H20+H24+H25</f>
        <v>214</v>
      </c>
      <c r="I19" s="21">
        <f t="shared" si="10"/>
        <v>244</v>
      </c>
      <c r="J19" s="21">
        <f t="shared" ref="J19" si="11">SUM(J20,J24:J25)</f>
        <v>343</v>
      </c>
      <c r="K19" s="21">
        <f t="shared" ref="K19" si="12">SUM(K21:K25)</f>
        <v>351</v>
      </c>
      <c r="L19" s="21">
        <v>165</v>
      </c>
      <c r="M19" s="29">
        <f>M20+M24+M25</f>
        <v>181</v>
      </c>
      <c r="N19" s="17"/>
      <c r="O19" s="13">
        <f t="shared" si="0"/>
        <v>2188</v>
      </c>
    </row>
    <row r="20" spans="1:15" x14ac:dyDescent="0.25">
      <c r="A20" s="6" t="s">
        <v>30</v>
      </c>
      <c r="B20" s="1" t="s">
        <v>31</v>
      </c>
      <c r="C20" s="21">
        <v>200</v>
      </c>
      <c r="D20" s="21">
        <f>D21+D22+D23</f>
        <v>127</v>
      </c>
      <c r="E20" s="21">
        <v>157</v>
      </c>
      <c r="F20" s="21">
        <v>101</v>
      </c>
      <c r="G20" s="47">
        <v>104</v>
      </c>
      <c r="H20" s="26">
        <f t="shared" ref="H20:I20" si="13">H21+H22+H23</f>
        <v>212</v>
      </c>
      <c r="I20" s="21">
        <f t="shared" si="13"/>
        <v>242</v>
      </c>
      <c r="J20" s="21">
        <f t="shared" ref="J20" si="14">SUM(J21:J23)</f>
        <v>343</v>
      </c>
      <c r="K20" s="21">
        <f t="shared" ref="K20" si="15">K21+K22+K23</f>
        <v>350</v>
      </c>
      <c r="L20" s="21">
        <v>165</v>
      </c>
      <c r="M20" s="29">
        <f>SUM(M21:M23)</f>
        <v>180</v>
      </c>
      <c r="N20" s="17"/>
      <c r="O20" s="13">
        <f t="shared" si="0"/>
        <v>2181</v>
      </c>
    </row>
    <row r="21" spans="1:15" x14ac:dyDescent="0.25">
      <c r="A21" s="6" t="s">
        <v>32</v>
      </c>
      <c r="B21" s="1" t="s">
        <v>33</v>
      </c>
      <c r="C21" s="21">
        <v>193</v>
      </c>
      <c r="D21" s="21">
        <v>126</v>
      </c>
      <c r="E21" s="21">
        <v>147</v>
      </c>
      <c r="F21" s="21">
        <v>97</v>
      </c>
      <c r="G21" s="47">
        <v>103</v>
      </c>
      <c r="H21" s="21">
        <v>198</v>
      </c>
      <c r="I21" s="21">
        <v>218</v>
      </c>
      <c r="J21" s="21">
        <v>336</v>
      </c>
      <c r="K21" s="44">
        <v>349</v>
      </c>
      <c r="L21" s="21">
        <v>156</v>
      </c>
      <c r="M21" s="29">
        <v>167</v>
      </c>
      <c r="N21" s="17"/>
      <c r="O21" s="13">
        <f t="shared" si="0"/>
        <v>2090</v>
      </c>
    </row>
    <row r="22" spans="1:15" x14ac:dyDescent="0.25">
      <c r="A22" s="6" t="s">
        <v>34</v>
      </c>
      <c r="B22" s="1" t="s">
        <v>35</v>
      </c>
      <c r="C22" s="21">
        <v>7</v>
      </c>
      <c r="D22" s="21">
        <v>0</v>
      </c>
      <c r="E22" s="21">
        <v>9</v>
      </c>
      <c r="F22" s="21">
        <v>4</v>
      </c>
      <c r="G22" s="47">
        <v>1</v>
      </c>
      <c r="H22" s="21">
        <v>13</v>
      </c>
      <c r="I22" s="21">
        <v>24</v>
      </c>
      <c r="J22" s="21">
        <v>7</v>
      </c>
      <c r="K22" s="44">
        <v>1</v>
      </c>
      <c r="L22" s="21">
        <v>9</v>
      </c>
      <c r="M22" s="29">
        <v>13</v>
      </c>
      <c r="N22" s="17"/>
      <c r="O22" s="13">
        <f t="shared" si="0"/>
        <v>88</v>
      </c>
    </row>
    <row r="23" spans="1:15" x14ac:dyDescent="0.25">
      <c r="A23" s="6" t="s">
        <v>36</v>
      </c>
      <c r="B23" s="1" t="s">
        <v>37</v>
      </c>
      <c r="C23" s="21">
        <v>0</v>
      </c>
      <c r="D23" s="21">
        <v>1</v>
      </c>
      <c r="E23" s="21">
        <v>1</v>
      </c>
      <c r="F23" s="21">
        <v>0</v>
      </c>
      <c r="G23" s="47">
        <v>0</v>
      </c>
      <c r="H23" s="21">
        <v>1</v>
      </c>
      <c r="I23" s="21">
        <v>0</v>
      </c>
      <c r="J23" s="21">
        <v>0</v>
      </c>
      <c r="K23" s="44">
        <v>0</v>
      </c>
      <c r="L23" s="21">
        <v>0</v>
      </c>
      <c r="M23" s="29">
        <v>0</v>
      </c>
      <c r="N23" s="17"/>
      <c r="O23" s="13">
        <f t="shared" si="0"/>
        <v>3</v>
      </c>
    </row>
    <row r="24" spans="1:15" x14ac:dyDescent="0.25">
      <c r="A24" s="6" t="s">
        <v>38</v>
      </c>
      <c r="B24" s="1" t="s">
        <v>39</v>
      </c>
      <c r="C24" s="21">
        <v>0</v>
      </c>
      <c r="D24" s="31">
        <v>0</v>
      </c>
      <c r="E24" s="21">
        <v>0</v>
      </c>
      <c r="F24" s="21">
        <v>0</v>
      </c>
      <c r="G24" s="47">
        <v>0</v>
      </c>
      <c r="H24" s="21">
        <v>2</v>
      </c>
      <c r="I24" s="21">
        <v>2</v>
      </c>
      <c r="J24" s="21">
        <v>0</v>
      </c>
      <c r="K24" s="44">
        <v>1</v>
      </c>
      <c r="L24" s="21">
        <v>0</v>
      </c>
      <c r="M24" s="29">
        <v>1</v>
      </c>
      <c r="N24" s="17"/>
      <c r="O24" s="13">
        <f t="shared" si="0"/>
        <v>6</v>
      </c>
    </row>
    <row r="25" spans="1:15" x14ac:dyDescent="0.25">
      <c r="A25" s="6" t="s">
        <v>40</v>
      </c>
      <c r="B25" s="1" t="s">
        <v>41</v>
      </c>
      <c r="C25" s="21">
        <v>0</v>
      </c>
      <c r="D25" s="21">
        <v>0</v>
      </c>
      <c r="E25" s="21">
        <v>0</v>
      </c>
      <c r="F25" s="21">
        <v>1</v>
      </c>
      <c r="G25" s="47">
        <v>0</v>
      </c>
      <c r="H25" s="21">
        <v>0</v>
      </c>
      <c r="I25" s="21">
        <v>0</v>
      </c>
      <c r="J25" s="21">
        <v>0</v>
      </c>
      <c r="K25" s="44">
        <v>0</v>
      </c>
      <c r="L25" s="21">
        <v>0</v>
      </c>
      <c r="M25" s="29">
        <v>0</v>
      </c>
      <c r="N25" s="17"/>
      <c r="O25" s="13">
        <f t="shared" si="0"/>
        <v>1</v>
      </c>
    </row>
    <row r="26" spans="1:15" x14ac:dyDescent="0.25">
      <c r="A26" s="6" t="s">
        <v>42</v>
      </c>
      <c r="B26" s="1" t="s">
        <v>43</v>
      </c>
      <c r="C26" s="21">
        <v>0</v>
      </c>
      <c r="D26" s="21">
        <v>0</v>
      </c>
      <c r="E26" s="21">
        <v>0</v>
      </c>
      <c r="F26" s="21">
        <v>0</v>
      </c>
      <c r="G26" s="47">
        <v>0</v>
      </c>
      <c r="H26" s="26">
        <v>0</v>
      </c>
      <c r="I26" s="21">
        <v>0</v>
      </c>
      <c r="J26" s="21">
        <v>0</v>
      </c>
      <c r="K26" s="21">
        <v>0</v>
      </c>
      <c r="L26" s="21">
        <v>0</v>
      </c>
      <c r="M26" s="29">
        <v>0</v>
      </c>
      <c r="N26" s="17"/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21">
        <v>0</v>
      </c>
      <c r="D27" s="21">
        <v>0</v>
      </c>
      <c r="E27" s="21">
        <v>0</v>
      </c>
      <c r="F27" s="21">
        <v>0</v>
      </c>
      <c r="G27" s="47">
        <v>0</v>
      </c>
      <c r="H27" s="26">
        <v>0</v>
      </c>
      <c r="I27" s="21">
        <v>0</v>
      </c>
      <c r="J27" s="21">
        <v>0</v>
      </c>
      <c r="K27" s="21">
        <v>0</v>
      </c>
      <c r="L27" s="21">
        <v>0</v>
      </c>
      <c r="M27" s="29">
        <v>0</v>
      </c>
      <c r="N27" s="17"/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21">
        <v>0</v>
      </c>
      <c r="D28" s="21">
        <v>2</v>
      </c>
      <c r="E28" s="21">
        <v>2</v>
      </c>
      <c r="F28" s="21">
        <v>1</v>
      </c>
      <c r="G28" s="47">
        <v>2</v>
      </c>
      <c r="H28" s="26">
        <v>1</v>
      </c>
      <c r="I28" s="21">
        <v>0</v>
      </c>
      <c r="J28" s="21">
        <v>3</v>
      </c>
      <c r="K28" s="21">
        <v>4</v>
      </c>
      <c r="L28" s="21">
        <v>4</v>
      </c>
      <c r="M28" s="29">
        <v>0</v>
      </c>
      <c r="N28" s="17"/>
      <c r="O28" s="13">
        <f t="shared" si="0"/>
        <v>19</v>
      </c>
    </row>
    <row r="29" spans="1:15" x14ac:dyDescent="0.25">
      <c r="A29" s="6" t="s">
        <v>48</v>
      </c>
      <c r="B29" s="1" t="s">
        <v>49</v>
      </c>
      <c r="C29" s="21">
        <v>0</v>
      </c>
      <c r="D29" s="21">
        <v>0</v>
      </c>
      <c r="E29" s="21">
        <v>0</v>
      </c>
      <c r="F29" s="21">
        <v>0</v>
      </c>
      <c r="G29" s="47">
        <v>0</v>
      </c>
      <c r="H29" s="26">
        <v>0</v>
      </c>
      <c r="I29" s="21">
        <v>0</v>
      </c>
      <c r="J29" s="21">
        <v>0</v>
      </c>
      <c r="K29" s="21">
        <v>0</v>
      </c>
      <c r="L29" s="21">
        <v>0</v>
      </c>
      <c r="M29" s="29">
        <v>0</v>
      </c>
      <c r="N29" s="17"/>
      <c r="O29" s="13">
        <f t="shared" si="0"/>
        <v>0</v>
      </c>
    </row>
    <row r="30" spans="1:15" x14ac:dyDescent="0.25">
      <c r="A30" s="6" t="s">
        <v>50</v>
      </c>
      <c r="B30" s="1" t="s">
        <v>51</v>
      </c>
      <c r="C30" s="21">
        <v>0</v>
      </c>
      <c r="D30" s="21">
        <v>0</v>
      </c>
      <c r="E30" s="21">
        <v>0</v>
      </c>
      <c r="F30" s="21">
        <v>0</v>
      </c>
      <c r="G30" s="47">
        <v>0</v>
      </c>
      <c r="H30" s="26">
        <v>0</v>
      </c>
      <c r="I30" s="21">
        <v>0</v>
      </c>
      <c r="J30" s="21">
        <v>0</v>
      </c>
      <c r="K30" s="21">
        <v>0</v>
      </c>
      <c r="L30" s="21">
        <v>0</v>
      </c>
      <c r="M30" s="29">
        <v>0</v>
      </c>
      <c r="N30" s="17"/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21">
        <v>0</v>
      </c>
      <c r="D31" s="21">
        <v>0</v>
      </c>
      <c r="E31" s="21">
        <v>0</v>
      </c>
      <c r="F31" s="21">
        <v>0</v>
      </c>
      <c r="G31" s="47">
        <v>3</v>
      </c>
      <c r="H31" s="26">
        <v>1</v>
      </c>
      <c r="I31" s="21">
        <v>0</v>
      </c>
      <c r="J31" s="21">
        <v>0</v>
      </c>
      <c r="K31" s="21">
        <v>0</v>
      </c>
      <c r="L31" s="21">
        <v>0</v>
      </c>
      <c r="M31" s="29">
        <v>0</v>
      </c>
      <c r="N31" s="17"/>
      <c r="O31" s="13">
        <f t="shared" si="0"/>
        <v>4</v>
      </c>
    </row>
    <row r="32" spans="1:15" x14ac:dyDescent="0.25">
      <c r="A32" s="6" t="s">
        <v>54</v>
      </c>
      <c r="B32" s="1" t="s">
        <v>55</v>
      </c>
      <c r="C32" s="21">
        <v>0</v>
      </c>
      <c r="D32" s="21">
        <v>0</v>
      </c>
      <c r="E32" s="21">
        <v>0</v>
      </c>
      <c r="F32" s="21">
        <v>0</v>
      </c>
      <c r="G32" s="47">
        <v>0</v>
      </c>
      <c r="H32" s="26">
        <v>0</v>
      </c>
      <c r="I32" s="21">
        <v>0</v>
      </c>
      <c r="J32" s="21">
        <v>0</v>
      </c>
      <c r="K32" s="21">
        <v>0</v>
      </c>
      <c r="L32" s="21">
        <v>0</v>
      </c>
      <c r="M32" s="29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1">
        <v>45</v>
      </c>
      <c r="D33" s="21">
        <v>63</v>
      </c>
      <c r="E33" s="21">
        <v>23</v>
      </c>
      <c r="F33" s="21">
        <v>10</v>
      </c>
      <c r="G33" s="47">
        <v>48</v>
      </c>
      <c r="H33" s="26">
        <v>140</v>
      </c>
      <c r="I33" s="21">
        <v>98</v>
      </c>
      <c r="J33" s="21">
        <v>55</v>
      </c>
      <c r="K33" s="21">
        <v>43</v>
      </c>
      <c r="L33" s="21">
        <v>24</v>
      </c>
      <c r="M33" s="29">
        <v>10</v>
      </c>
      <c r="N33" s="17"/>
      <c r="O33" s="13">
        <f t="shared" si="0"/>
        <v>559</v>
      </c>
    </row>
    <row r="34" spans="1:15" x14ac:dyDescent="0.25">
      <c r="A34" s="7" t="s">
        <v>58</v>
      </c>
      <c r="B34" s="8" t="s">
        <v>59</v>
      </c>
      <c r="C34" s="21">
        <v>1818</v>
      </c>
      <c r="D34" s="22">
        <f>D3+D4+D5+D6+D7+D8+D9+D16+D19+D26+D27+D28+D29+D30+D31+D32+D33</f>
        <v>832</v>
      </c>
      <c r="E34" s="21">
        <v>388</v>
      </c>
      <c r="F34" s="21">
        <v>142</v>
      </c>
      <c r="G34" s="47">
        <v>1151</v>
      </c>
      <c r="H34" s="26">
        <v>964</v>
      </c>
      <c r="I34" s="21">
        <f>I3+I5+I4+I6+I7+I8+I9+I16+I19+I26+I27+I28+I29+I30+I32+I31+I33</f>
        <v>1404</v>
      </c>
      <c r="J34" s="25">
        <f t="shared" ref="J34" si="16">SUM(J3:J10,J13,J19,J26:J33)</f>
        <v>792</v>
      </c>
      <c r="K34" s="25">
        <f>SUM(K3:K10)+K13+K19+SUM(K26:K33)</f>
        <v>652</v>
      </c>
      <c r="L34" s="21">
        <v>299</v>
      </c>
      <c r="M34" s="30">
        <v>653</v>
      </c>
      <c r="N34" s="18"/>
      <c r="O34" s="9">
        <f t="shared" si="0"/>
        <v>9095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2025-01-02T10:47:10Z</dcterms:modified>
</cp:coreProperties>
</file>