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4\август\живот\"/>
    </mc:Choice>
  </mc:AlternateContent>
  <xr:revisionPtr revIDLastSave="0" documentId="13_ncr:1_{7F768905-4AC8-4309-985D-708C0342DDF2}" xr6:coauthVersionLast="47" xr6:coauthVersionMax="47" xr10:uidLastSave="{00000000-0000-0000-0000-000000000000}"/>
  <bookViews>
    <workbookView xWindow="-120" yWindow="-120" windowWidth="29040" windowHeight="15840" activeTab="7" xr2:uid="{610D6B7A-7C3C-4548-A9B4-CFB46EBE8720}"/>
  </bookViews>
  <sheets>
    <sheet name="BPP_xx" sheetId="1" r:id="rId1"/>
    <sheet name="BPP_xx-1" sheetId="2" r:id="rId2"/>
    <sheet name="Broj_dogovori_xx" sheetId="3" r:id="rId3"/>
    <sheet name="Broj_dogovori_xx-1" sheetId="4" r:id="rId4"/>
    <sheet name="BIS_xx" sheetId="5" r:id="rId5"/>
    <sheet name="BIS_xx-1" sheetId="9" r:id="rId6"/>
    <sheet name="Broj_steti_xx" sheetId="11" r:id="rId7"/>
    <sheet name="Broj_steti_xx-1" sheetId="10" r:id="rId8"/>
  </sheets>
  <definedNames>
    <definedName name="_xlnm.Print_Area" localSheetId="4">BIS_xx!$A$1:$P$45</definedName>
    <definedName name="_xlnm.Print_Area" localSheetId="5">'BIS_xx-1'!$A$1:$P$45</definedName>
    <definedName name="_xlnm.Print_Area" localSheetId="0">BPP_xx!$A$1:$I$44</definedName>
    <definedName name="_xlnm.Print_Area" localSheetId="1">'BPP_xx-1'!$A$1:$I$44</definedName>
    <definedName name="_xlnm.Print_Area" localSheetId="2">Broj_dogovori_xx!$A$1:$I$44</definedName>
    <definedName name="_xlnm.Print_Area" localSheetId="3">'Broj_dogovori_xx-1'!$A$1:$I$44</definedName>
    <definedName name="_xlnm.Print_Area" localSheetId="6">Broj_steti_xx!$A$1:$P$45</definedName>
    <definedName name="_xlnm.Print_Area" localSheetId="7">'Broj_steti_xx-1'!$A$1:$P$45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5" i="10" l="1"/>
  <c r="D35" i="10"/>
  <c r="C35" i="10"/>
  <c r="D29" i="10"/>
  <c r="C29" i="10"/>
  <c r="D23" i="10"/>
  <c r="C23" i="10"/>
  <c r="C22" i="10" s="1"/>
  <c r="C4" i="10" s="1"/>
  <c r="D22" i="10"/>
  <c r="D18" i="10"/>
  <c r="C18" i="10"/>
  <c r="D12" i="10"/>
  <c r="C12" i="10"/>
  <c r="C6" i="10"/>
  <c r="C45" i="10" s="1"/>
  <c r="C5" i="10"/>
  <c r="D45" i="9"/>
  <c r="D35" i="9"/>
  <c r="C35" i="9"/>
  <c r="D29" i="9"/>
  <c r="C29" i="9"/>
  <c r="D23" i="9"/>
  <c r="C23" i="9"/>
  <c r="C22" i="9" s="1"/>
  <c r="D22" i="9"/>
  <c r="D18" i="9"/>
  <c r="C18" i="9"/>
  <c r="D12" i="9"/>
  <c r="C12" i="9"/>
  <c r="C6" i="9"/>
  <c r="C45" i="9" s="1"/>
  <c r="C5" i="9"/>
  <c r="C34" i="4"/>
  <c r="C22" i="4"/>
  <c r="C21" i="4"/>
  <c r="C17" i="4"/>
  <c r="C5" i="4"/>
  <c r="C4" i="4" s="1"/>
  <c r="C3" i="4" s="1"/>
  <c r="C44" i="4" s="1"/>
  <c r="C34" i="2"/>
  <c r="C28" i="2"/>
  <c r="C22" i="2"/>
  <c r="C21" i="2" s="1"/>
  <c r="C17" i="2"/>
  <c r="C11" i="2"/>
  <c r="C5" i="2"/>
  <c r="C4" i="2" s="1"/>
  <c r="C3" i="2" s="1"/>
  <c r="C44" i="2" s="1"/>
  <c r="C4" i="9" l="1"/>
  <c r="H34" i="3" l="1"/>
  <c r="H22" i="3"/>
  <c r="H21" i="3"/>
  <c r="H3" i="3" s="1"/>
  <c r="H44" i="3" s="1"/>
  <c r="H17" i="3"/>
  <c r="H5" i="3"/>
  <c r="H4" i="3"/>
  <c r="H44" i="1"/>
  <c r="H34" i="1"/>
  <c r="H28" i="1"/>
  <c r="H22" i="1"/>
  <c r="H21" i="1"/>
  <c r="H17" i="1"/>
  <c r="H11" i="1"/>
  <c r="H5" i="1"/>
  <c r="H4" i="1"/>
  <c r="H3" i="1"/>
  <c r="F23" i="11" l="1"/>
  <c r="F22" i="11" s="1"/>
  <c r="F6" i="11"/>
  <c r="F5" i="11" s="1"/>
  <c r="F4" i="11" s="1"/>
  <c r="F45" i="11" s="1"/>
  <c r="E29" i="11"/>
  <c r="E23" i="11"/>
  <c r="E22" i="11"/>
  <c r="E12" i="11"/>
  <c r="E6" i="11"/>
  <c r="E5" i="11" s="1"/>
  <c r="E4" i="11" s="1"/>
  <c r="E45" i="11" s="1"/>
  <c r="F23" i="5"/>
  <c r="F22" i="5" s="1"/>
  <c r="F6" i="5"/>
  <c r="F5" i="5" s="1"/>
  <c r="F4" i="5" s="1"/>
  <c r="F45" i="5" s="1"/>
  <c r="E29" i="5"/>
  <c r="E23" i="5"/>
  <c r="E22" i="5" s="1"/>
  <c r="E12" i="5"/>
  <c r="E6" i="5"/>
  <c r="E5" i="5" s="1"/>
  <c r="D22" i="3"/>
  <c r="D21" i="3" s="1"/>
  <c r="D11" i="3"/>
  <c r="D5" i="3"/>
  <c r="D4" i="3" s="1"/>
  <c r="D3" i="3" s="1"/>
  <c r="D44" i="3" s="1"/>
  <c r="D28" i="1"/>
  <c r="D22" i="1"/>
  <c r="D21" i="1" s="1"/>
  <c r="D11" i="1"/>
  <c r="D5" i="1"/>
  <c r="D4" i="1" s="1"/>
  <c r="E4" i="5" l="1"/>
  <c r="E45" i="5" s="1"/>
  <c r="D3" i="1"/>
  <c r="D44" i="1" s="1"/>
  <c r="K23" i="11" l="1"/>
  <c r="K22" i="11" s="1"/>
  <c r="K12" i="11"/>
  <c r="K6" i="11"/>
  <c r="K5" i="11" s="1"/>
  <c r="K4" i="11" s="1"/>
  <c r="K45" i="11" s="1"/>
  <c r="K23" i="5"/>
  <c r="K22" i="5"/>
  <c r="K12" i="5"/>
  <c r="K6" i="5"/>
  <c r="K5" i="5"/>
  <c r="K4" i="5" s="1"/>
  <c r="K45" i="5" s="1"/>
  <c r="G22" i="3"/>
  <c r="G21" i="3" s="1"/>
  <c r="G11" i="3"/>
  <c r="G5" i="3"/>
  <c r="G4" i="3" s="1"/>
  <c r="G28" i="1"/>
  <c r="G22" i="1"/>
  <c r="G21" i="1" s="1"/>
  <c r="G11" i="1"/>
  <c r="G5" i="1"/>
  <c r="G4" i="1" s="1"/>
  <c r="G3" i="1" s="1"/>
  <c r="G44" i="1" s="1"/>
  <c r="G3" i="3" l="1"/>
  <c r="G44" i="3" s="1"/>
  <c r="I29" i="10" l="1"/>
  <c r="I23" i="10"/>
  <c r="I22" i="10"/>
  <c r="I12" i="10"/>
  <c r="I5" i="10"/>
  <c r="I4" i="10" s="1"/>
  <c r="I45" i="10" s="1"/>
  <c r="J45" i="9"/>
  <c r="J35" i="9"/>
  <c r="J29" i="9"/>
  <c r="J23" i="9"/>
  <c r="J22" i="9" s="1"/>
  <c r="J21" i="9"/>
  <c r="J20" i="9"/>
  <c r="J19" i="9"/>
  <c r="J18" i="9" s="1"/>
  <c r="J12" i="9"/>
  <c r="I29" i="9"/>
  <c r="I23" i="9"/>
  <c r="I22" i="9"/>
  <c r="I12" i="9"/>
  <c r="I5" i="9" s="1"/>
  <c r="I4" i="9" s="1"/>
  <c r="I45" i="9" s="1"/>
  <c r="F28" i="4"/>
  <c r="F22" i="4"/>
  <c r="F21" i="4"/>
  <c r="F4" i="4"/>
  <c r="F3" i="4" s="1"/>
  <c r="F44" i="4" s="1"/>
  <c r="F28" i="2"/>
  <c r="F22" i="2"/>
  <c r="F21" i="2" s="1"/>
  <c r="F11" i="2"/>
  <c r="F4" i="2"/>
  <c r="J35" i="11"/>
  <c r="J29" i="11"/>
  <c r="J23" i="11"/>
  <c r="J22" i="11" s="1"/>
  <c r="J21" i="11"/>
  <c r="J20" i="11"/>
  <c r="J19" i="11"/>
  <c r="J18" i="11"/>
  <c r="J12" i="11"/>
  <c r="J6" i="11"/>
  <c r="J5" i="11"/>
  <c r="I29" i="11"/>
  <c r="I23" i="11"/>
  <c r="I22" i="11" s="1"/>
  <c r="I12" i="11"/>
  <c r="I5" i="11" s="1"/>
  <c r="I4" i="11" s="1"/>
  <c r="I45" i="11" s="1"/>
  <c r="I6" i="11"/>
  <c r="J35" i="5"/>
  <c r="J29" i="5"/>
  <c r="J23" i="5"/>
  <c r="J22" i="5" s="1"/>
  <c r="J21" i="5"/>
  <c r="J18" i="5" s="1"/>
  <c r="J20" i="5"/>
  <c r="J19" i="5"/>
  <c r="J12" i="5"/>
  <c r="J5" i="5" s="1"/>
  <c r="J4" i="5" s="1"/>
  <c r="J45" i="5" s="1"/>
  <c r="J6" i="5"/>
  <c r="I29" i="5"/>
  <c r="I23" i="5"/>
  <c r="I22" i="5" s="1"/>
  <c r="I12" i="5"/>
  <c r="I6" i="5"/>
  <c r="I5" i="5" s="1"/>
  <c r="F28" i="3"/>
  <c r="F22" i="3"/>
  <c r="F21" i="3" s="1"/>
  <c r="F11" i="3"/>
  <c r="F5" i="3"/>
  <c r="F4" i="3" s="1"/>
  <c r="F3" i="3" s="1"/>
  <c r="F44" i="3" s="1"/>
  <c r="F28" i="1"/>
  <c r="F22" i="1"/>
  <c r="F21" i="1"/>
  <c r="F11" i="1"/>
  <c r="F4" i="1" s="1"/>
  <c r="F3" i="1" s="1"/>
  <c r="F44" i="1" s="1"/>
  <c r="F5" i="1"/>
  <c r="F3" i="2" l="1"/>
  <c r="F44" i="2" s="1"/>
  <c r="J4" i="11"/>
  <c r="J45" i="11" s="1"/>
  <c r="I4" i="5"/>
  <c r="I45" i="5" s="1"/>
  <c r="H35" i="10" l="1"/>
  <c r="H29" i="10"/>
  <c r="H23" i="10"/>
  <c r="H22" i="10" s="1"/>
  <c r="H18" i="10"/>
  <c r="H12" i="10"/>
  <c r="H6" i="10"/>
  <c r="H5" i="10" s="1"/>
  <c r="H4" i="10" s="1"/>
  <c r="H45" i="10" s="1"/>
  <c r="G35" i="10"/>
  <c r="G29" i="10"/>
  <c r="G23" i="10"/>
  <c r="G22" i="10"/>
  <c r="G18" i="10"/>
  <c r="G12" i="10"/>
  <c r="G6" i="10"/>
  <c r="G5" i="10" s="1"/>
  <c r="G4" i="10" s="1"/>
  <c r="G45" i="10" s="1"/>
  <c r="H35" i="9"/>
  <c r="H29" i="9"/>
  <c r="H23" i="9"/>
  <c r="H22" i="9" s="1"/>
  <c r="H18" i="9"/>
  <c r="H12" i="9"/>
  <c r="H6" i="9"/>
  <c r="H5" i="9" s="1"/>
  <c r="H4" i="9" s="1"/>
  <c r="H45" i="9" s="1"/>
  <c r="G35" i="9"/>
  <c r="G29" i="9"/>
  <c r="G23" i="9"/>
  <c r="G22" i="9" s="1"/>
  <c r="G18" i="9"/>
  <c r="G12" i="9"/>
  <c r="G6" i="9"/>
  <c r="G5" i="9"/>
  <c r="G4" i="9" s="1"/>
  <c r="G45" i="9" s="1"/>
  <c r="E34" i="4"/>
  <c r="E22" i="4"/>
  <c r="E21" i="4" s="1"/>
  <c r="E17" i="4"/>
  <c r="E5" i="4"/>
  <c r="E4" i="4" s="1"/>
  <c r="E3" i="4" s="1"/>
  <c r="E44" i="4" s="1"/>
  <c r="E34" i="2"/>
  <c r="E28" i="2"/>
  <c r="E22" i="2"/>
  <c r="E21" i="2" s="1"/>
  <c r="E17" i="2"/>
  <c r="E11" i="2"/>
  <c r="E5" i="2"/>
  <c r="E4" i="2"/>
  <c r="E3" i="2" l="1"/>
  <c r="E44" i="2" s="1"/>
  <c r="H45" i="11" l="1"/>
  <c r="G23" i="11"/>
  <c r="G22" i="11" s="1"/>
  <c r="G12" i="11"/>
  <c r="G6" i="11"/>
  <c r="G5" i="11" s="1"/>
  <c r="G23" i="5"/>
  <c r="G22" i="5" s="1"/>
  <c r="G12" i="5"/>
  <c r="G6" i="5"/>
  <c r="G5" i="5" s="1"/>
  <c r="G4" i="5" s="1"/>
  <c r="G45" i="5" s="1"/>
  <c r="E34" i="3"/>
  <c r="E22" i="3"/>
  <c r="E21" i="3" s="1"/>
  <c r="E17" i="3"/>
  <c r="E5" i="3"/>
  <c r="E4" i="3" s="1"/>
  <c r="E34" i="1"/>
  <c r="E28" i="1"/>
  <c r="E22" i="1"/>
  <c r="E21" i="1" s="1"/>
  <c r="E17" i="1"/>
  <c r="E11" i="1"/>
  <c r="E5" i="1"/>
  <c r="E4" i="1"/>
  <c r="E3" i="1" s="1"/>
  <c r="E44" i="1" s="1"/>
  <c r="G4" i="11" l="1"/>
  <c r="G45" i="11" s="1"/>
  <c r="E3" i="3"/>
  <c r="E44" i="3" s="1"/>
  <c r="D45" i="11" l="1"/>
  <c r="D18" i="11"/>
  <c r="D5" i="11" s="1"/>
  <c r="D4" i="11" s="1"/>
  <c r="C29" i="11"/>
  <c r="C23" i="11"/>
  <c r="C22" i="11" s="1"/>
  <c r="C12" i="11"/>
  <c r="C6" i="11"/>
  <c r="C5" i="11" s="1"/>
  <c r="C4" i="11" s="1"/>
  <c r="C45" i="11" s="1"/>
  <c r="D45" i="5"/>
  <c r="D18" i="5"/>
  <c r="D5" i="5" s="1"/>
  <c r="D4" i="5" s="1"/>
  <c r="C29" i="5"/>
  <c r="C23" i="5"/>
  <c r="C22" i="5" s="1"/>
  <c r="C12" i="5"/>
  <c r="C6" i="5"/>
  <c r="C5" i="5" s="1"/>
  <c r="C22" i="3"/>
  <c r="C21" i="3" s="1"/>
  <c r="C17" i="3"/>
  <c r="C5" i="3"/>
  <c r="C4" i="3" s="1"/>
  <c r="C28" i="1"/>
  <c r="C22" i="1"/>
  <c r="C21" i="1"/>
  <c r="C11" i="1"/>
  <c r="C5" i="1"/>
  <c r="C44" i="1" s="1"/>
  <c r="C4" i="1"/>
  <c r="C3" i="1" s="1"/>
  <c r="C4" i="5" l="1"/>
  <c r="C45" i="5"/>
  <c r="C3" i="3"/>
  <c r="C44" i="3" s="1"/>
  <c r="J45" i="10" l="1"/>
  <c r="J44" i="10"/>
  <c r="J43" i="10"/>
  <c r="J42" i="10"/>
  <c r="J41" i="10"/>
  <c r="J40" i="10"/>
  <c r="J39" i="10"/>
  <c r="J38" i="10"/>
  <c r="J37" i="10"/>
  <c r="J36" i="10"/>
  <c r="J35" i="10"/>
  <c r="J34" i="10"/>
  <c r="J33" i="10"/>
  <c r="J32" i="10"/>
  <c r="J31" i="10"/>
  <c r="J30" i="10"/>
  <c r="J29" i="10" s="1"/>
  <c r="J28" i="10"/>
  <c r="J27" i="10"/>
  <c r="J26" i="10"/>
  <c r="J25" i="10"/>
  <c r="J24" i="10"/>
  <c r="J23" i="10" s="1"/>
  <c r="J22" i="10" s="1"/>
  <c r="J21" i="10"/>
  <c r="J20" i="10"/>
  <c r="J19" i="10"/>
  <c r="J18" i="10" s="1"/>
  <c r="J17" i="10"/>
  <c r="J16" i="10"/>
  <c r="J15" i="10"/>
  <c r="J14" i="10"/>
  <c r="J13" i="10"/>
  <c r="J12" i="10"/>
  <c r="J11" i="10"/>
  <c r="J10" i="10"/>
  <c r="J8" i="10"/>
  <c r="O5" i="10" l="1"/>
  <c r="P5" i="10"/>
  <c r="O6" i="10"/>
  <c r="P6" i="10"/>
  <c r="O7" i="10"/>
  <c r="P7" i="10"/>
  <c r="O8" i="10"/>
  <c r="P8" i="10"/>
  <c r="O9" i="10"/>
  <c r="P9" i="10"/>
  <c r="O10" i="10"/>
  <c r="P10" i="10"/>
  <c r="O11" i="10"/>
  <c r="P11" i="10"/>
  <c r="O12" i="10"/>
  <c r="P12" i="10"/>
  <c r="O13" i="10"/>
  <c r="P13" i="10"/>
  <c r="O14" i="10"/>
  <c r="P14" i="10"/>
  <c r="O15" i="10"/>
  <c r="P15" i="10"/>
  <c r="O16" i="10"/>
  <c r="P16" i="10"/>
  <c r="O17" i="10"/>
  <c r="P17" i="10"/>
  <c r="O18" i="10"/>
  <c r="P18" i="10"/>
  <c r="O19" i="10"/>
  <c r="P19" i="10"/>
  <c r="O20" i="10"/>
  <c r="P20" i="10"/>
  <c r="O21" i="10"/>
  <c r="P21" i="10"/>
  <c r="O22" i="10"/>
  <c r="P22" i="10"/>
  <c r="O23" i="10"/>
  <c r="P23" i="10"/>
  <c r="O24" i="10"/>
  <c r="P24" i="10"/>
  <c r="O25" i="10"/>
  <c r="P25" i="10"/>
  <c r="O26" i="10"/>
  <c r="P26" i="10"/>
  <c r="O27" i="10"/>
  <c r="P27" i="10"/>
  <c r="O28" i="10"/>
  <c r="P28" i="10"/>
  <c r="O29" i="10"/>
  <c r="P29" i="10"/>
  <c r="O30" i="10"/>
  <c r="P30" i="10"/>
  <c r="O31" i="10"/>
  <c r="P31" i="10"/>
  <c r="O32" i="10"/>
  <c r="P32" i="10"/>
  <c r="O33" i="10"/>
  <c r="P33" i="10"/>
  <c r="O34" i="10"/>
  <c r="P34" i="10"/>
  <c r="O35" i="10"/>
  <c r="P35" i="10"/>
  <c r="O36" i="10"/>
  <c r="P36" i="10"/>
  <c r="O37" i="10"/>
  <c r="P37" i="10"/>
  <c r="O38" i="10"/>
  <c r="P38" i="10"/>
  <c r="O39" i="10"/>
  <c r="P39" i="10"/>
  <c r="O40" i="10"/>
  <c r="P40" i="10"/>
  <c r="O41" i="10"/>
  <c r="P41" i="10"/>
  <c r="O42" i="10"/>
  <c r="P42" i="10"/>
  <c r="O43" i="10"/>
  <c r="P43" i="10"/>
  <c r="O44" i="10"/>
  <c r="P44" i="10"/>
  <c r="O45" i="10"/>
  <c r="P45" i="10"/>
  <c r="P4" i="10"/>
  <c r="O4" i="10"/>
  <c r="O5" i="11"/>
  <c r="P5" i="11"/>
  <c r="O6" i="11"/>
  <c r="P6" i="11"/>
  <c r="O7" i="11"/>
  <c r="P7" i="11"/>
  <c r="O8" i="11"/>
  <c r="P8" i="11"/>
  <c r="O9" i="11"/>
  <c r="P9" i="11"/>
  <c r="O10" i="11"/>
  <c r="P10" i="11"/>
  <c r="O11" i="11"/>
  <c r="P11" i="11"/>
  <c r="O12" i="11"/>
  <c r="P12" i="11"/>
  <c r="O13" i="11"/>
  <c r="P13" i="11"/>
  <c r="O14" i="11"/>
  <c r="P14" i="11"/>
  <c r="O15" i="11"/>
  <c r="P15" i="11"/>
  <c r="O16" i="11"/>
  <c r="P16" i="11"/>
  <c r="O17" i="11"/>
  <c r="P17" i="11"/>
  <c r="O18" i="11"/>
  <c r="P18" i="11"/>
  <c r="O19" i="11"/>
  <c r="P19" i="11"/>
  <c r="O20" i="11"/>
  <c r="P20" i="11"/>
  <c r="O21" i="11"/>
  <c r="P21" i="11"/>
  <c r="O22" i="11"/>
  <c r="P22" i="11"/>
  <c r="O23" i="11"/>
  <c r="P23" i="11"/>
  <c r="O24" i="11"/>
  <c r="P24" i="11"/>
  <c r="O25" i="11"/>
  <c r="P25" i="11"/>
  <c r="O26" i="11"/>
  <c r="P26" i="11"/>
  <c r="O27" i="11"/>
  <c r="P27" i="11"/>
  <c r="O28" i="11"/>
  <c r="P28" i="11"/>
  <c r="O29" i="11"/>
  <c r="P29" i="11"/>
  <c r="O30" i="11"/>
  <c r="P30" i="11"/>
  <c r="O31" i="11"/>
  <c r="P31" i="11"/>
  <c r="O32" i="11"/>
  <c r="P32" i="11"/>
  <c r="O33" i="11"/>
  <c r="P33" i="11"/>
  <c r="O34" i="11"/>
  <c r="P34" i="11"/>
  <c r="O35" i="11"/>
  <c r="P35" i="11"/>
  <c r="O36" i="11"/>
  <c r="P36" i="11"/>
  <c r="O37" i="11"/>
  <c r="P37" i="11"/>
  <c r="O38" i="11"/>
  <c r="P38" i="11"/>
  <c r="O39" i="11"/>
  <c r="P39" i="11"/>
  <c r="O40" i="11"/>
  <c r="P40" i="11"/>
  <c r="O41" i="11"/>
  <c r="P41" i="11"/>
  <c r="O42" i="11"/>
  <c r="P42" i="11"/>
  <c r="O43" i="11"/>
  <c r="P43" i="11"/>
  <c r="O44" i="11"/>
  <c r="P44" i="11"/>
  <c r="O45" i="11"/>
  <c r="P45" i="11"/>
  <c r="P4" i="11"/>
  <c r="O4" i="11"/>
  <c r="O5" i="9"/>
  <c r="P5" i="9"/>
  <c r="O6" i="9"/>
  <c r="P6" i="9"/>
  <c r="O7" i="9"/>
  <c r="P7" i="9"/>
  <c r="O8" i="9"/>
  <c r="P8" i="9"/>
  <c r="O9" i="9"/>
  <c r="P9" i="9"/>
  <c r="O10" i="9"/>
  <c r="P10" i="9"/>
  <c r="O11" i="9"/>
  <c r="P11" i="9"/>
  <c r="O12" i="9"/>
  <c r="P12" i="9"/>
  <c r="O13" i="9"/>
  <c r="P13" i="9"/>
  <c r="O14" i="9"/>
  <c r="P14" i="9"/>
  <c r="O15" i="9"/>
  <c r="P15" i="9"/>
  <c r="O16" i="9"/>
  <c r="P16" i="9"/>
  <c r="O17" i="9"/>
  <c r="P17" i="9"/>
  <c r="O18" i="9"/>
  <c r="P18" i="9"/>
  <c r="O19" i="9"/>
  <c r="P19" i="9"/>
  <c r="O20" i="9"/>
  <c r="P20" i="9"/>
  <c r="O21" i="9"/>
  <c r="P21" i="9"/>
  <c r="O22" i="9"/>
  <c r="P22" i="9"/>
  <c r="O23" i="9"/>
  <c r="P23" i="9"/>
  <c r="O24" i="9"/>
  <c r="P24" i="9"/>
  <c r="O25" i="9"/>
  <c r="P25" i="9"/>
  <c r="O26" i="9"/>
  <c r="P26" i="9"/>
  <c r="O27" i="9"/>
  <c r="P27" i="9"/>
  <c r="O28" i="9"/>
  <c r="P28" i="9"/>
  <c r="O29" i="9"/>
  <c r="P29" i="9"/>
  <c r="O30" i="9"/>
  <c r="P30" i="9"/>
  <c r="O31" i="9"/>
  <c r="P31" i="9"/>
  <c r="O32" i="9"/>
  <c r="P32" i="9"/>
  <c r="O33" i="9"/>
  <c r="P33" i="9"/>
  <c r="O34" i="9"/>
  <c r="P34" i="9"/>
  <c r="O35" i="9"/>
  <c r="P35" i="9"/>
  <c r="O36" i="9"/>
  <c r="P36" i="9"/>
  <c r="O37" i="9"/>
  <c r="P37" i="9"/>
  <c r="O38" i="9"/>
  <c r="P38" i="9"/>
  <c r="O39" i="9"/>
  <c r="P39" i="9"/>
  <c r="O40" i="9"/>
  <c r="P40" i="9"/>
  <c r="O41" i="9"/>
  <c r="P41" i="9"/>
  <c r="O42" i="9"/>
  <c r="P42" i="9"/>
  <c r="O43" i="9"/>
  <c r="P43" i="9"/>
  <c r="O44" i="9"/>
  <c r="P44" i="9"/>
  <c r="O45" i="9"/>
  <c r="P45" i="9"/>
  <c r="P4" i="9"/>
  <c r="O4" i="9"/>
  <c r="O5" i="5"/>
  <c r="P5" i="5"/>
  <c r="O6" i="5"/>
  <c r="P6" i="5"/>
  <c r="O7" i="5"/>
  <c r="P7" i="5"/>
  <c r="O8" i="5"/>
  <c r="P8" i="5"/>
  <c r="O9" i="5"/>
  <c r="P9" i="5"/>
  <c r="O10" i="5"/>
  <c r="P10" i="5"/>
  <c r="O11" i="5"/>
  <c r="P11" i="5"/>
  <c r="O12" i="5"/>
  <c r="P12" i="5"/>
  <c r="O13" i="5"/>
  <c r="P13" i="5"/>
  <c r="O14" i="5"/>
  <c r="P14" i="5"/>
  <c r="O15" i="5"/>
  <c r="P15" i="5"/>
  <c r="O16" i="5"/>
  <c r="P16" i="5"/>
  <c r="O17" i="5"/>
  <c r="P17" i="5"/>
  <c r="O18" i="5"/>
  <c r="P18" i="5"/>
  <c r="O19" i="5"/>
  <c r="P19" i="5"/>
  <c r="O20" i="5"/>
  <c r="P20" i="5"/>
  <c r="O21" i="5"/>
  <c r="P21" i="5"/>
  <c r="O22" i="5"/>
  <c r="P22" i="5"/>
  <c r="O23" i="5"/>
  <c r="P23" i="5"/>
  <c r="O24" i="5"/>
  <c r="P24" i="5"/>
  <c r="O25" i="5"/>
  <c r="P25" i="5"/>
  <c r="O26" i="5"/>
  <c r="P26" i="5"/>
  <c r="O27" i="5"/>
  <c r="P27" i="5"/>
  <c r="O28" i="5"/>
  <c r="P28" i="5"/>
  <c r="O29" i="5"/>
  <c r="P29" i="5"/>
  <c r="O30" i="5"/>
  <c r="P30" i="5"/>
  <c r="O31" i="5"/>
  <c r="P31" i="5"/>
  <c r="O32" i="5"/>
  <c r="P32" i="5"/>
  <c r="O33" i="5"/>
  <c r="P33" i="5"/>
  <c r="O34" i="5"/>
  <c r="P34" i="5"/>
  <c r="O35" i="5"/>
  <c r="P35" i="5"/>
  <c r="O36" i="5"/>
  <c r="P36" i="5"/>
  <c r="O37" i="5"/>
  <c r="P37" i="5"/>
  <c r="O38" i="5"/>
  <c r="P38" i="5"/>
  <c r="O39" i="5"/>
  <c r="P39" i="5"/>
  <c r="O40" i="5"/>
  <c r="P40" i="5"/>
  <c r="O41" i="5"/>
  <c r="P41" i="5"/>
  <c r="O42" i="5"/>
  <c r="P42" i="5"/>
  <c r="O43" i="5"/>
  <c r="P43" i="5"/>
  <c r="O44" i="5"/>
  <c r="P44" i="5"/>
  <c r="O45" i="5"/>
  <c r="P45" i="5"/>
  <c r="P4" i="5"/>
  <c r="O4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3" i="4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3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3" i="1"/>
</calcChain>
</file>

<file path=xl/sharedStrings.xml><?xml version="1.0" encoding="utf-8"?>
<sst xmlns="http://schemas.openxmlformats.org/spreadsheetml/2006/main" count="928" uniqueCount="98">
  <si>
    <t>април</t>
  </si>
  <si>
    <t>Вкупно осигурување на живот</t>
  </si>
  <si>
    <t>19</t>
  </si>
  <si>
    <t>(со учество во добивката)</t>
  </si>
  <si>
    <t>1901</t>
  </si>
  <si>
    <t xml:space="preserve">	вкупно основно осигурување на живот</t>
  </si>
  <si>
    <t>190101</t>
  </si>
  <si>
    <t xml:space="preserve">		мешано осигурување</t>
  </si>
  <si>
    <t>19010101</t>
  </si>
  <si>
    <t xml:space="preserve">		смрт (терминско)</t>
  </si>
  <si>
    <t>19010102</t>
  </si>
  <si>
    <t xml:space="preserve">		доживување</t>
  </si>
  <si>
    <t>19010103</t>
  </si>
  <si>
    <t xml:space="preserve">		мешано осигурување со ТБС</t>
  </si>
  <si>
    <t>19010104</t>
  </si>
  <si>
    <t xml:space="preserve">		смрт (доживотно)</t>
  </si>
  <si>
    <t>19010105</t>
  </si>
  <si>
    <t xml:space="preserve">	вкупно дополнително осигурување</t>
  </si>
  <si>
    <t>190102</t>
  </si>
  <si>
    <t xml:space="preserve">		несреќен случај  (смрт)</t>
  </si>
  <si>
    <t>19010201</t>
  </si>
  <si>
    <t xml:space="preserve">		несреќен случај  (инвалидитет)</t>
  </si>
  <si>
    <t>19010202</t>
  </si>
  <si>
    <t xml:space="preserve">		здравствено (дополнително ЗДЗО)</t>
  </si>
  <si>
    <t>19010203</t>
  </si>
  <si>
    <t xml:space="preserve">		здравствено (приватно ЗДЗО)</t>
  </si>
  <si>
    <t>19010204</t>
  </si>
  <si>
    <t xml:space="preserve">		здравствено (останато)</t>
  </si>
  <si>
    <t>19010205</t>
  </si>
  <si>
    <t xml:space="preserve">	вкупно рентно осигурување</t>
  </si>
  <si>
    <t>190103</t>
  </si>
  <si>
    <t xml:space="preserve">		лична доживотна рента</t>
  </si>
  <si>
    <t>19010301</t>
  </si>
  <si>
    <t xml:space="preserve">		лична рента со одредено времетраење</t>
  </si>
  <si>
    <t>19010302</t>
  </si>
  <si>
    <t xml:space="preserve">		останати рентни осигурувања</t>
  </si>
  <si>
    <t>19010399</t>
  </si>
  <si>
    <t>(без учество во добивката)</t>
  </si>
  <si>
    <t>1902</t>
  </si>
  <si>
    <t>190201</t>
  </si>
  <si>
    <t>19020101</t>
  </si>
  <si>
    <t>19020102</t>
  </si>
  <si>
    <t>19020103</t>
  </si>
  <si>
    <t>19020104</t>
  </si>
  <si>
    <t>19020105</t>
  </si>
  <si>
    <t>190202</t>
  </si>
  <si>
    <t>19020201</t>
  </si>
  <si>
    <t>19020202</t>
  </si>
  <si>
    <t>19020203</t>
  </si>
  <si>
    <t>19020204</t>
  </si>
  <si>
    <t>19020205</t>
  </si>
  <si>
    <t>190203</t>
  </si>
  <si>
    <t>19020301</t>
  </si>
  <si>
    <t>19020302</t>
  </si>
  <si>
    <t>19020399</t>
  </si>
  <si>
    <t>Брак или породување</t>
  </si>
  <si>
    <t>20</t>
  </si>
  <si>
    <t>Осигурување на живот кога инвестициониот ризик е на товар на осигуреникот</t>
  </si>
  <si>
    <t>21</t>
  </si>
  <si>
    <t>Тонтина (здружение на рентиери)</t>
  </si>
  <si>
    <t>22</t>
  </si>
  <si>
    <t>Средства за исплата</t>
  </si>
  <si>
    <t>23</t>
  </si>
  <si>
    <t>Исплата на пензии од втор столб</t>
  </si>
  <si>
    <t>24</t>
  </si>
  <si>
    <t>Исплата на пензии од трет столб</t>
  </si>
  <si>
    <t>25</t>
  </si>
  <si>
    <t>ВКУПНО</t>
  </si>
  <si>
    <t>0000</t>
  </si>
  <si>
    <t>Кроација живот</t>
  </si>
  <si>
    <t>Граве</t>
  </si>
  <si>
    <t>Винер живот</t>
  </si>
  <si>
    <t>Уника живот</t>
  </si>
  <si>
    <t>Триглав живот</t>
  </si>
  <si>
    <t>јануари</t>
  </si>
  <si>
    <t>февруари</t>
  </si>
  <si>
    <t>март</t>
  </si>
  <si>
    <t>мај</t>
  </si>
  <si>
    <t>јуни</t>
  </si>
  <si>
    <t>јули</t>
  </si>
  <si>
    <t>август</t>
  </si>
  <si>
    <t>септември</t>
  </si>
  <si>
    <t>октомври</t>
  </si>
  <si>
    <t>ноември</t>
  </si>
  <si>
    <t>декември</t>
  </si>
  <si>
    <t>Вкупно живот</t>
  </si>
  <si>
    <t>единечна сума</t>
  </si>
  <si>
    <t>ануитет</t>
  </si>
  <si>
    <t>Прва Живот</t>
  </si>
  <si>
    <t>Прва живот</t>
  </si>
  <si>
    <t>Бруто полисирана премија, во илјади денари, на друштвата за осигурување на живот, за август 2024 година</t>
  </si>
  <si>
    <t>Бруто полисирана премија, во илјади денари, на друштвата за осигурување на живот, за август 2023 година</t>
  </si>
  <si>
    <t>Број на склучени договори на друштвата за осигурување на живот, за август 2024 година</t>
  </si>
  <si>
    <t>Број на склучени договори на друштвата за осигурување на живот, за август 2023 година</t>
  </si>
  <si>
    <t>Бруто исплатени штети, во илјади денари, на друштвата за осигурување на живот, за август 2024 година</t>
  </si>
  <si>
    <t>Бруто исплатени штети, во илјади денари, на друштвата за осигурување на живот, за август 2023 година</t>
  </si>
  <si>
    <t>Број на исплатени штети на друштвата за осигурување на живот, за август 2024 година</t>
  </si>
  <si>
    <t>Број на исплатени штети на друштвата за осигурување на живот, за август 2023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</si>
</sst>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0"/>
      <color theme="0"/>
      <name val="Calibri"/>
      <family val="2"/>
    </font>
    <font>
      <sz val="11"/>
      <name val="Calibri"/>
      <family val="2"/>
    </font>
    <font>
      <sz val="10"/>
      <color rgb="FFFF0000"/>
      <name val="Calibri"/>
      <family val="2"/>
      <charset val="204"/>
    </font>
    <font>
      <sz val="10"/>
      <name val="Calibri"/>
      <family val="2"/>
      <charset val="204"/>
    </font>
    <font>
      <sz val="10"/>
      <color rgb="FFFF0000"/>
      <name val="Calibri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2F2F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indexed="6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3">
    <xf numFmtId="0" fontId="0" fillId="0" borderId="0" xfId="0"/>
    <xf numFmtId="0" fontId="1" fillId="0" borderId="0" xfId="0" applyFont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/>
    <xf numFmtId="0" fontId="3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3" fontId="2" fillId="0" borderId="1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3" fontId="2" fillId="0" borderId="8" xfId="0" applyNumberFormat="1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3" fontId="2" fillId="0" borderId="12" xfId="0" applyNumberFormat="1" applyFont="1" applyBorder="1" applyAlignment="1">
      <alignment vertical="center"/>
    </xf>
    <xf numFmtId="3" fontId="1" fillId="3" borderId="1" xfId="0" applyNumberFormat="1" applyFont="1" applyFill="1" applyBorder="1" applyAlignment="1">
      <alignment vertical="center" wrapText="1"/>
    </xf>
    <xf numFmtId="164" fontId="4" fillId="0" borderId="14" xfId="1" applyNumberFormat="1" applyFont="1" applyBorder="1"/>
    <xf numFmtId="164" fontId="1" fillId="0" borderId="1" xfId="1" applyNumberFormat="1" applyFont="1" applyBorder="1" applyAlignment="1">
      <alignment vertical="center" wrapText="1"/>
    </xf>
    <xf numFmtId="3" fontId="1" fillId="4" borderId="1" xfId="0" applyNumberFormat="1" applyFont="1" applyFill="1" applyBorder="1" applyAlignment="1">
      <alignment vertical="center" wrapText="1"/>
    </xf>
    <xf numFmtId="164" fontId="4" fillId="0" borderId="0" xfId="1" applyNumberFormat="1" applyFont="1"/>
    <xf numFmtId="164" fontId="1" fillId="3" borderId="1" xfId="1" applyNumberFormat="1" applyFont="1" applyFill="1" applyBorder="1" applyAlignment="1">
      <alignment vertical="center" wrapText="1"/>
    </xf>
    <xf numFmtId="164" fontId="1" fillId="0" borderId="0" xfId="1" applyNumberFormat="1" applyFont="1" applyAlignment="1">
      <alignment vertical="center" wrapText="1"/>
    </xf>
    <xf numFmtId="164" fontId="1" fillId="4" borderId="1" xfId="1" applyNumberFormat="1" applyFont="1" applyFill="1" applyBorder="1" applyAlignment="1">
      <alignment vertical="center" wrapText="1"/>
    </xf>
    <xf numFmtId="3" fontId="1" fillId="5" borderId="1" xfId="0" applyNumberFormat="1" applyFont="1" applyFill="1" applyBorder="1" applyAlignment="1">
      <alignment vertical="center" wrapText="1"/>
    </xf>
    <xf numFmtId="3" fontId="1" fillId="6" borderId="1" xfId="0" applyNumberFormat="1" applyFont="1" applyFill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1" xfId="0" applyNumberFormat="1" applyFont="1" applyBorder="1" applyAlignment="1">
      <alignment vertical="center" wrapText="1"/>
    </xf>
    <xf numFmtId="3" fontId="6" fillId="3" borderId="1" xfId="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4" borderId="1" xfId="0" applyNumberFormat="1" applyFont="1" applyFill="1" applyBorder="1" applyAlignment="1">
      <alignment wrapText="1"/>
    </xf>
    <xf numFmtId="3" fontId="1" fillId="7" borderId="1" xfId="0" applyNumberFormat="1" applyFont="1" applyFill="1" applyBorder="1" applyAlignment="1">
      <alignment vertical="center" wrapText="1"/>
    </xf>
    <xf numFmtId="4" fontId="1" fillId="3" borderId="1" xfId="0" applyNumberFormat="1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4" fontId="7" fillId="5" borderId="1" xfId="0" applyNumberFormat="1" applyFont="1" applyFill="1" applyBorder="1" applyAlignment="1">
      <alignment vertical="center" wrapText="1"/>
    </xf>
    <xf numFmtId="4" fontId="1" fillId="4" borderId="1" xfId="0" applyNumberFormat="1" applyFont="1" applyFill="1" applyBorder="1" applyAlignment="1">
      <alignment vertical="center" wrapText="1"/>
    </xf>
    <xf numFmtId="3" fontId="2" fillId="3" borderId="1" xfId="0" applyNumberFormat="1" applyFont="1" applyFill="1" applyBorder="1" applyAlignment="1">
      <alignment vertical="center" wrapText="1"/>
    </xf>
    <xf numFmtId="164" fontId="8" fillId="0" borderId="15" xfId="1" applyNumberFormat="1" applyFont="1" applyBorder="1" applyAlignment="1">
      <alignment horizontal="right"/>
    </xf>
    <xf numFmtId="164" fontId="0" fillId="5" borderId="0" xfId="1" applyNumberFormat="1" applyFont="1" applyFill="1"/>
    <xf numFmtId="164" fontId="1" fillId="5" borderId="1" xfId="1" applyNumberFormat="1" applyFont="1" applyFill="1" applyBorder="1" applyAlignment="1">
      <alignment vertical="center" wrapText="1"/>
    </xf>
    <xf numFmtId="3" fontId="8" fillId="0" borderId="15" xfId="0" applyNumberFormat="1" applyFont="1" applyBorder="1" applyAlignment="1">
      <alignment horizontal="right"/>
    </xf>
    <xf numFmtId="3" fontId="1" fillId="3" borderId="16" xfId="0" applyNumberFormat="1" applyFont="1" applyFill="1" applyBorder="1" applyAlignment="1">
      <alignment vertical="center" wrapText="1"/>
    </xf>
    <xf numFmtId="3" fontId="1" fillId="3" borderId="17" xfId="0" applyNumberFormat="1" applyFont="1" applyFill="1" applyBorder="1" applyAlignment="1">
      <alignment vertical="center" wrapText="1"/>
    </xf>
    <xf numFmtId="3" fontId="1" fillId="0" borderId="17" xfId="0" applyNumberFormat="1" applyFont="1" applyBorder="1" applyAlignment="1">
      <alignment vertical="center" wrapText="1"/>
    </xf>
    <xf numFmtId="3" fontId="1" fillId="4" borderId="17" xfId="0" applyNumberFormat="1" applyFont="1" applyFill="1" applyBorder="1" applyAlignment="1">
      <alignment vertical="center" wrapText="1"/>
    </xf>
    <xf numFmtId="3" fontId="1" fillId="3" borderId="18" xfId="0" applyNumberFormat="1" applyFont="1" applyFill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5F1E7-638A-41C9-B920-2CD5B6CA5C08}">
  <dimension ref="A1:AR126"/>
  <sheetViews>
    <sheetView zoomScale="90" zoomScaleNormal="9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90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88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2">
        <f t="shared" ref="C3" si="0">C4+C21</f>
        <v>16079</v>
      </c>
      <c r="D3" s="32">
        <f>D4+D21</f>
        <v>11109</v>
      </c>
      <c r="E3" s="32">
        <f t="shared" ref="E3" si="1">E4+E21</f>
        <v>705</v>
      </c>
      <c r="F3" s="49">
        <f>SUM(F4,F21,F28)</f>
        <v>5167</v>
      </c>
      <c r="G3" s="53">
        <f>G4+G21</f>
        <v>39392.033618774985</v>
      </c>
      <c r="H3" s="53">
        <f>H4+H21</f>
        <v>2330.4300000000003</v>
      </c>
      <c r="I3" s="20">
        <f>SUM(C3:H3)</f>
        <v>74782.463618774986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2">
        <f>C5+C11</f>
        <v>3196</v>
      </c>
      <c r="D4" s="32">
        <f>D5+D11+D17</f>
        <v>10911</v>
      </c>
      <c r="E4" s="32">
        <f t="shared" ref="E4" si="2">SUM(E5,E17,E11)</f>
        <v>184</v>
      </c>
      <c r="F4" s="49">
        <f>SUM(F11,F5)</f>
        <v>155</v>
      </c>
      <c r="G4" s="53">
        <f>G5+G11</f>
        <v>22242.573011774999</v>
      </c>
      <c r="H4" s="53">
        <f>H5+H11</f>
        <v>0</v>
      </c>
      <c r="I4" s="20">
        <f t="shared" ref="I4:I44" si="3">SUM(C4:H4)</f>
        <v>36688.573011774999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>SUM(C6:C10)</f>
        <v>3112</v>
      </c>
      <c r="D5" s="32">
        <f t="shared" ref="D5" si="4">SUM(D6:D9)</f>
        <v>10508</v>
      </c>
      <c r="E5" s="32">
        <f t="shared" ref="E5" si="5">SUM(E6:E10)</f>
        <v>157</v>
      </c>
      <c r="F5" s="49">
        <f>SUM(F6:F10)</f>
        <v>151</v>
      </c>
      <c r="G5" s="53">
        <f>G6+G8</f>
        <v>22105.358760110001</v>
      </c>
      <c r="H5" s="53">
        <f>SUM(H6:H10)</f>
        <v>0</v>
      </c>
      <c r="I5" s="22">
        <f t="shared" si="3"/>
        <v>36033.358760110001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3">
        <v>2560</v>
      </c>
      <c r="D6" s="12">
        <v>113</v>
      </c>
      <c r="E6" s="12">
        <v>127</v>
      </c>
      <c r="F6" s="12">
        <v>120</v>
      </c>
      <c r="G6" s="54">
        <v>21927.235434350001</v>
      </c>
      <c r="H6" s="55"/>
      <c r="I6" s="22">
        <f t="shared" si="3"/>
        <v>24847.235434350001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4">
        <v>0</v>
      </c>
      <c r="D7" s="12">
        <v>94</v>
      </c>
      <c r="E7" s="12"/>
      <c r="F7" s="50">
        <v>0</v>
      </c>
      <c r="G7" s="54"/>
      <c r="H7" s="55"/>
      <c r="I7" s="22">
        <f t="shared" si="3"/>
        <v>94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3">
        <v>451</v>
      </c>
      <c r="D8" s="12">
        <v>8798</v>
      </c>
      <c r="E8" s="12"/>
      <c r="F8" s="12">
        <v>0</v>
      </c>
      <c r="G8" s="54">
        <v>178.12332575999997</v>
      </c>
      <c r="H8" s="55"/>
      <c r="I8" s="22">
        <f t="shared" si="3"/>
        <v>9427.1233257599997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4">
        <v>0</v>
      </c>
      <c r="D9" s="12">
        <v>1503</v>
      </c>
      <c r="E9" s="12">
        <v>30</v>
      </c>
      <c r="F9" s="12">
        <v>31</v>
      </c>
      <c r="G9" s="55"/>
      <c r="H9" s="55"/>
      <c r="I9" s="22">
        <f t="shared" si="3"/>
        <v>1564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4">
        <v>101</v>
      </c>
      <c r="D10" s="12">
        <v>0</v>
      </c>
      <c r="E10" s="12"/>
      <c r="F10" s="50">
        <v>0</v>
      </c>
      <c r="G10" s="55"/>
      <c r="H10" s="55"/>
      <c r="I10" s="22">
        <f t="shared" si="3"/>
        <v>101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5">
        <f>C12+C13+C14+C15+C16</f>
        <v>84</v>
      </c>
      <c r="D11" s="32">
        <f>SUM(D12:D16)</f>
        <v>403</v>
      </c>
      <c r="E11" s="41">
        <f>SUM(E12:E16)</f>
        <v>27</v>
      </c>
      <c r="F11" s="51">
        <f>SUM(F16,F13)</f>
        <v>4</v>
      </c>
      <c r="G11" s="53">
        <f>SUM(G12:G16)</f>
        <v>137.21425166500001</v>
      </c>
      <c r="H11" s="53">
        <f>SUM(H12:H16)</f>
        <v>0</v>
      </c>
      <c r="I11" s="22">
        <f t="shared" si="3"/>
        <v>655.21425166500001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6">
        <v>3</v>
      </c>
      <c r="D12" s="12">
        <v>143</v>
      </c>
      <c r="E12" s="12">
        <v>3</v>
      </c>
      <c r="F12" s="50">
        <v>0</v>
      </c>
      <c r="G12" s="54">
        <v>2.6632919399999997</v>
      </c>
      <c r="H12" s="55"/>
      <c r="I12" s="22">
        <f t="shared" si="3"/>
        <v>151.66329193999999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6">
        <v>12</v>
      </c>
      <c r="D13" s="12">
        <v>230</v>
      </c>
      <c r="E13" s="12">
        <v>13</v>
      </c>
      <c r="F13" s="12">
        <v>4</v>
      </c>
      <c r="G13" s="54">
        <v>26.543774124999999</v>
      </c>
      <c r="H13" s="55"/>
      <c r="I13" s="22">
        <f t="shared" si="3"/>
        <v>285.54377412500003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4">
        <v>0</v>
      </c>
      <c r="D14" s="12">
        <v>0</v>
      </c>
      <c r="E14" s="12"/>
      <c r="F14" s="50">
        <v>0</v>
      </c>
      <c r="G14" s="56"/>
      <c r="H14" s="55"/>
      <c r="I14" s="22">
        <f t="shared" si="3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4">
        <v>0</v>
      </c>
      <c r="D15" s="12">
        <v>0</v>
      </c>
      <c r="E15" s="12"/>
      <c r="F15" s="50">
        <v>0</v>
      </c>
      <c r="G15" s="56"/>
      <c r="H15" s="55"/>
      <c r="I15" s="22">
        <f t="shared" si="3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4">
        <v>69</v>
      </c>
      <c r="D16" s="12">
        <v>30</v>
      </c>
      <c r="E16" s="12">
        <v>11</v>
      </c>
      <c r="F16" s="12">
        <v>0</v>
      </c>
      <c r="G16" s="54">
        <v>108.0071856</v>
      </c>
      <c r="H16" s="55"/>
      <c r="I16" s="22">
        <f t="shared" si="3"/>
        <v>218.00718560000001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7">
        <v>0</v>
      </c>
      <c r="D17" s="32">
        <v>0</v>
      </c>
      <c r="E17" s="32">
        <f t="shared" ref="E17" si="6">SUM(E18:E20)</f>
        <v>0</v>
      </c>
      <c r="F17" s="51">
        <v>0</v>
      </c>
      <c r="G17" s="53"/>
      <c r="H17" s="53">
        <f>SUM(H18:H20)</f>
        <v>0</v>
      </c>
      <c r="I17" s="22">
        <f t="shared" si="3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4">
        <v>0</v>
      </c>
      <c r="D18" s="12">
        <v>0</v>
      </c>
      <c r="E18" s="12"/>
      <c r="F18" s="50">
        <v>0</v>
      </c>
      <c r="G18" s="55"/>
      <c r="H18" s="55"/>
      <c r="I18" s="22">
        <f t="shared" si="3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4"/>
      <c r="D19" s="12">
        <v>0</v>
      </c>
      <c r="E19" s="12"/>
      <c r="F19" s="50">
        <v>0</v>
      </c>
      <c r="G19" s="55"/>
      <c r="H19" s="55"/>
      <c r="I19" s="22">
        <f t="shared" si="3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4">
        <v>0</v>
      </c>
      <c r="D20" s="12">
        <v>0</v>
      </c>
      <c r="E20" s="12"/>
      <c r="F20" s="50">
        <v>0</v>
      </c>
      <c r="G20" s="55"/>
      <c r="H20" s="55"/>
      <c r="I20" s="22">
        <f t="shared" si="3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7">
        <f>C22+C28</f>
        <v>12883</v>
      </c>
      <c r="D21" s="32">
        <f>D22+D28</f>
        <v>198</v>
      </c>
      <c r="E21" s="32">
        <f t="shared" ref="E21" si="7">SUM(E22,E28,E34)</f>
        <v>521</v>
      </c>
      <c r="F21" s="35">
        <f>SUM(F22,F34)</f>
        <v>4665</v>
      </c>
      <c r="G21" s="53">
        <f>G22+G28</f>
        <v>17149.460606999986</v>
      </c>
      <c r="H21" s="53">
        <f>H22+H28</f>
        <v>2330.4300000000003</v>
      </c>
      <c r="I21" s="20">
        <f t="shared" si="3"/>
        <v>37746.890606999987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5">
        <f>SUM(C23:C27)</f>
        <v>11690</v>
      </c>
      <c r="D22" s="32">
        <f>D24</f>
        <v>198</v>
      </c>
      <c r="E22" s="32">
        <f t="shared" ref="E22:F22" si="8">SUM(E23:E27)</f>
        <v>521</v>
      </c>
      <c r="F22" s="35">
        <f t="shared" si="8"/>
        <v>4665</v>
      </c>
      <c r="G22" s="53">
        <f>G24</f>
        <v>17149.460606999986</v>
      </c>
      <c r="H22" s="32">
        <f>SUM(H23:H27)</f>
        <v>1577.44</v>
      </c>
      <c r="I22" s="22">
        <f t="shared" si="3"/>
        <v>35800.900606999989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50">
        <v>0</v>
      </c>
      <c r="G23" s="55"/>
      <c r="H23" s="55"/>
      <c r="I23" s="22">
        <f t="shared" si="3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8">
        <v>11690</v>
      </c>
      <c r="D24" s="12">
        <v>198</v>
      </c>
      <c r="E24" s="12">
        <v>521</v>
      </c>
      <c r="F24" s="12">
        <v>4665</v>
      </c>
      <c r="G24" s="55">
        <v>17149.460606999986</v>
      </c>
      <c r="H24" s="55">
        <v>1577.44</v>
      </c>
      <c r="I24" s="22">
        <f t="shared" si="3"/>
        <v>35800.900606999989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50">
        <v>0</v>
      </c>
      <c r="G25" s="55"/>
      <c r="H25" s="55"/>
      <c r="I25" s="22">
        <f t="shared" si="3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50">
        <v>0</v>
      </c>
      <c r="G26" s="55"/>
      <c r="H26" s="55"/>
      <c r="I26" s="22">
        <f t="shared" si="3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50">
        <v>0</v>
      </c>
      <c r="G27" s="55"/>
      <c r="H27" s="55"/>
      <c r="I27" s="22">
        <f t="shared" si="3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5">
        <f>SUM(C29:C33)</f>
        <v>1193</v>
      </c>
      <c r="D28" s="32">
        <f>D29+D30</f>
        <v>0</v>
      </c>
      <c r="E28" s="32">
        <f>SUM(E29:E33)</f>
        <v>0</v>
      </c>
      <c r="F28" s="35">
        <f>SUM(F29:F33)</f>
        <v>347</v>
      </c>
      <c r="G28" s="53">
        <f>SUM(G29:G33)</f>
        <v>0</v>
      </c>
      <c r="H28" s="53">
        <f>SUM(H29:H33)</f>
        <v>752.99</v>
      </c>
      <c r="I28" s="22">
        <f t="shared" si="3"/>
        <v>2292.9899999999998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6">
        <v>124</v>
      </c>
      <c r="D29" s="12">
        <v>0</v>
      </c>
      <c r="E29" s="12"/>
      <c r="F29" s="12">
        <v>0</v>
      </c>
      <c r="G29" s="55"/>
      <c r="H29" s="55">
        <v>48.6</v>
      </c>
      <c r="I29" s="22">
        <f t="shared" si="3"/>
        <v>172.6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6">
        <v>940</v>
      </c>
      <c r="D30" s="12">
        <v>0</v>
      </c>
      <c r="E30" s="12"/>
      <c r="F30" s="12">
        <v>298</v>
      </c>
      <c r="G30" s="55"/>
      <c r="H30" s="55">
        <v>182.29</v>
      </c>
      <c r="I30" s="22">
        <f t="shared" si="3"/>
        <v>1420.29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4">
        <v>0</v>
      </c>
      <c r="D31" s="12">
        <v>0</v>
      </c>
      <c r="E31" s="12"/>
      <c r="F31" s="50">
        <v>0</v>
      </c>
      <c r="G31" s="55"/>
      <c r="H31" s="55"/>
      <c r="I31" s="22">
        <f t="shared" si="3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4">
        <v>0</v>
      </c>
      <c r="D32" s="12">
        <v>0</v>
      </c>
      <c r="E32" s="12"/>
      <c r="F32" s="50">
        <v>0</v>
      </c>
      <c r="G32" s="55"/>
      <c r="H32" s="55"/>
      <c r="I32" s="22">
        <f t="shared" si="3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4">
        <v>129</v>
      </c>
      <c r="D33" s="12">
        <v>0</v>
      </c>
      <c r="E33" s="12"/>
      <c r="F33" s="12">
        <v>49</v>
      </c>
      <c r="G33" s="55"/>
      <c r="H33" s="55">
        <v>522.1</v>
      </c>
      <c r="I33" s="22">
        <f t="shared" si="3"/>
        <v>700.1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9">
        <v>0</v>
      </c>
      <c r="D34" s="32">
        <v>0</v>
      </c>
      <c r="E34" s="32">
        <f t="shared" ref="E34" si="9">SUM(E35:E37)</f>
        <v>0</v>
      </c>
      <c r="F34" s="51">
        <v>0</v>
      </c>
      <c r="G34" s="53"/>
      <c r="H34" s="53">
        <f>SUM(H35:H37)</f>
        <v>0</v>
      </c>
      <c r="I34" s="22">
        <f t="shared" si="3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>
        <v>0</v>
      </c>
      <c r="D35" s="12">
        <v>0</v>
      </c>
      <c r="E35" s="12"/>
      <c r="F35" s="50">
        <v>0</v>
      </c>
      <c r="G35" s="55"/>
      <c r="H35" s="55"/>
      <c r="I35" s="22">
        <f t="shared" si="3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>
        <v>0</v>
      </c>
      <c r="D36" s="12">
        <v>0</v>
      </c>
      <c r="E36" s="12"/>
      <c r="F36" s="50">
        <v>0</v>
      </c>
      <c r="G36" s="55"/>
      <c r="H36" s="55"/>
      <c r="I36" s="22">
        <f t="shared" si="3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>
        <v>0</v>
      </c>
      <c r="D37" s="12">
        <v>0</v>
      </c>
      <c r="E37" s="12"/>
      <c r="F37" s="50">
        <v>0</v>
      </c>
      <c r="G37" s="55"/>
      <c r="H37" s="55"/>
      <c r="I37" s="22">
        <f t="shared" si="3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>
        <v>0</v>
      </c>
      <c r="D38" s="12">
        <v>0</v>
      </c>
      <c r="E38" s="12"/>
      <c r="F38" s="50">
        <v>0</v>
      </c>
      <c r="G38" s="55"/>
      <c r="H38" s="55"/>
      <c r="I38" s="20">
        <f t="shared" si="3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3">
        <v>5675</v>
      </c>
      <c r="D39" s="32">
        <v>5705</v>
      </c>
      <c r="E39" s="12">
        <v>9652</v>
      </c>
      <c r="F39" s="12">
        <v>1309</v>
      </c>
      <c r="G39" s="55">
        <v>3218.4887127000002</v>
      </c>
      <c r="H39" s="55">
        <v>912.11</v>
      </c>
      <c r="I39" s="20">
        <f t="shared" si="3"/>
        <v>26471.598712700001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>
        <v>0</v>
      </c>
      <c r="D40" s="12">
        <v>0</v>
      </c>
      <c r="E40" s="12"/>
      <c r="F40" s="50">
        <v>0</v>
      </c>
      <c r="G40" s="55"/>
      <c r="H40" s="55"/>
      <c r="I40" s="20">
        <f t="shared" si="3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>
        <v>0</v>
      </c>
      <c r="D41" s="12">
        <v>0</v>
      </c>
      <c r="E41" s="12"/>
      <c r="F41" s="12">
        <v>0</v>
      </c>
      <c r="G41" s="55"/>
      <c r="H41" s="55"/>
      <c r="I41" s="20">
        <f t="shared" si="3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>
        <v>0</v>
      </c>
      <c r="D42" s="12">
        <v>0</v>
      </c>
      <c r="E42" s="12"/>
      <c r="F42" s="12">
        <v>0</v>
      </c>
      <c r="G42" s="55"/>
      <c r="H42" s="55"/>
      <c r="I42" s="20">
        <f t="shared" si="3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>
        <v>0</v>
      </c>
      <c r="D43" s="12">
        <v>0</v>
      </c>
      <c r="E43" s="12"/>
      <c r="F43" s="12">
        <v>0</v>
      </c>
      <c r="G43" s="55"/>
      <c r="H43" s="55"/>
      <c r="I43" s="20">
        <f t="shared" si="3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2">
        <f>C5+C11+C22+C28+C39</f>
        <v>21754</v>
      </c>
      <c r="D44" s="32">
        <f>D39+D3</f>
        <v>16814</v>
      </c>
      <c r="E44" s="32">
        <f t="shared" ref="E44" si="10">SUM(E3,E38:E43)</f>
        <v>10357</v>
      </c>
      <c r="F44" s="52">
        <f>SUM(F3,F39)</f>
        <v>6476</v>
      </c>
      <c r="G44" s="57">
        <f>G3+G39</f>
        <v>42610.522331474989</v>
      </c>
      <c r="H44" s="53">
        <f>H5+H11+H22+H28+H39</f>
        <v>3242.5400000000004</v>
      </c>
      <c r="I44" s="24">
        <f t="shared" si="3"/>
        <v>101254.06233147498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5908B8-C460-472D-90C3-C87C531AB9D9}">
  <dimension ref="A1:AR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91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59">
        <f>C4+C21</f>
        <v>13413</v>
      </c>
      <c r="D3" s="32">
        <v>14661</v>
      </c>
      <c r="E3" s="32">
        <f t="shared" ref="E3" si="0">E4+E21</f>
        <v>1245</v>
      </c>
      <c r="F3" s="49">
        <f>SUM(F4,F21,F28)</f>
        <v>6114</v>
      </c>
      <c r="G3" s="53">
        <v>35122.339999999997</v>
      </c>
      <c r="H3" s="29"/>
      <c r="I3" s="20">
        <f>SUM(C3:H3)</f>
        <v>70555.34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59">
        <f>C5+C17+C11</f>
        <v>3672</v>
      </c>
      <c r="D4" s="32">
        <v>14351</v>
      </c>
      <c r="E4" s="32">
        <f t="shared" ref="E4" si="1">SUM(E5,E17,E11)</f>
        <v>372</v>
      </c>
      <c r="F4" s="49">
        <f>SUM(F11,F5)</f>
        <v>290</v>
      </c>
      <c r="G4" s="53">
        <v>24321.32</v>
      </c>
      <c r="H4" s="29"/>
      <c r="I4" s="20">
        <f t="shared" ref="I4:I44" si="2">SUM(C4:H4)</f>
        <v>43006.32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2">
        <f t="shared" ref="C5" si="3">C6+C8+C10</f>
        <v>3641</v>
      </c>
      <c r="D5" s="32">
        <v>13992</v>
      </c>
      <c r="E5" s="32">
        <f t="shared" ref="E5" si="4">SUM(E6:E10)</f>
        <v>338</v>
      </c>
      <c r="F5" s="49">
        <v>270</v>
      </c>
      <c r="G5" s="53">
        <v>24247.5</v>
      </c>
      <c r="H5" s="30"/>
      <c r="I5" s="22">
        <f t="shared" si="2"/>
        <v>42488.5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60">
        <v>3488</v>
      </c>
      <c r="D6" s="12">
        <v>107</v>
      </c>
      <c r="E6" s="12">
        <v>230</v>
      </c>
      <c r="F6" s="12">
        <v>213</v>
      </c>
      <c r="G6" s="55">
        <v>23848.94</v>
      </c>
      <c r="H6" s="30"/>
      <c r="I6" s="22">
        <f t="shared" si="2"/>
        <v>27886.94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61">
        <v>0</v>
      </c>
      <c r="D7" s="12">
        <v>118</v>
      </c>
      <c r="E7" s="12"/>
      <c r="F7" s="50">
        <v>0</v>
      </c>
      <c r="G7" s="55"/>
      <c r="H7" s="30"/>
      <c r="I7" s="22">
        <f t="shared" si="2"/>
        <v>118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61">
        <v>127</v>
      </c>
      <c r="D8" s="12">
        <v>12783</v>
      </c>
      <c r="E8" s="12"/>
      <c r="F8" s="12">
        <v>0</v>
      </c>
      <c r="G8" s="55">
        <v>398.56</v>
      </c>
      <c r="H8" s="30"/>
      <c r="I8" s="22">
        <f t="shared" si="2"/>
        <v>13308.56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61">
        <v>0</v>
      </c>
      <c r="D9" s="12">
        <v>984</v>
      </c>
      <c r="E9" s="12">
        <v>108</v>
      </c>
      <c r="F9" s="12">
        <v>57</v>
      </c>
      <c r="G9" s="55"/>
      <c r="H9" s="30"/>
      <c r="I9" s="22">
        <f t="shared" si="2"/>
        <v>1149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ht="15" x14ac:dyDescent="0.25">
      <c r="A10" s="15" t="s">
        <v>15</v>
      </c>
      <c r="B10" s="16" t="s">
        <v>16</v>
      </c>
      <c r="C10" s="60">
        <v>26</v>
      </c>
      <c r="D10" s="12">
        <v>0</v>
      </c>
      <c r="E10" s="12"/>
      <c r="F10" s="50">
        <v>0</v>
      </c>
      <c r="G10" s="55"/>
      <c r="H10" s="30"/>
      <c r="I10" s="22">
        <f t="shared" si="2"/>
        <v>26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5">
        <f t="shared" ref="C11" si="5">SUM(C12:C16)</f>
        <v>31</v>
      </c>
      <c r="D11" s="32">
        <v>359</v>
      </c>
      <c r="E11" s="41">
        <f t="shared" ref="E11" si="6">SUM(E12:E16)</f>
        <v>34</v>
      </c>
      <c r="F11" s="51">
        <f>SUM(F16,F13)</f>
        <v>20</v>
      </c>
      <c r="G11" s="53">
        <v>73.819999999999993</v>
      </c>
      <c r="H11" s="30"/>
      <c r="I11" s="22">
        <f t="shared" si="2"/>
        <v>517.81999999999994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61">
        <v>12</v>
      </c>
      <c r="D12" s="12">
        <v>145</v>
      </c>
      <c r="E12" s="12">
        <v>3</v>
      </c>
      <c r="F12" s="50"/>
      <c r="G12" s="55">
        <v>3.69</v>
      </c>
      <c r="H12" s="30"/>
      <c r="I12" s="22">
        <f t="shared" si="2"/>
        <v>163.69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61">
        <v>9</v>
      </c>
      <c r="D13" s="12">
        <v>212</v>
      </c>
      <c r="E13" s="12">
        <v>19</v>
      </c>
      <c r="F13" s="12">
        <v>9</v>
      </c>
      <c r="G13" s="55">
        <v>40.299999999999997</v>
      </c>
      <c r="H13" s="30"/>
      <c r="I13" s="22">
        <f t="shared" si="2"/>
        <v>289.3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61">
        <v>0</v>
      </c>
      <c r="D14" s="12">
        <v>0</v>
      </c>
      <c r="E14" s="12"/>
      <c r="F14" s="50">
        <v>0</v>
      </c>
      <c r="G14" s="55"/>
      <c r="H14" s="30"/>
      <c r="I14" s="22">
        <f t="shared" si="2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61">
        <v>0</v>
      </c>
      <c r="D15" s="12">
        <v>0</v>
      </c>
      <c r="E15" s="12"/>
      <c r="F15" s="50">
        <v>0</v>
      </c>
      <c r="G15" s="55"/>
      <c r="H15" s="30"/>
      <c r="I15" s="22">
        <f t="shared" si="2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61">
        <v>10</v>
      </c>
      <c r="D16" s="12">
        <v>2</v>
      </c>
      <c r="E16" s="12">
        <v>12</v>
      </c>
      <c r="F16" s="12">
        <v>11</v>
      </c>
      <c r="G16" s="55">
        <v>29.83</v>
      </c>
      <c r="H16" s="30"/>
      <c r="I16" s="22">
        <f t="shared" si="2"/>
        <v>64.83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5">
        <f t="shared" ref="C17" si="7">SUM(C18:C20)</f>
        <v>0</v>
      </c>
      <c r="D17" s="32">
        <v>0</v>
      </c>
      <c r="E17" s="32">
        <f t="shared" ref="E17" si="8">SUM(E18:E20)</f>
        <v>0</v>
      </c>
      <c r="F17" s="51">
        <v>0</v>
      </c>
      <c r="G17" s="53"/>
      <c r="H17" s="30"/>
      <c r="I17" s="22">
        <f t="shared" si="2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61">
        <v>0</v>
      </c>
      <c r="D18" s="12">
        <v>0</v>
      </c>
      <c r="E18" s="12"/>
      <c r="F18" s="50">
        <v>0</v>
      </c>
      <c r="G18" s="55"/>
      <c r="H18" s="30"/>
      <c r="I18" s="22">
        <f t="shared" si="2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61"/>
      <c r="D19" s="12">
        <v>0</v>
      </c>
      <c r="E19" s="12"/>
      <c r="F19" s="50">
        <v>0</v>
      </c>
      <c r="G19" s="55"/>
      <c r="H19" s="30"/>
      <c r="I19" s="22">
        <f t="shared" si="2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61"/>
      <c r="D20" s="12">
        <v>0</v>
      </c>
      <c r="E20" s="12"/>
      <c r="F20" s="50">
        <v>0</v>
      </c>
      <c r="G20" s="55"/>
      <c r="H20" s="30"/>
      <c r="I20" s="22">
        <f t="shared" si="2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C22+C28+C34</f>
        <v>9741</v>
      </c>
      <c r="D21" s="32">
        <v>310</v>
      </c>
      <c r="E21" s="32">
        <f t="shared" ref="E21" si="9">SUM(E22,E28,E34)</f>
        <v>873</v>
      </c>
      <c r="F21" s="35">
        <f>SUM(F22,F34)</f>
        <v>5396</v>
      </c>
      <c r="G21" s="53">
        <v>10801.02</v>
      </c>
      <c r="H21" s="29"/>
      <c r="I21" s="20">
        <f t="shared" si="2"/>
        <v>27121.02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9043</v>
      </c>
      <c r="D22" s="32">
        <v>310</v>
      </c>
      <c r="E22" s="32">
        <f t="shared" ref="E22:F22" si="10">SUM(E23:E27)</f>
        <v>873</v>
      </c>
      <c r="F22" s="35">
        <f t="shared" si="10"/>
        <v>5396</v>
      </c>
      <c r="G22" s="53">
        <v>10801.02</v>
      </c>
      <c r="H22" s="30"/>
      <c r="I22" s="22">
        <f t="shared" si="2"/>
        <v>26423.02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50">
        <v>0</v>
      </c>
      <c r="G23" s="55"/>
      <c r="H23" s="30"/>
      <c r="I23" s="22">
        <f t="shared" si="2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4">
        <v>9043</v>
      </c>
      <c r="D24" s="12">
        <v>310</v>
      </c>
      <c r="E24" s="12">
        <v>873</v>
      </c>
      <c r="F24" s="12">
        <v>5396</v>
      </c>
      <c r="G24" s="55">
        <v>10801.02</v>
      </c>
      <c r="H24" s="30"/>
      <c r="I24" s="22">
        <f t="shared" si="2"/>
        <v>26423.02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50">
        <v>0</v>
      </c>
      <c r="G25" s="55"/>
      <c r="H25" s="30"/>
      <c r="I25" s="22">
        <f t="shared" si="2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50">
        <v>0</v>
      </c>
      <c r="G26" s="55"/>
      <c r="H26" s="30"/>
      <c r="I26" s="22">
        <f t="shared" si="2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50">
        <v>0</v>
      </c>
      <c r="G27" s="55"/>
      <c r="H27" s="30"/>
      <c r="I27" s="22">
        <f t="shared" si="2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2">
        <f t="shared" ref="C28" si="11">SUM(C29:C33)</f>
        <v>698</v>
      </c>
      <c r="D28" s="32">
        <v>0</v>
      </c>
      <c r="E28" s="32">
        <f>SUM(E29:E33)</f>
        <v>0</v>
      </c>
      <c r="F28" s="35">
        <f>SUM(F29:F33)</f>
        <v>428</v>
      </c>
      <c r="G28" s="53">
        <v>0</v>
      </c>
      <c r="H28" s="30"/>
      <c r="I28" s="22">
        <f t="shared" si="2"/>
        <v>1126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61">
        <v>10</v>
      </c>
      <c r="D29" s="12">
        <v>0</v>
      </c>
      <c r="E29" s="12"/>
      <c r="F29" s="12">
        <v>7</v>
      </c>
      <c r="G29" s="55"/>
      <c r="H29" s="30"/>
      <c r="I29" s="22">
        <f t="shared" si="2"/>
        <v>17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61">
        <v>597</v>
      </c>
      <c r="D30" s="12">
        <v>0</v>
      </c>
      <c r="E30" s="12"/>
      <c r="F30" s="12">
        <v>368</v>
      </c>
      <c r="G30" s="55"/>
      <c r="H30" s="30"/>
      <c r="I30" s="22">
        <f t="shared" si="2"/>
        <v>965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61">
        <v>0</v>
      </c>
      <c r="D31" s="12">
        <v>0</v>
      </c>
      <c r="E31" s="12"/>
      <c r="F31" s="50">
        <v>0</v>
      </c>
      <c r="G31" s="55"/>
      <c r="H31" s="30"/>
      <c r="I31" s="22">
        <f t="shared" si="2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61">
        <v>0</v>
      </c>
      <c r="D32" s="12">
        <v>0</v>
      </c>
      <c r="E32" s="12"/>
      <c r="F32" s="50">
        <v>0</v>
      </c>
      <c r="G32" s="55"/>
      <c r="H32" s="30"/>
      <c r="I32" s="22">
        <f t="shared" si="2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61">
        <v>91</v>
      </c>
      <c r="D33" s="12">
        <v>0</v>
      </c>
      <c r="E33" s="12"/>
      <c r="F33" s="12">
        <v>53</v>
      </c>
      <c r="G33" s="55"/>
      <c r="H33" s="30"/>
      <c r="I33" s="22">
        <f t="shared" si="2"/>
        <v>144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 t="shared" ref="C34" si="12">SUM(C35:C37)</f>
        <v>0</v>
      </c>
      <c r="D34" s="32">
        <v>0</v>
      </c>
      <c r="E34" s="32">
        <f t="shared" ref="E34" si="13">SUM(E35:E37)</f>
        <v>0</v>
      </c>
      <c r="F34" s="51">
        <v>0</v>
      </c>
      <c r="G34" s="53"/>
      <c r="H34" s="30"/>
      <c r="I34" s="22">
        <f t="shared" si="2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>
        <v>0</v>
      </c>
      <c r="D35" s="12">
        <v>0</v>
      </c>
      <c r="E35" s="12"/>
      <c r="F35" s="50">
        <v>0</v>
      </c>
      <c r="G35" s="55"/>
      <c r="H35" s="30"/>
      <c r="I35" s="22">
        <f t="shared" si="2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>
        <v>0</v>
      </c>
      <c r="D36" s="12">
        <v>0</v>
      </c>
      <c r="E36" s="12"/>
      <c r="F36" s="50">
        <v>0</v>
      </c>
      <c r="G36" s="55"/>
      <c r="H36" s="30"/>
      <c r="I36" s="22">
        <f t="shared" si="2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>
        <v>0</v>
      </c>
      <c r="D37" s="12">
        <v>0</v>
      </c>
      <c r="E37" s="12"/>
      <c r="F37" s="50">
        <v>0</v>
      </c>
      <c r="G37" s="55"/>
      <c r="H37" s="30"/>
      <c r="I37" s="22">
        <f t="shared" si="2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>
        <v>0</v>
      </c>
      <c r="D38" s="12">
        <v>0</v>
      </c>
      <c r="E38" s="12"/>
      <c r="F38" s="50">
        <v>0</v>
      </c>
      <c r="G38" s="55"/>
      <c r="H38" s="29"/>
      <c r="I38" s="20">
        <f t="shared" si="2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61">
        <v>4743</v>
      </c>
      <c r="D39" s="32">
        <v>2579</v>
      </c>
      <c r="E39" s="12">
        <v>6723</v>
      </c>
      <c r="F39" s="12">
        <v>1318</v>
      </c>
      <c r="G39" s="55">
        <v>4877.2699999999995</v>
      </c>
      <c r="H39" s="29"/>
      <c r="I39" s="20">
        <f t="shared" si="2"/>
        <v>20240.27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>
        <v>0</v>
      </c>
      <c r="D40" s="12">
        <v>0</v>
      </c>
      <c r="E40" s="12"/>
      <c r="F40" s="50">
        <v>0</v>
      </c>
      <c r="G40" s="55"/>
      <c r="H40" s="29"/>
      <c r="I40" s="20">
        <f t="shared" si="2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>
        <v>0</v>
      </c>
      <c r="D41" s="12">
        <v>0</v>
      </c>
      <c r="E41" s="12"/>
      <c r="F41" s="12">
        <v>0</v>
      </c>
      <c r="G41" s="55"/>
      <c r="H41" s="29"/>
      <c r="I41" s="20">
        <f t="shared" si="2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>
        <v>0</v>
      </c>
      <c r="D42" s="12">
        <v>0</v>
      </c>
      <c r="E42" s="12"/>
      <c r="F42" s="12">
        <v>0</v>
      </c>
      <c r="G42" s="55"/>
      <c r="H42" s="29"/>
      <c r="I42" s="20">
        <f t="shared" si="2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>
        <v>0</v>
      </c>
      <c r="D43" s="12">
        <v>0</v>
      </c>
      <c r="E43" s="12"/>
      <c r="F43" s="12">
        <v>0</v>
      </c>
      <c r="G43" s="55"/>
      <c r="H43" s="29"/>
      <c r="I43" s="20">
        <f t="shared" si="2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58">
        <f>C39+C3</f>
        <v>18156</v>
      </c>
      <c r="D44" s="32">
        <v>17240</v>
      </c>
      <c r="E44" s="32">
        <f t="shared" ref="E44" si="14">SUM(E3,E38:E43)</f>
        <v>7968</v>
      </c>
      <c r="F44" s="63">
        <f>SUM(F3,F39)</f>
        <v>7432</v>
      </c>
      <c r="G44" s="57">
        <v>39999.609999999993</v>
      </c>
      <c r="H44" s="31"/>
      <c r="I44" s="24">
        <f t="shared" si="2"/>
        <v>90795.609999999986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C9FCA-A4C1-48AA-9F55-C7655278AB48}">
  <dimension ref="A1:AR126"/>
  <sheetViews>
    <sheetView zoomScale="90" zoomScaleNormal="90" workbookViewId="0">
      <selection activeCell="H3" sqref="H3:H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92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37">
        <f>C4+C21</f>
        <v>287</v>
      </c>
      <c r="D3" s="32">
        <f>D4+D21</f>
        <v>260</v>
      </c>
      <c r="E3" s="32">
        <f>E4+E21</f>
        <v>12</v>
      </c>
      <c r="F3" s="32">
        <f>SUM(F4,F21)</f>
        <v>743</v>
      </c>
      <c r="G3" s="32">
        <f>G4+G21</f>
        <v>1910</v>
      </c>
      <c r="H3" s="32">
        <f>H4+H21</f>
        <v>66</v>
      </c>
      <c r="I3" s="20">
        <f>SUM(C3:H3)</f>
        <v>3278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37">
        <f>C5+C17</f>
        <v>37</v>
      </c>
      <c r="D4" s="32">
        <f>D5+D17</f>
        <v>258</v>
      </c>
      <c r="E4" s="32">
        <f>SUM(E5,E17)</f>
        <v>6</v>
      </c>
      <c r="F4" s="32">
        <f>SUM(F5)</f>
        <v>4</v>
      </c>
      <c r="G4" s="32">
        <f>G5</f>
        <v>26</v>
      </c>
      <c r="H4" s="32">
        <f>H5+H17</f>
        <v>0</v>
      </c>
      <c r="I4" s="20">
        <f t="shared" ref="I4:I44" si="0">SUM(C4:H4)</f>
        <v>331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37">
        <f t="shared" ref="C5" si="1">C6+C7+C8+C9+C10</f>
        <v>37</v>
      </c>
      <c r="D5" s="32">
        <f>SUM(D6:D9)</f>
        <v>258</v>
      </c>
      <c r="E5" s="32">
        <f>SUM(E6:E10)</f>
        <v>6</v>
      </c>
      <c r="F5" s="32">
        <f>SUM(F6:F10)</f>
        <v>4</v>
      </c>
      <c r="G5" s="32">
        <f>G6+G8</f>
        <v>26</v>
      </c>
      <c r="H5" s="32">
        <f>SUM(H6:H10)</f>
        <v>0</v>
      </c>
      <c r="I5" s="22">
        <f t="shared" si="0"/>
        <v>331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ht="15" x14ac:dyDescent="0.25">
      <c r="A6" s="15" t="s">
        <v>7</v>
      </c>
      <c r="B6" s="16" t="s">
        <v>8</v>
      </c>
      <c r="C6" s="33">
        <v>21</v>
      </c>
      <c r="D6" s="12">
        <v>5</v>
      </c>
      <c r="E6" s="12">
        <v>5</v>
      </c>
      <c r="F6" s="12">
        <v>3</v>
      </c>
      <c r="G6" s="40">
        <v>18</v>
      </c>
      <c r="H6" s="12"/>
      <c r="I6" s="22">
        <f t="shared" si="0"/>
        <v>52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34">
        <v>0</v>
      </c>
      <c r="D7" s="12">
        <v>1</v>
      </c>
      <c r="E7" s="12"/>
      <c r="F7" s="12">
        <v>0</v>
      </c>
      <c r="G7" s="40"/>
      <c r="H7" s="12"/>
      <c r="I7" s="22">
        <f t="shared" si="0"/>
        <v>1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ht="15" x14ac:dyDescent="0.25">
      <c r="A8" s="15" t="s">
        <v>11</v>
      </c>
      <c r="B8" s="16" t="s">
        <v>12</v>
      </c>
      <c r="C8" s="33">
        <v>10</v>
      </c>
      <c r="D8" s="12">
        <v>214</v>
      </c>
      <c r="E8" s="12"/>
      <c r="F8" s="12">
        <v>0</v>
      </c>
      <c r="G8" s="40">
        <v>8</v>
      </c>
      <c r="H8" s="12"/>
      <c r="I8" s="22">
        <f t="shared" si="0"/>
        <v>232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34">
        <v>0</v>
      </c>
      <c r="D9" s="12">
        <v>38</v>
      </c>
      <c r="E9" s="12">
        <v>1</v>
      </c>
      <c r="F9" s="12">
        <v>1</v>
      </c>
      <c r="G9" s="12"/>
      <c r="H9" s="12"/>
      <c r="I9" s="22">
        <f t="shared" si="0"/>
        <v>40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34">
        <v>6</v>
      </c>
      <c r="D10" s="12">
        <v>0</v>
      </c>
      <c r="E10" s="12"/>
      <c r="F10" s="12">
        <v>0</v>
      </c>
      <c r="G10" s="12"/>
      <c r="H10" s="12"/>
      <c r="I10" s="22">
        <f t="shared" si="0"/>
        <v>6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39">
        <v>175</v>
      </c>
      <c r="D11" s="32">
        <f>D12</f>
        <v>252</v>
      </c>
      <c r="E11" s="12">
        <v>6</v>
      </c>
      <c r="F11" s="35">
        <f>SUM(F16,F13)</f>
        <v>3</v>
      </c>
      <c r="G11" s="32">
        <f>G13</f>
        <v>12</v>
      </c>
      <c r="H11" s="32"/>
      <c r="I11" s="22">
        <f t="shared" si="0"/>
        <v>448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ht="15" x14ac:dyDescent="0.25">
      <c r="A12" s="15" t="s">
        <v>19</v>
      </c>
      <c r="B12" s="16" t="s">
        <v>20</v>
      </c>
      <c r="C12" s="36">
        <v>12</v>
      </c>
      <c r="D12" s="12">
        <v>252</v>
      </c>
      <c r="E12" s="12">
        <v>4</v>
      </c>
      <c r="F12" s="12">
        <v>0</v>
      </c>
      <c r="G12" s="40">
        <v>12</v>
      </c>
      <c r="H12" s="12"/>
      <c r="I12" s="22">
        <f t="shared" si="0"/>
        <v>280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ht="15" x14ac:dyDescent="0.25">
      <c r="A13" s="15" t="s">
        <v>21</v>
      </c>
      <c r="B13" s="16" t="s">
        <v>22</v>
      </c>
      <c r="C13" s="36">
        <v>175</v>
      </c>
      <c r="D13" s="12">
        <v>108</v>
      </c>
      <c r="E13" s="12">
        <v>5</v>
      </c>
      <c r="F13" s="12">
        <v>3</v>
      </c>
      <c r="G13" s="40">
        <v>12</v>
      </c>
      <c r="H13" s="12"/>
      <c r="I13" s="22">
        <f t="shared" si="0"/>
        <v>303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34">
        <v>0</v>
      </c>
      <c r="D14" s="12">
        <v>0</v>
      </c>
      <c r="E14" s="12"/>
      <c r="F14" s="12">
        <v>0</v>
      </c>
      <c r="G14" s="40"/>
      <c r="H14" s="12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34">
        <v>0</v>
      </c>
      <c r="D15" s="12">
        <v>0</v>
      </c>
      <c r="E15" s="12"/>
      <c r="F15" s="12">
        <v>0</v>
      </c>
      <c r="G15" s="40"/>
      <c r="H15" s="12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34">
        <v>8</v>
      </c>
      <c r="D16" s="12">
        <v>6</v>
      </c>
      <c r="E16" s="12">
        <v>4</v>
      </c>
      <c r="F16" s="12">
        <v>0</v>
      </c>
      <c r="G16" s="40">
        <v>3</v>
      </c>
      <c r="H16" s="12"/>
      <c r="I16" s="22">
        <f t="shared" si="0"/>
        <v>21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7">
        <f>SUM(C18:C20)</f>
        <v>0</v>
      </c>
      <c r="D17" s="32">
        <v>0</v>
      </c>
      <c r="E17" s="32">
        <f>SUM(E18:E20)</f>
        <v>0</v>
      </c>
      <c r="F17" s="35">
        <v>0</v>
      </c>
      <c r="G17" s="32"/>
      <c r="H17" s="35">
        <f>SUM(H18:H20)</f>
        <v>0</v>
      </c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34"/>
      <c r="D18" s="12">
        <v>0</v>
      </c>
      <c r="E18" s="12"/>
      <c r="F18" s="12">
        <v>0</v>
      </c>
      <c r="G18" s="12"/>
      <c r="H18" s="12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34"/>
      <c r="D19" s="12">
        <v>0</v>
      </c>
      <c r="E19" s="12"/>
      <c r="F19" s="12">
        <v>0</v>
      </c>
      <c r="G19" s="12"/>
      <c r="H19" s="12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34"/>
      <c r="D20" s="12">
        <v>0</v>
      </c>
      <c r="E20" s="12"/>
      <c r="F20" s="12">
        <v>0</v>
      </c>
      <c r="G20" s="12"/>
      <c r="H20" s="12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7">
        <f>C22</f>
        <v>250</v>
      </c>
      <c r="D21" s="32">
        <f>D22</f>
        <v>2</v>
      </c>
      <c r="E21" s="32">
        <f>SUM(E22,E28,E34)</f>
        <v>6</v>
      </c>
      <c r="F21" s="35">
        <f>SUM(F22,F34)</f>
        <v>739</v>
      </c>
      <c r="G21" s="32">
        <f>G22</f>
        <v>1884</v>
      </c>
      <c r="H21" s="32">
        <f>H22+H34</f>
        <v>66</v>
      </c>
      <c r="I21" s="20">
        <f t="shared" si="0"/>
        <v>2947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9">
        <f>C23+C24+C25+C26+C27</f>
        <v>250</v>
      </c>
      <c r="D22" s="32">
        <f>D24</f>
        <v>2</v>
      </c>
      <c r="E22" s="32">
        <f>SUM(E23:E27)</f>
        <v>6</v>
      </c>
      <c r="F22" s="35">
        <f>SUM(F23:F27)</f>
        <v>739</v>
      </c>
      <c r="G22" s="32">
        <f>SUM(G23:G27)</f>
        <v>1884</v>
      </c>
      <c r="H22" s="32">
        <f>SUM(H23:H27)</f>
        <v>66</v>
      </c>
      <c r="I22" s="22">
        <f t="shared" si="0"/>
        <v>2947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34">
        <v>0</v>
      </c>
      <c r="D23" s="12">
        <v>0</v>
      </c>
      <c r="E23" s="12"/>
      <c r="F23" s="12">
        <v>0</v>
      </c>
      <c r="G23" s="12"/>
      <c r="H23" s="12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38">
        <v>250</v>
      </c>
      <c r="D24" s="12">
        <v>2</v>
      </c>
      <c r="E24" s="12">
        <v>6</v>
      </c>
      <c r="F24" s="12">
        <v>739</v>
      </c>
      <c r="G24" s="12">
        <v>1884</v>
      </c>
      <c r="H24" s="12">
        <v>66</v>
      </c>
      <c r="I24" s="22">
        <f t="shared" si="0"/>
        <v>2947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34">
        <v>0</v>
      </c>
      <c r="D25" s="12">
        <v>0</v>
      </c>
      <c r="E25" s="12"/>
      <c r="F25" s="12">
        <v>0</v>
      </c>
      <c r="G25" s="12"/>
      <c r="H25" s="12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34">
        <v>0</v>
      </c>
      <c r="D26" s="12">
        <v>0</v>
      </c>
      <c r="E26" s="12"/>
      <c r="F26" s="12">
        <v>0</v>
      </c>
      <c r="G26" s="12"/>
      <c r="H26" s="12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34">
        <v>0</v>
      </c>
      <c r="D27" s="12">
        <v>0</v>
      </c>
      <c r="E27" s="12"/>
      <c r="F27" s="12">
        <v>0</v>
      </c>
      <c r="G27" s="12"/>
      <c r="H27" s="12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39">
        <v>325</v>
      </c>
      <c r="D28" s="32">
        <v>0</v>
      </c>
      <c r="E28" s="12"/>
      <c r="F28" s="35">
        <f>SUM(F29:F33)</f>
        <v>472</v>
      </c>
      <c r="G28" s="32">
        <v>0</v>
      </c>
      <c r="H28" s="32">
        <v>48</v>
      </c>
      <c r="I28" s="22">
        <f t="shared" si="0"/>
        <v>845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ht="15" x14ac:dyDescent="0.25">
      <c r="A29" s="15" t="s">
        <v>19</v>
      </c>
      <c r="B29" s="16" t="s">
        <v>46</v>
      </c>
      <c r="C29" s="36">
        <v>44</v>
      </c>
      <c r="D29" s="12">
        <v>0</v>
      </c>
      <c r="E29" s="12"/>
      <c r="F29" s="12">
        <v>0</v>
      </c>
      <c r="G29" s="12"/>
      <c r="H29" s="1">
        <v>42</v>
      </c>
      <c r="I29" s="22">
        <f t="shared" si="0"/>
        <v>86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ht="15" x14ac:dyDescent="0.25">
      <c r="A30" s="15" t="s">
        <v>21</v>
      </c>
      <c r="B30" s="16" t="s">
        <v>47</v>
      </c>
      <c r="C30" s="36">
        <v>319</v>
      </c>
      <c r="D30" s="12">
        <v>0</v>
      </c>
      <c r="E30" s="12"/>
      <c r="F30" s="12">
        <v>463</v>
      </c>
      <c r="G30" s="12"/>
      <c r="H30" s="12">
        <v>41</v>
      </c>
      <c r="I30" s="22">
        <f t="shared" si="0"/>
        <v>823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34">
        <v>0</v>
      </c>
      <c r="D31" s="12">
        <v>0</v>
      </c>
      <c r="E31" s="12"/>
      <c r="F31" s="12">
        <v>0</v>
      </c>
      <c r="G31" s="12"/>
      <c r="H31" s="12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34">
        <v>0</v>
      </c>
      <c r="D32" s="12">
        <v>0</v>
      </c>
      <c r="E32" s="12"/>
      <c r="F32" s="12">
        <v>0</v>
      </c>
      <c r="G32" s="12"/>
      <c r="H32" s="12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34">
        <v>45</v>
      </c>
      <c r="D33" s="12">
        <v>0</v>
      </c>
      <c r="E33" s="12"/>
      <c r="F33" s="12">
        <v>9</v>
      </c>
      <c r="G33" s="12"/>
      <c r="H33" s="12">
        <v>47</v>
      </c>
      <c r="I33" s="22">
        <f t="shared" si="0"/>
        <v>101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9"/>
      <c r="D34" s="32">
        <v>0</v>
      </c>
      <c r="E34" s="32">
        <f>SUM(E35:E37)</f>
        <v>0</v>
      </c>
      <c r="F34" s="32">
        <v>0</v>
      </c>
      <c r="G34" s="32"/>
      <c r="H34" s="32">
        <f>SUM(H35:H37)</f>
        <v>0</v>
      </c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34"/>
      <c r="D35" s="12">
        <v>0</v>
      </c>
      <c r="E35" s="12"/>
      <c r="F35" s="12">
        <v>0</v>
      </c>
      <c r="G35" s="12"/>
      <c r="H35" s="12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34"/>
      <c r="D36" s="12">
        <v>0</v>
      </c>
      <c r="E36" s="12"/>
      <c r="F36" s="12">
        <v>0</v>
      </c>
      <c r="G36" s="12"/>
      <c r="H36" s="12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34"/>
      <c r="D37" s="12">
        <v>0</v>
      </c>
      <c r="E37" s="12"/>
      <c r="F37" s="12">
        <v>0</v>
      </c>
      <c r="G37" s="12"/>
      <c r="H37" s="12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34"/>
      <c r="D38" s="12">
        <v>0</v>
      </c>
      <c r="E38" s="12"/>
      <c r="F38" s="12">
        <v>0</v>
      </c>
      <c r="G38" s="12"/>
      <c r="H38" s="12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5">
      <c r="A39" s="10" t="s">
        <v>57</v>
      </c>
      <c r="B39" s="11" t="s">
        <v>58</v>
      </c>
      <c r="C39" s="33">
        <v>86</v>
      </c>
      <c r="D39" s="32">
        <v>91</v>
      </c>
      <c r="E39" s="12">
        <v>126</v>
      </c>
      <c r="F39" s="12">
        <v>37</v>
      </c>
      <c r="G39" s="12">
        <v>20</v>
      </c>
      <c r="H39" s="12">
        <v>26</v>
      </c>
      <c r="I39" s="20">
        <f t="shared" si="0"/>
        <v>386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34"/>
      <c r="D40" s="12">
        <v>0</v>
      </c>
      <c r="E40" s="12"/>
      <c r="F40" s="12">
        <v>0</v>
      </c>
      <c r="G40" s="12"/>
      <c r="H40" s="12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34"/>
      <c r="D41" s="12">
        <v>0</v>
      </c>
      <c r="E41" s="12"/>
      <c r="F41" s="12">
        <v>0</v>
      </c>
      <c r="G41" s="12"/>
      <c r="H41" s="12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34"/>
      <c r="D42" s="12">
        <v>0</v>
      </c>
      <c r="E42" s="12"/>
      <c r="F42" s="12">
        <v>0</v>
      </c>
      <c r="G42" s="12"/>
      <c r="H42" s="12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34"/>
      <c r="D43" s="12">
        <v>0</v>
      </c>
      <c r="E43" s="12"/>
      <c r="F43" s="12">
        <v>0</v>
      </c>
      <c r="G43" s="12"/>
      <c r="H43" s="12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x14ac:dyDescent="0.2">
      <c r="A44" s="13" t="s">
        <v>67</v>
      </c>
      <c r="B44" s="14" t="s">
        <v>68</v>
      </c>
      <c r="C44" s="37">
        <f>C39+C3</f>
        <v>373</v>
      </c>
      <c r="D44" s="32">
        <f>D39+D3</f>
        <v>351</v>
      </c>
      <c r="E44" s="32">
        <f>SUM(E3,E38:E43)</f>
        <v>138</v>
      </c>
      <c r="F44" s="52">
        <f>SUM(F3,F39)</f>
        <v>780</v>
      </c>
      <c r="G44" s="32">
        <f>G3+G39</f>
        <v>1930</v>
      </c>
      <c r="H44" s="58">
        <f>H39+H3</f>
        <v>92</v>
      </c>
      <c r="I44" s="24">
        <f t="shared" si="0"/>
        <v>3664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77" orientation="landscape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99B68-4236-47D0-8448-BC83B3434DB5}">
  <dimension ref="A1:AR126"/>
  <sheetViews>
    <sheetView zoomScale="90" zoomScaleNormal="90" workbookViewId="0">
      <selection activeCell="G3" sqref="G3:G44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3" width="15.42578125" style="3" customWidth="1"/>
    <col min="4" max="9" width="15.42578125" style="5" customWidth="1"/>
    <col min="10" max="16384" width="9.140625" style="5"/>
  </cols>
  <sheetData>
    <row r="1" spans="1:39" x14ac:dyDescent="0.2">
      <c r="A1" s="18" t="s">
        <v>93</v>
      </c>
    </row>
    <row r="2" spans="1:39" s="7" customFormat="1" x14ac:dyDescent="0.25">
      <c r="A2" s="8"/>
      <c r="B2" s="9"/>
      <c r="C2" s="9" t="s">
        <v>69</v>
      </c>
      <c r="D2" s="9" t="s">
        <v>70</v>
      </c>
      <c r="E2" s="9" t="s">
        <v>71</v>
      </c>
      <c r="F2" s="9" t="s">
        <v>72</v>
      </c>
      <c r="G2" s="9" t="s">
        <v>73</v>
      </c>
      <c r="H2" s="28" t="s">
        <v>89</v>
      </c>
      <c r="I2" s="17" t="s">
        <v>85</v>
      </c>
    </row>
    <row r="3" spans="1:39" s="1" customFormat="1" x14ac:dyDescent="0.2">
      <c r="A3" s="10" t="s">
        <v>1</v>
      </c>
      <c r="B3" s="11" t="s">
        <v>2</v>
      </c>
      <c r="C3" s="62">
        <f>C4+C21</f>
        <v>279</v>
      </c>
      <c r="D3" s="32">
        <v>323</v>
      </c>
      <c r="E3" s="32">
        <f>E4+E21</f>
        <v>80</v>
      </c>
      <c r="F3" s="32">
        <f>SUM(F4,F21)</f>
        <v>893</v>
      </c>
      <c r="G3" s="32">
        <v>2825</v>
      </c>
      <c r="H3" s="29"/>
      <c r="I3" s="20">
        <f>SUM(C3:H3)</f>
        <v>4400</v>
      </c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</row>
    <row r="4" spans="1:39" s="2" customFormat="1" x14ac:dyDescent="0.2">
      <c r="A4" s="10" t="s">
        <v>3</v>
      </c>
      <c r="B4" s="11" t="s">
        <v>4</v>
      </c>
      <c r="C4" s="62">
        <f>C5+C17</f>
        <v>30</v>
      </c>
      <c r="D4" s="32">
        <v>318</v>
      </c>
      <c r="E4" s="32">
        <f>SUM(E5,E17)</f>
        <v>14</v>
      </c>
      <c r="F4" s="32">
        <f>SUM(F5)</f>
        <v>10</v>
      </c>
      <c r="G4" s="32">
        <v>42</v>
      </c>
      <c r="H4" s="29"/>
      <c r="I4" s="20">
        <f t="shared" ref="I4:I44" si="0">SUM(C4:H4)</f>
        <v>414</v>
      </c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</row>
    <row r="5" spans="1:39" s="1" customFormat="1" x14ac:dyDescent="0.2">
      <c r="A5" s="15" t="s">
        <v>5</v>
      </c>
      <c r="B5" s="16" t="s">
        <v>6</v>
      </c>
      <c r="C5" s="62">
        <f t="shared" ref="C5" si="1">C6+C7+C8+C9+C10</f>
        <v>30</v>
      </c>
      <c r="D5" s="32">
        <v>318</v>
      </c>
      <c r="E5" s="32">
        <f>SUM(E6:E10)</f>
        <v>14</v>
      </c>
      <c r="F5" s="32">
        <v>10</v>
      </c>
      <c r="G5" s="32">
        <v>42</v>
      </c>
      <c r="H5" s="30"/>
      <c r="I5" s="22">
        <f t="shared" si="0"/>
        <v>414</v>
      </c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</row>
    <row r="6" spans="1:39" s="1" customFormat="1" x14ac:dyDescent="0.2">
      <c r="A6" s="15" t="s">
        <v>7</v>
      </c>
      <c r="B6" s="16" t="s">
        <v>8</v>
      </c>
      <c r="C6" s="12">
        <v>22</v>
      </c>
      <c r="D6" s="12">
        <v>4</v>
      </c>
      <c r="E6" s="12">
        <v>8</v>
      </c>
      <c r="F6" s="12">
        <v>8</v>
      </c>
      <c r="G6" s="12">
        <v>31</v>
      </c>
      <c r="H6" s="30"/>
      <c r="I6" s="22">
        <f t="shared" si="0"/>
        <v>73</v>
      </c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</row>
    <row r="7" spans="1:39" s="1" customFormat="1" x14ac:dyDescent="0.2">
      <c r="A7" s="15" t="s">
        <v>9</v>
      </c>
      <c r="B7" s="16" t="s">
        <v>10</v>
      </c>
      <c r="C7" s="12"/>
      <c r="D7" s="12">
        <v>9</v>
      </c>
      <c r="E7" s="12"/>
      <c r="F7" s="12">
        <v>0</v>
      </c>
      <c r="G7" s="12"/>
      <c r="H7" s="30"/>
      <c r="I7" s="22">
        <f t="shared" si="0"/>
        <v>9</v>
      </c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</row>
    <row r="8" spans="1:39" s="1" customFormat="1" x14ac:dyDescent="0.2">
      <c r="A8" s="15" t="s">
        <v>11</v>
      </c>
      <c r="B8" s="16" t="s">
        <v>12</v>
      </c>
      <c r="C8" s="12">
        <v>6</v>
      </c>
      <c r="D8" s="12">
        <v>269</v>
      </c>
      <c r="E8" s="12"/>
      <c r="F8" s="12">
        <v>0</v>
      </c>
      <c r="G8" s="12">
        <v>11</v>
      </c>
      <c r="H8" s="30"/>
      <c r="I8" s="22">
        <f t="shared" si="0"/>
        <v>286</v>
      </c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</row>
    <row r="9" spans="1:39" s="1" customFormat="1" x14ac:dyDescent="0.2">
      <c r="A9" s="15" t="s">
        <v>13</v>
      </c>
      <c r="B9" s="16" t="s">
        <v>14</v>
      </c>
      <c r="C9" s="12"/>
      <c r="D9" s="12">
        <v>36</v>
      </c>
      <c r="E9" s="12">
        <v>6</v>
      </c>
      <c r="F9" s="12">
        <v>2</v>
      </c>
      <c r="G9" s="12"/>
      <c r="H9" s="30"/>
      <c r="I9" s="22">
        <f t="shared" si="0"/>
        <v>44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</row>
    <row r="10" spans="1:39" s="1" customFormat="1" x14ac:dyDescent="0.2">
      <c r="A10" s="15" t="s">
        <v>15</v>
      </c>
      <c r="B10" s="16" t="s">
        <v>16</v>
      </c>
      <c r="C10" s="12">
        <v>2</v>
      </c>
      <c r="D10" s="12">
        <v>0</v>
      </c>
      <c r="E10" s="12"/>
      <c r="F10" s="12">
        <v>0</v>
      </c>
      <c r="G10" s="12"/>
      <c r="H10" s="30"/>
      <c r="I10" s="22">
        <f t="shared" si="0"/>
        <v>2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</row>
    <row r="11" spans="1:39" s="1" customFormat="1" x14ac:dyDescent="0.2">
      <c r="A11" s="15" t="s">
        <v>17</v>
      </c>
      <c r="B11" s="16" t="s">
        <v>18</v>
      </c>
      <c r="C11" s="72">
        <v>12</v>
      </c>
      <c r="D11" s="32">
        <v>304</v>
      </c>
      <c r="E11" s="12">
        <v>12</v>
      </c>
      <c r="F11" s="35">
        <v>0</v>
      </c>
      <c r="G11" s="12">
        <v>21</v>
      </c>
      <c r="H11" s="30"/>
      <c r="I11" s="22">
        <f t="shared" si="0"/>
        <v>349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</row>
    <row r="12" spans="1:39" s="1" customFormat="1" x14ac:dyDescent="0.2">
      <c r="A12" s="15" t="s">
        <v>19</v>
      </c>
      <c r="B12" s="16" t="s">
        <v>20</v>
      </c>
      <c r="C12" s="40">
        <v>4</v>
      </c>
      <c r="D12" s="12">
        <v>304</v>
      </c>
      <c r="E12" s="12">
        <v>11</v>
      </c>
      <c r="F12" s="12">
        <v>0</v>
      </c>
      <c r="G12" s="12">
        <v>21</v>
      </c>
      <c r="H12" s="30"/>
      <c r="I12" s="22">
        <f t="shared" si="0"/>
        <v>340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</row>
    <row r="13" spans="1:39" s="1" customFormat="1" x14ac:dyDescent="0.2">
      <c r="A13" s="15" t="s">
        <v>21</v>
      </c>
      <c r="B13" s="16" t="s">
        <v>22</v>
      </c>
      <c r="C13" s="40">
        <v>11</v>
      </c>
      <c r="D13" s="12">
        <v>84</v>
      </c>
      <c r="E13" s="12">
        <v>7</v>
      </c>
      <c r="F13" s="12">
        <v>7</v>
      </c>
      <c r="G13" s="12">
        <v>21</v>
      </c>
      <c r="H13" s="30"/>
      <c r="I13" s="22">
        <f t="shared" si="0"/>
        <v>130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</row>
    <row r="14" spans="1:39" s="1" customFormat="1" x14ac:dyDescent="0.2">
      <c r="A14" s="15" t="s">
        <v>23</v>
      </c>
      <c r="B14" s="16" t="s">
        <v>24</v>
      </c>
      <c r="C14" s="40"/>
      <c r="D14" s="12">
        <v>0</v>
      </c>
      <c r="E14" s="12"/>
      <c r="F14" s="12">
        <v>0</v>
      </c>
      <c r="G14" s="12"/>
      <c r="H14" s="30"/>
      <c r="I14" s="22">
        <f t="shared" si="0"/>
        <v>0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</row>
    <row r="15" spans="1:39" s="1" customFormat="1" x14ac:dyDescent="0.2">
      <c r="A15" s="15" t="s">
        <v>25</v>
      </c>
      <c r="B15" s="16" t="s">
        <v>26</v>
      </c>
      <c r="C15" s="40"/>
      <c r="D15" s="12">
        <v>0</v>
      </c>
      <c r="E15" s="12"/>
      <c r="F15" s="12">
        <v>0</v>
      </c>
      <c r="G15" s="12"/>
      <c r="H15" s="30"/>
      <c r="I15" s="22">
        <f t="shared" si="0"/>
        <v>0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</row>
    <row r="16" spans="1:39" s="1" customFormat="1" x14ac:dyDescent="0.2">
      <c r="A16" s="15" t="s">
        <v>27</v>
      </c>
      <c r="B16" s="16" t="s">
        <v>28</v>
      </c>
      <c r="C16" s="40">
        <v>8</v>
      </c>
      <c r="D16" s="12">
        <v>1</v>
      </c>
      <c r="E16" s="12">
        <v>3</v>
      </c>
      <c r="F16" s="12">
        <v>3</v>
      </c>
      <c r="G16" s="12">
        <v>13</v>
      </c>
      <c r="H16" s="30"/>
      <c r="I16" s="22">
        <f t="shared" si="0"/>
        <v>28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</row>
    <row r="17" spans="1:39" s="1" customFormat="1" x14ac:dyDescent="0.2">
      <c r="A17" s="15" t="s">
        <v>29</v>
      </c>
      <c r="B17" s="16" t="s">
        <v>30</v>
      </c>
      <c r="C17" s="35">
        <f>SUM(C18:C20)</f>
        <v>0</v>
      </c>
      <c r="D17" s="32">
        <v>0</v>
      </c>
      <c r="E17" s="32">
        <f>SUM(E18:E20)</f>
        <v>0</v>
      </c>
      <c r="F17" s="35">
        <v>0</v>
      </c>
      <c r="G17" s="32"/>
      <c r="H17" s="30"/>
      <c r="I17" s="22">
        <f t="shared" si="0"/>
        <v>0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</row>
    <row r="18" spans="1:39" s="1" customFormat="1" x14ac:dyDescent="0.2">
      <c r="A18" s="15" t="s">
        <v>31</v>
      </c>
      <c r="B18" s="16" t="s">
        <v>32</v>
      </c>
      <c r="C18" s="40"/>
      <c r="D18" s="12">
        <v>0</v>
      </c>
      <c r="E18" s="12"/>
      <c r="F18" s="12">
        <v>0</v>
      </c>
      <c r="G18" s="12"/>
      <c r="H18" s="30"/>
      <c r="I18" s="22">
        <f t="shared" si="0"/>
        <v>0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</row>
    <row r="19" spans="1:39" s="1" customFormat="1" x14ac:dyDescent="0.2">
      <c r="A19" s="15" t="s">
        <v>33</v>
      </c>
      <c r="B19" s="16" t="s">
        <v>34</v>
      </c>
      <c r="C19" s="40"/>
      <c r="D19" s="12">
        <v>0</v>
      </c>
      <c r="E19" s="12"/>
      <c r="F19" s="12">
        <v>0</v>
      </c>
      <c r="G19" s="12"/>
      <c r="H19" s="30"/>
      <c r="I19" s="22">
        <f t="shared" si="0"/>
        <v>0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</row>
    <row r="20" spans="1:39" s="1" customFormat="1" x14ac:dyDescent="0.2">
      <c r="A20" s="15" t="s">
        <v>35</v>
      </c>
      <c r="B20" s="16" t="s">
        <v>36</v>
      </c>
      <c r="C20" s="40"/>
      <c r="D20" s="12">
        <v>0</v>
      </c>
      <c r="E20" s="12"/>
      <c r="F20" s="12">
        <v>0</v>
      </c>
      <c r="G20" s="12"/>
      <c r="H20" s="30"/>
      <c r="I20" s="22">
        <f t="shared" si="0"/>
        <v>0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</row>
    <row r="21" spans="1:39" s="2" customFormat="1" x14ac:dyDescent="0.2">
      <c r="A21" s="10" t="s">
        <v>37</v>
      </c>
      <c r="B21" s="11" t="s">
        <v>38</v>
      </c>
      <c r="C21" s="32">
        <f>C22+C34</f>
        <v>249</v>
      </c>
      <c r="D21" s="32">
        <v>5</v>
      </c>
      <c r="E21" s="32">
        <f>SUM(E22,E28,E34)</f>
        <v>66</v>
      </c>
      <c r="F21" s="35">
        <f>SUM(F22,F34)</f>
        <v>883</v>
      </c>
      <c r="G21" s="32">
        <v>2783</v>
      </c>
      <c r="H21" s="29"/>
      <c r="I21" s="20">
        <f t="shared" si="0"/>
        <v>3986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</row>
    <row r="22" spans="1:39" s="1" customFormat="1" x14ac:dyDescent="0.2">
      <c r="A22" s="15" t="s">
        <v>5</v>
      </c>
      <c r="B22" s="16" t="s">
        <v>39</v>
      </c>
      <c r="C22" s="32">
        <f>SUM(C23:C27)</f>
        <v>249</v>
      </c>
      <c r="D22" s="32">
        <v>5</v>
      </c>
      <c r="E22" s="32">
        <f>SUM(E23:E27)</f>
        <v>66</v>
      </c>
      <c r="F22" s="35">
        <f>SUM(F23:F27)</f>
        <v>883</v>
      </c>
      <c r="G22" s="32">
        <v>2783</v>
      </c>
      <c r="H22" s="30"/>
      <c r="I22" s="22">
        <f t="shared" si="0"/>
        <v>3986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</row>
    <row r="23" spans="1:39" s="1" customFormat="1" x14ac:dyDescent="0.2">
      <c r="A23" s="15" t="s">
        <v>7</v>
      </c>
      <c r="B23" s="16" t="s">
        <v>40</v>
      </c>
      <c r="C23" s="12"/>
      <c r="D23" s="12">
        <v>0</v>
      </c>
      <c r="E23" s="12"/>
      <c r="F23" s="12">
        <v>0</v>
      </c>
      <c r="G23" s="12"/>
      <c r="H23" s="30"/>
      <c r="I23" s="22">
        <f t="shared" si="0"/>
        <v>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</row>
    <row r="24" spans="1:39" s="1" customFormat="1" x14ac:dyDescent="0.2">
      <c r="A24" s="15" t="s">
        <v>9</v>
      </c>
      <c r="B24" s="16" t="s">
        <v>41</v>
      </c>
      <c r="C24" s="12">
        <v>249</v>
      </c>
      <c r="D24" s="12">
        <v>5</v>
      </c>
      <c r="E24" s="12">
        <v>66</v>
      </c>
      <c r="F24" s="12">
        <v>883</v>
      </c>
      <c r="G24" s="12">
        <v>2783</v>
      </c>
      <c r="H24" s="30"/>
      <c r="I24" s="22">
        <f t="shared" si="0"/>
        <v>3986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</row>
    <row r="25" spans="1:39" s="1" customFormat="1" x14ac:dyDescent="0.2">
      <c r="A25" s="15" t="s">
        <v>11</v>
      </c>
      <c r="B25" s="16" t="s">
        <v>42</v>
      </c>
      <c r="C25" s="12"/>
      <c r="D25" s="12">
        <v>0</v>
      </c>
      <c r="E25" s="12"/>
      <c r="F25" s="12">
        <v>0</v>
      </c>
      <c r="G25" s="12"/>
      <c r="H25" s="30"/>
      <c r="I25" s="22">
        <f t="shared" si="0"/>
        <v>0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</row>
    <row r="26" spans="1:39" s="1" customFormat="1" x14ac:dyDescent="0.2">
      <c r="A26" s="15" t="s">
        <v>13</v>
      </c>
      <c r="B26" s="16" t="s">
        <v>43</v>
      </c>
      <c r="C26" s="12"/>
      <c r="D26" s="12">
        <v>0</v>
      </c>
      <c r="E26" s="12"/>
      <c r="F26" s="12">
        <v>0</v>
      </c>
      <c r="G26" s="12"/>
      <c r="H26" s="30"/>
      <c r="I26" s="22">
        <f t="shared" si="0"/>
        <v>0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</row>
    <row r="27" spans="1:39" s="1" customFormat="1" x14ac:dyDescent="0.2">
      <c r="A27" s="15" t="s">
        <v>15</v>
      </c>
      <c r="B27" s="16" t="s">
        <v>44</v>
      </c>
      <c r="C27" s="12"/>
      <c r="D27" s="12">
        <v>0</v>
      </c>
      <c r="E27" s="12"/>
      <c r="F27" s="12">
        <v>0</v>
      </c>
      <c r="G27" s="12"/>
      <c r="H27" s="30"/>
      <c r="I27" s="22">
        <f t="shared" si="0"/>
        <v>0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</row>
    <row r="28" spans="1:39" s="1" customFormat="1" x14ac:dyDescent="0.2">
      <c r="A28" s="15" t="s">
        <v>17</v>
      </c>
      <c r="B28" s="16" t="s">
        <v>45</v>
      </c>
      <c r="C28" s="72">
        <v>51</v>
      </c>
      <c r="D28" s="32">
        <v>0</v>
      </c>
      <c r="E28" s="12"/>
      <c r="F28" s="35">
        <f>SUM(F29:F33)</f>
        <v>578</v>
      </c>
      <c r="G28" s="12"/>
      <c r="H28" s="30"/>
      <c r="I28" s="22">
        <f t="shared" si="0"/>
        <v>629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</row>
    <row r="29" spans="1:39" s="1" customFormat="1" x14ac:dyDescent="0.2">
      <c r="A29" s="15" t="s">
        <v>19</v>
      </c>
      <c r="B29" s="16" t="s">
        <v>46</v>
      </c>
      <c r="C29" s="40">
        <v>12</v>
      </c>
      <c r="D29" s="12">
        <v>0</v>
      </c>
      <c r="E29" s="12"/>
      <c r="F29" s="12">
        <v>4</v>
      </c>
      <c r="G29" s="12"/>
      <c r="H29" s="30"/>
      <c r="I29" s="22">
        <f t="shared" si="0"/>
        <v>16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</row>
    <row r="30" spans="1:39" s="1" customFormat="1" x14ac:dyDescent="0.2">
      <c r="A30" s="15" t="s">
        <v>21</v>
      </c>
      <c r="B30" s="16" t="s">
        <v>47</v>
      </c>
      <c r="C30" s="40">
        <v>49</v>
      </c>
      <c r="D30" s="12">
        <v>0</v>
      </c>
      <c r="E30" s="12"/>
      <c r="F30" s="12">
        <v>560</v>
      </c>
      <c r="G30" s="12"/>
      <c r="H30" s="30"/>
      <c r="I30" s="22">
        <f t="shared" si="0"/>
        <v>609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s="1" customFormat="1" x14ac:dyDescent="0.2">
      <c r="A31" s="15" t="s">
        <v>23</v>
      </c>
      <c r="B31" s="16" t="s">
        <v>48</v>
      </c>
      <c r="C31" s="40"/>
      <c r="D31" s="12">
        <v>0</v>
      </c>
      <c r="E31" s="12"/>
      <c r="F31" s="12">
        <v>0</v>
      </c>
      <c r="G31" s="12"/>
      <c r="H31" s="30"/>
      <c r="I31" s="22">
        <f t="shared" si="0"/>
        <v>0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</row>
    <row r="32" spans="1:39" s="1" customFormat="1" x14ac:dyDescent="0.2">
      <c r="A32" s="15" t="s">
        <v>25</v>
      </c>
      <c r="B32" s="16" t="s">
        <v>49</v>
      </c>
      <c r="C32" s="40"/>
      <c r="D32" s="12">
        <v>0</v>
      </c>
      <c r="E32" s="12"/>
      <c r="F32" s="12">
        <v>0</v>
      </c>
      <c r="G32" s="12"/>
      <c r="H32" s="30"/>
      <c r="I32" s="22">
        <f t="shared" si="0"/>
        <v>0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</row>
    <row r="33" spans="1:39" s="1" customFormat="1" x14ac:dyDescent="0.2">
      <c r="A33" s="15" t="s">
        <v>27</v>
      </c>
      <c r="B33" s="16" t="s">
        <v>50</v>
      </c>
      <c r="C33" s="40">
        <v>34</v>
      </c>
      <c r="D33" s="12">
        <v>0</v>
      </c>
      <c r="E33" s="12"/>
      <c r="F33" s="12">
        <v>14</v>
      </c>
      <c r="G33" s="12"/>
      <c r="H33" s="30"/>
      <c r="I33" s="22">
        <f t="shared" si="0"/>
        <v>48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</row>
    <row r="34" spans="1:39" s="1" customFormat="1" x14ac:dyDescent="0.2">
      <c r="A34" s="15" t="s">
        <v>29</v>
      </c>
      <c r="B34" s="16" t="s">
        <v>51</v>
      </c>
      <c r="C34" s="32">
        <f>SUM(C35:C37)</f>
        <v>0</v>
      </c>
      <c r="D34" s="32">
        <v>0</v>
      </c>
      <c r="E34" s="32">
        <f>SUM(E35:E37)</f>
        <v>0</v>
      </c>
      <c r="F34" s="32">
        <v>0</v>
      </c>
      <c r="G34" s="32"/>
      <c r="H34" s="30"/>
      <c r="I34" s="22">
        <f t="shared" si="0"/>
        <v>0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</row>
    <row r="35" spans="1:39" s="1" customFormat="1" x14ac:dyDescent="0.2">
      <c r="A35" s="15" t="s">
        <v>31</v>
      </c>
      <c r="B35" s="16" t="s">
        <v>52</v>
      </c>
      <c r="C35" s="12"/>
      <c r="D35" s="12">
        <v>0</v>
      </c>
      <c r="E35" s="12"/>
      <c r="F35" s="12">
        <v>0</v>
      </c>
      <c r="G35" s="12"/>
      <c r="H35" s="30"/>
      <c r="I35" s="22">
        <f t="shared" si="0"/>
        <v>0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</row>
    <row r="36" spans="1:39" s="1" customFormat="1" x14ac:dyDescent="0.2">
      <c r="A36" s="15" t="s">
        <v>33</v>
      </c>
      <c r="B36" s="16" t="s">
        <v>53</v>
      </c>
      <c r="C36" s="12"/>
      <c r="D36" s="12">
        <v>0</v>
      </c>
      <c r="E36" s="12"/>
      <c r="F36" s="12">
        <v>0</v>
      </c>
      <c r="G36" s="12"/>
      <c r="H36" s="30"/>
      <c r="I36" s="22">
        <f t="shared" si="0"/>
        <v>0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</row>
    <row r="37" spans="1:39" s="1" customFormat="1" x14ac:dyDescent="0.2">
      <c r="A37" s="15" t="s">
        <v>35</v>
      </c>
      <c r="B37" s="16" t="s">
        <v>54</v>
      </c>
      <c r="C37" s="12"/>
      <c r="D37" s="12">
        <v>0</v>
      </c>
      <c r="E37" s="12"/>
      <c r="F37" s="12">
        <v>0</v>
      </c>
      <c r="G37" s="12"/>
      <c r="H37" s="30"/>
      <c r="I37" s="22">
        <f t="shared" si="0"/>
        <v>0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</row>
    <row r="38" spans="1:39" s="1" customFormat="1" x14ac:dyDescent="0.2">
      <c r="A38" s="10" t="s">
        <v>55</v>
      </c>
      <c r="B38" s="11" t="s">
        <v>56</v>
      </c>
      <c r="C38" s="12"/>
      <c r="D38" s="12">
        <v>0</v>
      </c>
      <c r="E38" s="12"/>
      <c r="F38" s="12">
        <v>0</v>
      </c>
      <c r="G38" s="12"/>
      <c r="H38" s="29"/>
      <c r="I38" s="20">
        <f t="shared" si="0"/>
        <v>0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</row>
    <row r="39" spans="1:39" s="1" customFormat="1" ht="25.5" x14ac:dyDescent="0.2">
      <c r="A39" s="10" t="s">
        <v>57</v>
      </c>
      <c r="B39" s="11" t="s">
        <v>58</v>
      </c>
      <c r="C39" s="40">
        <v>65</v>
      </c>
      <c r="D39" s="32">
        <v>57</v>
      </c>
      <c r="E39" s="12">
        <v>129</v>
      </c>
      <c r="F39" s="12">
        <v>36</v>
      </c>
      <c r="G39" s="12">
        <v>13</v>
      </c>
      <c r="H39" s="29"/>
      <c r="I39" s="20">
        <f t="shared" si="0"/>
        <v>300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</row>
    <row r="40" spans="1:39" s="1" customFormat="1" x14ac:dyDescent="0.2">
      <c r="A40" s="10" t="s">
        <v>59</v>
      </c>
      <c r="B40" s="11" t="s">
        <v>60</v>
      </c>
      <c r="C40" s="12"/>
      <c r="D40" s="12">
        <v>0</v>
      </c>
      <c r="E40" s="12"/>
      <c r="F40" s="12">
        <v>0</v>
      </c>
      <c r="G40" s="12"/>
      <c r="H40" s="29"/>
      <c r="I40" s="20">
        <f t="shared" si="0"/>
        <v>0</v>
      </c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</row>
    <row r="41" spans="1:39" s="1" customFormat="1" x14ac:dyDescent="0.2">
      <c r="A41" s="10" t="s">
        <v>61</v>
      </c>
      <c r="B41" s="11" t="s">
        <v>62</v>
      </c>
      <c r="C41" s="12"/>
      <c r="D41" s="12">
        <v>0</v>
      </c>
      <c r="E41" s="12"/>
      <c r="F41" s="12">
        <v>0</v>
      </c>
      <c r="G41" s="12"/>
      <c r="H41" s="29"/>
      <c r="I41" s="20">
        <f t="shared" si="0"/>
        <v>0</v>
      </c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</row>
    <row r="42" spans="1:39" s="1" customFormat="1" x14ac:dyDescent="0.2">
      <c r="A42" s="10" t="s">
        <v>63</v>
      </c>
      <c r="B42" s="11" t="s">
        <v>64</v>
      </c>
      <c r="C42" s="12"/>
      <c r="D42" s="12">
        <v>0</v>
      </c>
      <c r="E42" s="12"/>
      <c r="F42" s="12">
        <v>0</v>
      </c>
      <c r="G42" s="12"/>
      <c r="H42" s="29"/>
      <c r="I42" s="20">
        <f t="shared" si="0"/>
        <v>0</v>
      </c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</row>
    <row r="43" spans="1:39" s="1" customFormat="1" x14ac:dyDescent="0.2">
      <c r="A43" s="10" t="s">
        <v>65</v>
      </c>
      <c r="B43" s="11" t="s">
        <v>66</v>
      </c>
      <c r="C43" s="12"/>
      <c r="D43" s="12">
        <v>0</v>
      </c>
      <c r="E43" s="12"/>
      <c r="F43" s="12">
        <v>0</v>
      </c>
      <c r="G43" s="12"/>
      <c r="H43" s="29"/>
      <c r="I43" s="20">
        <f t="shared" si="0"/>
        <v>0</v>
      </c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</row>
    <row r="44" spans="1:39" s="1" customFormat="1" ht="13.5" thickBot="1" x14ac:dyDescent="0.25">
      <c r="A44" s="13" t="s">
        <v>67</v>
      </c>
      <c r="B44" s="14" t="s">
        <v>68</v>
      </c>
      <c r="C44" s="58">
        <f>C39+C3</f>
        <v>344</v>
      </c>
      <c r="D44" s="32">
        <v>380</v>
      </c>
      <c r="E44" s="32">
        <f>SUM(E3,E38:E43)</f>
        <v>209</v>
      </c>
      <c r="F44" s="63">
        <f>SUM(F3,F39)</f>
        <v>929</v>
      </c>
      <c r="G44" s="32">
        <v>2838</v>
      </c>
      <c r="H44" s="31"/>
      <c r="I44" s="24">
        <f t="shared" si="0"/>
        <v>4700</v>
      </c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</row>
    <row r="45" spans="1:39" s="1" customFormat="1" x14ac:dyDescent="0.2"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</row>
    <row r="46" spans="1:39" s="1" customFormat="1" x14ac:dyDescent="0.2"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</row>
    <row r="47" spans="1:39" s="1" customFormat="1" x14ac:dyDescent="0.2"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</row>
    <row r="48" spans="1:39" x14ac:dyDescent="0.2">
      <c r="C48" s="4"/>
    </row>
    <row r="73" spans="1:44" s="3" customFormat="1" x14ac:dyDescent="0.2">
      <c r="A73" s="6" t="s">
        <v>69</v>
      </c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</row>
    <row r="74" spans="1:44" s="3" customFormat="1" x14ac:dyDescent="0.2">
      <c r="A74" s="6" t="s">
        <v>70</v>
      </c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</row>
    <row r="75" spans="1:44" s="3" customFormat="1" x14ac:dyDescent="0.2">
      <c r="A75" s="6" t="s">
        <v>71</v>
      </c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</row>
    <row r="76" spans="1:44" s="3" customFormat="1" x14ac:dyDescent="0.2">
      <c r="A76" s="6" t="s">
        <v>72</v>
      </c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</row>
    <row r="77" spans="1:44" s="3" customFormat="1" x14ac:dyDescent="0.2">
      <c r="A77" s="6" t="s">
        <v>73</v>
      </c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</row>
    <row r="78" spans="1:44" s="3" customFormat="1" x14ac:dyDescent="0.2">
      <c r="A78" s="6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</row>
    <row r="79" spans="1:44" s="3" customFormat="1" x14ac:dyDescent="0.2">
      <c r="A79" s="6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</row>
    <row r="80" spans="1:44" s="3" customFormat="1" x14ac:dyDescent="0.2">
      <c r="A80" s="6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</row>
    <row r="81" spans="1:44" s="3" customFormat="1" x14ac:dyDescent="0.2">
      <c r="A81" s="6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</row>
    <row r="82" spans="1:44" s="3" customFormat="1" x14ac:dyDescent="0.2">
      <c r="A82" s="6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</row>
    <row r="83" spans="1:44" s="3" customFormat="1" x14ac:dyDescent="0.2">
      <c r="A83" s="6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</row>
    <row r="84" spans="1:44" s="3" customFormat="1" x14ac:dyDescent="0.2">
      <c r="A84" s="6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</row>
    <row r="85" spans="1:44" s="3" customFormat="1" x14ac:dyDescent="0.2">
      <c r="A85" s="6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</row>
    <row r="86" spans="1:44" s="3" customFormat="1" x14ac:dyDescent="0.2">
      <c r="A86" s="6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</row>
    <row r="87" spans="1:44" s="3" customFormat="1" x14ac:dyDescent="0.2">
      <c r="A87" s="6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</row>
    <row r="88" spans="1:44" s="3" customFormat="1" x14ac:dyDescent="0.2">
      <c r="A88" s="6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</row>
    <row r="89" spans="1:44" s="3" customFormat="1" x14ac:dyDescent="0.2">
      <c r="A89" s="6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</row>
    <row r="90" spans="1:44" s="3" customFormat="1" x14ac:dyDescent="0.2">
      <c r="A90" s="6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</row>
    <row r="91" spans="1:44" s="3" customFormat="1" x14ac:dyDescent="0.2">
      <c r="A91" s="6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</row>
    <row r="92" spans="1:44" s="3" customFormat="1" x14ac:dyDescent="0.2">
      <c r="A92" s="6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</row>
    <row r="93" spans="1:44" s="3" customFormat="1" x14ac:dyDescent="0.2">
      <c r="A93" s="6">
        <v>2020</v>
      </c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</row>
    <row r="94" spans="1:44" s="3" customFormat="1" x14ac:dyDescent="0.2">
      <c r="A94" s="6">
        <v>2021</v>
      </c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</row>
    <row r="95" spans="1:44" s="3" customFormat="1" x14ac:dyDescent="0.2">
      <c r="A95" s="6">
        <v>2022</v>
      </c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</row>
    <row r="96" spans="1:44" s="3" customFormat="1" x14ac:dyDescent="0.2">
      <c r="A96" s="6">
        <v>2023</v>
      </c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</row>
    <row r="97" spans="1:44" s="3" customFormat="1" x14ac:dyDescent="0.2">
      <c r="A97" s="6">
        <v>2024</v>
      </c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</row>
    <row r="98" spans="1:44" s="3" customFormat="1" x14ac:dyDescent="0.2">
      <c r="A98" s="6">
        <v>2025</v>
      </c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</row>
    <row r="99" spans="1:44" s="3" customFormat="1" x14ac:dyDescent="0.2">
      <c r="A99" s="6">
        <v>2026</v>
      </c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</row>
    <row r="100" spans="1:44" s="3" customFormat="1" x14ac:dyDescent="0.2">
      <c r="A100" s="6">
        <v>2027</v>
      </c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</row>
    <row r="101" spans="1:44" s="3" customFormat="1" x14ac:dyDescent="0.2">
      <c r="A101" s="6">
        <v>2028</v>
      </c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</row>
    <row r="102" spans="1:44" s="3" customFormat="1" x14ac:dyDescent="0.2">
      <c r="A102" s="6">
        <v>2029</v>
      </c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</row>
    <row r="103" spans="1:44" s="3" customFormat="1" x14ac:dyDescent="0.2">
      <c r="A103" s="6">
        <v>2030</v>
      </c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</row>
    <row r="104" spans="1:44" s="3" customFormat="1" x14ac:dyDescent="0.2">
      <c r="A104" s="6">
        <v>2031</v>
      </c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</row>
    <row r="105" spans="1:44" s="3" customFormat="1" x14ac:dyDescent="0.2">
      <c r="A105" s="6">
        <v>2032</v>
      </c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</row>
    <row r="106" spans="1:44" s="3" customFormat="1" x14ac:dyDescent="0.2">
      <c r="A106" s="6">
        <v>2033</v>
      </c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</row>
    <row r="107" spans="1:44" s="3" customFormat="1" x14ac:dyDescent="0.2">
      <c r="A107" s="6">
        <v>2034</v>
      </c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</row>
    <row r="108" spans="1:44" s="3" customFormat="1" x14ac:dyDescent="0.2">
      <c r="A108" s="6">
        <v>2035</v>
      </c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</row>
    <row r="109" spans="1:44" s="3" customFormat="1" x14ac:dyDescent="0.2">
      <c r="A109" s="6">
        <v>2036</v>
      </c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</row>
    <row r="110" spans="1:44" s="3" customFormat="1" x14ac:dyDescent="0.2">
      <c r="A110" s="6">
        <v>2037</v>
      </c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</row>
    <row r="111" spans="1:44" s="3" customFormat="1" x14ac:dyDescent="0.2">
      <c r="A111" s="6">
        <v>2038</v>
      </c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</row>
    <row r="112" spans="1:44" s="3" customFormat="1" x14ac:dyDescent="0.2">
      <c r="A112" s="6">
        <v>2039</v>
      </c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</row>
    <row r="113" spans="1:44" s="3" customFormat="1" x14ac:dyDescent="0.2">
      <c r="A113" s="6">
        <v>2040</v>
      </c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</row>
    <row r="114" spans="1:44" s="3" customFormat="1" x14ac:dyDescent="0.2">
      <c r="A114" s="6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</row>
    <row r="115" spans="1:44" s="3" customFormat="1" x14ac:dyDescent="0.2">
      <c r="A115" s="6" t="s">
        <v>74</v>
      </c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</row>
    <row r="116" spans="1:44" s="3" customFormat="1" x14ac:dyDescent="0.2">
      <c r="A116" s="6" t="s">
        <v>75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</row>
    <row r="117" spans="1:44" s="3" customFormat="1" x14ac:dyDescent="0.2">
      <c r="A117" s="6" t="s">
        <v>76</v>
      </c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</row>
    <row r="118" spans="1:44" s="3" customFormat="1" x14ac:dyDescent="0.2">
      <c r="A118" s="6" t="s">
        <v>0</v>
      </c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</row>
    <row r="119" spans="1:44" s="3" customFormat="1" x14ac:dyDescent="0.2">
      <c r="A119" s="6" t="s">
        <v>77</v>
      </c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</row>
    <row r="120" spans="1:44" s="3" customFormat="1" x14ac:dyDescent="0.2">
      <c r="A120" s="6" t="s">
        <v>78</v>
      </c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</row>
    <row r="121" spans="1:44" s="3" customFormat="1" x14ac:dyDescent="0.2">
      <c r="A121" s="6" t="s">
        <v>79</v>
      </c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</row>
    <row r="122" spans="1:44" s="3" customFormat="1" x14ac:dyDescent="0.2">
      <c r="A122" s="6" t="s">
        <v>80</v>
      </c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</row>
    <row r="123" spans="1:44" s="3" customFormat="1" x14ac:dyDescent="0.2">
      <c r="A123" s="6" t="s">
        <v>81</v>
      </c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</row>
    <row r="124" spans="1:44" s="3" customFormat="1" x14ac:dyDescent="0.2">
      <c r="A124" s="6" t="s">
        <v>82</v>
      </c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</row>
    <row r="125" spans="1:44" s="3" customFormat="1" x14ac:dyDescent="0.2">
      <c r="A125" s="6" t="s">
        <v>83</v>
      </c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</row>
    <row r="126" spans="1:44" s="3" customFormat="1" x14ac:dyDescent="0.2">
      <c r="A126" s="6" t="s">
        <v>84</v>
      </c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</row>
  </sheetData>
  <pageMargins left="0.70866141732283472" right="0.70866141732283472" top="0.74803149606299213" bottom="0.74803149606299213" header="0.31496062992125984" footer="0.31496062992125984"/>
  <pageSetup paperSize="9" scale="81" orientation="landscape" r:id="rId1"/>
  <rowBreaks count="1" manualBreakCount="1">
    <brk id="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83813-F505-411E-B923-8E706DC61055}">
  <dimension ref="A1:AY127"/>
  <sheetViews>
    <sheetView zoomScale="90" zoomScaleNormal="90" workbookViewId="0">
      <selection activeCell="F4" sqref="F4:F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94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72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:F4" si="0">C5+C22</f>
        <v>33355</v>
      </c>
      <c r="D4" s="32">
        <f t="shared" si="0"/>
        <v>28</v>
      </c>
      <c r="E4" s="32">
        <f t="shared" si="0"/>
        <v>13332</v>
      </c>
      <c r="F4" s="32">
        <f t="shared" si="0"/>
        <v>32</v>
      </c>
      <c r="G4" s="35">
        <f>G5+G22</f>
        <v>5323</v>
      </c>
      <c r="H4" s="35">
        <v>16</v>
      </c>
      <c r="I4" s="49">
        <f>SUM(I5,I22,I29)</f>
        <v>3307</v>
      </c>
      <c r="J4" s="49">
        <f t="shared" ref="J4" si="1">SUM(J5,J22,J29)</f>
        <v>86</v>
      </c>
      <c r="K4" s="53">
        <f>K5+K22</f>
        <v>3109.8229999999999</v>
      </c>
      <c r="L4" s="19"/>
      <c r="M4" s="19"/>
      <c r="N4" s="19"/>
      <c r="O4" s="19">
        <f>C4+E4+G4+I4+K4+M4</f>
        <v>58426.822999999997</v>
      </c>
      <c r="P4" s="20">
        <f>D4+F4+H4+J4+L4+N4</f>
        <v>162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</f>
        <v>29322</v>
      </c>
      <c r="D5" s="32">
        <f>D6+D12+D18</f>
        <v>28</v>
      </c>
      <c r="E5" s="32">
        <f>E6+E12+E18</f>
        <v>13332</v>
      </c>
      <c r="F5" s="32">
        <f>F6+F12+F18</f>
        <v>32</v>
      </c>
      <c r="G5" s="35">
        <f>G6+G12</f>
        <v>2018</v>
      </c>
      <c r="H5" s="46"/>
      <c r="I5" s="49">
        <f>SUM(I12,I6)</f>
        <v>1109</v>
      </c>
      <c r="J5" s="49">
        <f t="shared" ref="J5" si="2">SUM(J12,J6)</f>
        <v>86</v>
      </c>
      <c r="K5" s="53">
        <f>K6+K12</f>
        <v>1055</v>
      </c>
      <c r="L5" s="19"/>
      <c r="M5" s="19"/>
      <c r="N5" s="19"/>
      <c r="O5" s="19">
        <f t="shared" ref="O5:O45" si="3">C5+E5+G5+I5+K5+M5</f>
        <v>46836</v>
      </c>
      <c r="P5" s="20">
        <f t="shared" ref="P5:P45" si="4">D5+F5+H5+J5+L5+N5</f>
        <v>146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28444</v>
      </c>
      <c r="D6" s="32"/>
      <c r="E6" s="32">
        <f t="shared" ref="E6:F6" si="5">SUM(E7:E10)</f>
        <v>12553</v>
      </c>
      <c r="F6" s="32">
        <f t="shared" si="5"/>
        <v>0</v>
      </c>
      <c r="G6" s="35">
        <f>G7+G10</f>
        <v>1956</v>
      </c>
      <c r="H6" s="46"/>
      <c r="I6" s="49">
        <f>SUM(I7:I11)</f>
        <v>1050</v>
      </c>
      <c r="J6" s="49">
        <f t="shared" ref="J6" si="6">SUM(J7:J11)</f>
        <v>86</v>
      </c>
      <c r="K6" s="53">
        <f>K7</f>
        <v>1036.556</v>
      </c>
      <c r="L6" s="21"/>
      <c r="M6" s="21"/>
      <c r="N6" s="21"/>
      <c r="O6" s="19">
        <f t="shared" si="3"/>
        <v>45039.555999999997</v>
      </c>
      <c r="P6" s="20">
        <f t="shared" si="4"/>
        <v>86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22970</v>
      </c>
      <c r="D7" s="12"/>
      <c r="E7" s="12">
        <v>6212</v>
      </c>
      <c r="F7" s="12">
        <v>0</v>
      </c>
      <c r="G7" s="12">
        <v>1956</v>
      </c>
      <c r="H7" s="45"/>
      <c r="I7" s="12">
        <v>651</v>
      </c>
      <c r="J7" s="12">
        <v>0</v>
      </c>
      <c r="K7" s="54">
        <v>1036.556</v>
      </c>
      <c r="L7" s="21"/>
      <c r="M7" s="21"/>
      <c r="N7" s="21"/>
      <c r="O7" s="19">
        <f t="shared" si="3"/>
        <v>32825.555999999997</v>
      </c>
      <c r="P7" s="20">
        <f t="shared" si="4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2"/>
      <c r="H8" s="45"/>
      <c r="I8" s="12">
        <v>0</v>
      </c>
      <c r="J8" s="12">
        <v>0</v>
      </c>
      <c r="K8" s="54"/>
      <c r="L8" s="21"/>
      <c r="M8" s="21"/>
      <c r="N8" s="21"/>
      <c r="O8" s="19">
        <f t="shared" si="3"/>
        <v>0</v>
      </c>
      <c r="P8" s="20">
        <f t="shared" si="4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5474</v>
      </c>
      <c r="D9" s="12"/>
      <c r="E9" s="12">
        <v>1487</v>
      </c>
      <c r="F9" s="12">
        <v>0</v>
      </c>
      <c r="G9" s="43"/>
      <c r="H9" s="45"/>
      <c r="I9" s="12">
        <v>0</v>
      </c>
      <c r="J9" s="12">
        <v>86</v>
      </c>
      <c r="K9" s="54"/>
      <c r="L9" s="21"/>
      <c r="M9" s="21"/>
      <c r="N9" s="21"/>
      <c r="O9" s="19">
        <f t="shared" si="3"/>
        <v>6961</v>
      </c>
      <c r="P9" s="20">
        <f t="shared" si="4"/>
        <v>86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4854</v>
      </c>
      <c r="F10" s="12">
        <v>0</v>
      </c>
      <c r="G10" s="40"/>
      <c r="H10" s="45"/>
      <c r="I10" s="12">
        <v>399</v>
      </c>
      <c r="J10" s="12">
        <v>0</v>
      </c>
      <c r="K10" s="55"/>
      <c r="L10" s="21"/>
      <c r="M10" s="21"/>
      <c r="N10" s="21"/>
      <c r="O10" s="19">
        <f t="shared" si="3"/>
        <v>5253</v>
      </c>
      <c r="P10" s="20">
        <f t="shared" si="4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/>
      <c r="D11" s="12"/>
      <c r="E11" s="12">
        <v>0</v>
      </c>
      <c r="F11" s="12">
        <v>0</v>
      </c>
      <c r="G11" s="42"/>
      <c r="H11" s="45"/>
      <c r="I11" s="12">
        <v>0</v>
      </c>
      <c r="J11" s="12">
        <v>0</v>
      </c>
      <c r="K11" s="55"/>
      <c r="L11" s="21"/>
      <c r="M11" s="21"/>
      <c r="N11" s="21"/>
      <c r="O11" s="19">
        <f t="shared" si="3"/>
        <v>0</v>
      </c>
      <c r="P11" s="20">
        <f t="shared" si="4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C13+C14+C15+C16+C17</f>
        <v>878</v>
      </c>
      <c r="D12" s="32"/>
      <c r="E12" s="32">
        <f t="shared" ref="E12" si="7">SUM(E13:E17)</f>
        <v>779</v>
      </c>
      <c r="F12" s="32">
        <v>0</v>
      </c>
      <c r="G12" s="35">
        <f>G14+G17</f>
        <v>62</v>
      </c>
      <c r="H12" s="46"/>
      <c r="I12" s="51">
        <f>SUM(I17,I14)</f>
        <v>59</v>
      </c>
      <c r="J12" s="32">
        <f>SUM(J13:J15)</f>
        <v>0</v>
      </c>
      <c r="K12" s="53">
        <f>SUM(K13:K17)</f>
        <v>18.443999999999999</v>
      </c>
      <c r="L12" s="21"/>
      <c r="M12" s="21"/>
      <c r="N12" s="21"/>
      <c r="O12" s="19">
        <f t="shared" si="3"/>
        <v>1796.444</v>
      </c>
      <c r="P12" s="20">
        <f t="shared" si="4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12"/>
      <c r="E13" s="12">
        <v>0</v>
      </c>
      <c r="F13" s="12">
        <v>0</v>
      </c>
      <c r="G13" s="42"/>
      <c r="H13" s="45"/>
      <c r="I13" s="12"/>
      <c r="J13" s="12">
        <v>0</v>
      </c>
      <c r="K13" s="55"/>
      <c r="L13" s="21"/>
      <c r="M13" s="21"/>
      <c r="N13" s="21"/>
      <c r="O13" s="19">
        <f t="shared" si="3"/>
        <v>0</v>
      </c>
      <c r="P13" s="20">
        <f t="shared" si="4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328</v>
      </c>
      <c r="D14" s="12"/>
      <c r="E14" s="12">
        <v>779</v>
      </c>
      <c r="F14" s="12">
        <v>0</v>
      </c>
      <c r="G14" s="12">
        <v>5</v>
      </c>
      <c r="H14" s="45"/>
      <c r="I14" s="12">
        <v>59</v>
      </c>
      <c r="J14" s="12">
        <v>0</v>
      </c>
      <c r="K14" s="55">
        <v>18.443999999999999</v>
      </c>
      <c r="L14" s="21"/>
      <c r="M14" s="21"/>
      <c r="N14" s="21"/>
      <c r="O14" s="19">
        <f t="shared" si="3"/>
        <v>1189.444</v>
      </c>
      <c r="P14" s="20">
        <f t="shared" si="4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12"/>
      <c r="E15" s="12">
        <v>0</v>
      </c>
      <c r="F15" s="12">
        <v>0</v>
      </c>
      <c r="G15" s="42"/>
      <c r="H15" s="45"/>
      <c r="I15" s="12">
        <v>0</v>
      </c>
      <c r="J15" s="12">
        <v>0</v>
      </c>
      <c r="K15" s="55"/>
      <c r="L15" s="21"/>
      <c r="M15" s="21"/>
      <c r="N15" s="21"/>
      <c r="O15" s="19">
        <f t="shared" si="3"/>
        <v>0</v>
      </c>
      <c r="P15" s="20">
        <f t="shared" si="4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12"/>
      <c r="E16" s="12">
        <v>0</v>
      </c>
      <c r="F16" s="12">
        <v>0</v>
      </c>
      <c r="G16" s="42"/>
      <c r="H16" s="45"/>
      <c r="I16" s="12">
        <v>0</v>
      </c>
      <c r="J16" s="12">
        <v>0</v>
      </c>
      <c r="K16" s="55"/>
      <c r="L16" s="21"/>
      <c r="M16" s="21"/>
      <c r="N16" s="21"/>
      <c r="O16" s="19">
        <f t="shared" si="3"/>
        <v>0</v>
      </c>
      <c r="P16" s="20">
        <f t="shared" si="4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550</v>
      </c>
      <c r="D17" s="12"/>
      <c r="E17" s="12">
        <v>0</v>
      </c>
      <c r="F17" s="12">
        <v>0</v>
      </c>
      <c r="G17" s="12">
        <v>57</v>
      </c>
      <c r="H17" s="45"/>
      <c r="I17" s="12">
        <v>0</v>
      </c>
      <c r="J17" s="12">
        <v>0</v>
      </c>
      <c r="K17" s="55"/>
      <c r="L17" s="21"/>
      <c r="M17" s="21"/>
      <c r="N17" s="21"/>
      <c r="O17" s="19">
        <f t="shared" si="3"/>
        <v>607</v>
      </c>
      <c r="P17" s="20">
        <f t="shared" si="4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/>
      <c r="D18" s="32">
        <f>D20</f>
        <v>28</v>
      </c>
      <c r="E18" s="32">
        <v>0</v>
      </c>
      <c r="F18" s="32">
        <v>32</v>
      </c>
      <c r="G18" s="44"/>
      <c r="H18" s="46"/>
      <c r="I18" s="32">
        <v>0</v>
      </c>
      <c r="J18" s="32">
        <f>SUM(J19:J21)</f>
        <v>0</v>
      </c>
      <c r="K18" s="53"/>
      <c r="L18" s="21"/>
      <c r="M18" s="21"/>
      <c r="N18" s="21"/>
      <c r="O18" s="19">
        <f t="shared" si="3"/>
        <v>0</v>
      </c>
      <c r="P18" s="20">
        <f t="shared" si="4"/>
        <v>60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12"/>
      <c r="E19" s="12">
        <v>0</v>
      </c>
      <c r="F19" s="12">
        <v>0</v>
      </c>
      <c r="G19" s="42"/>
      <c r="H19" s="45"/>
      <c r="I19" s="12">
        <v>0</v>
      </c>
      <c r="J19" s="12">
        <f>0</f>
        <v>0</v>
      </c>
      <c r="K19" s="55"/>
      <c r="L19" s="21"/>
      <c r="M19" s="21"/>
      <c r="N19" s="21"/>
      <c r="O19" s="19">
        <f t="shared" si="3"/>
        <v>0</v>
      </c>
      <c r="P19" s="20">
        <f t="shared" si="4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28</v>
      </c>
      <c r="E20" s="12">
        <v>0</v>
      </c>
      <c r="F20" s="12">
        <v>32</v>
      </c>
      <c r="G20" s="42"/>
      <c r="H20" s="45"/>
      <c r="I20" s="12">
        <v>0</v>
      </c>
      <c r="J20" s="12">
        <f>0</f>
        <v>0</v>
      </c>
      <c r="K20" s="55"/>
      <c r="L20" s="21"/>
      <c r="M20" s="21"/>
      <c r="N20" s="21"/>
      <c r="O20" s="19">
        <f t="shared" si="3"/>
        <v>0</v>
      </c>
      <c r="P20" s="20">
        <f t="shared" si="4"/>
        <v>60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12"/>
      <c r="E21" s="12">
        <v>0</v>
      </c>
      <c r="F21" s="12">
        <v>0</v>
      </c>
      <c r="G21" s="42"/>
      <c r="H21" s="45"/>
      <c r="I21" s="12">
        <v>0</v>
      </c>
      <c r="J21" s="12">
        <f>0</f>
        <v>0</v>
      </c>
      <c r="K21" s="55"/>
      <c r="L21" s="21"/>
      <c r="M21" s="21"/>
      <c r="N21" s="21"/>
      <c r="O21" s="19">
        <f t="shared" si="3"/>
        <v>0</v>
      </c>
      <c r="P21" s="20">
        <f t="shared" si="4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7">
        <f>C23+C29</f>
        <v>4033</v>
      </c>
      <c r="D22" s="35"/>
      <c r="E22" s="32">
        <f t="shared" ref="E22:F22" si="8">E23+E29</f>
        <v>0</v>
      </c>
      <c r="F22" s="32">
        <f t="shared" si="8"/>
        <v>0</v>
      </c>
      <c r="G22" s="35">
        <f>G23</f>
        <v>3305</v>
      </c>
      <c r="H22" s="46"/>
      <c r="I22" s="35">
        <f>SUM(I23,I35)</f>
        <v>1787</v>
      </c>
      <c r="J22" s="35">
        <f t="shared" ref="J22" si="9">J23+J35</f>
        <v>0</v>
      </c>
      <c r="K22" s="53">
        <f>K23+K29</f>
        <v>2054.8229999999999</v>
      </c>
      <c r="L22" s="19"/>
      <c r="M22" s="19"/>
      <c r="N22" s="19"/>
      <c r="O22" s="19">
        <f t="shared" si="3"/>
        <v>11179.823</v>
      </c>
      <c r="P22" s="20">
        <f t="shared" si="4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3606</v>
      </c>
      <c r="D23" s="32"/>
      <c r="E23" s="32">
        <f t="shared" ref="E23:F23" si="10">E25</f>
        <v>0</v>
      </c>
      <c r="F23" s="32">
        <f t="shared" si="10"/>
        <v>0</v>
      </c>
      <c r="G23" s="35">
        <f>G25</f>
        <v>3305</v>
      </c>
      <c r="H23" s="46"/>
      <c r="I23" s="35">
        <f t="shared" ref="I23:J23" si="11">SUM(I24:I28)</f>
        <v>1787</v>
      </c>
      <c r="J23" s="32">
        <f t="shared" si="11"/>
        <v>0</v>
      </c>
      <c r="K23" s="53">
        <f>K25</f>
        <v>2054.8229999999999</v>
      </c>
      <c r="L23" s="21"/>
      <c r="M23" s="21"/>
      <c r="N23" s="21"/>
      <c r="O23" s="19">
        <f t="shared" si="3"/>
        <v>10752.823</v>
      </c>
      <c r="P23" s="20">
        <f t="shared" si="4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2"/>
      <c r="H24" s="45"/>
      <c r="I24" s="12">
        <v>0</v>
      </c>
      <c r="J24" s="12">
        <v>0</v>
      </c>
      <c r="K24" s="55"/>
      <c r="L24" s="21"/>
      <c r="M24" s="21"/>
      <c r="N24" s="21"/>
      <c r="O24" s="19">
        <f t="shared" si="3"/>
        <v>0</v>
      </c>
      <c r="P24" s="20">
        <f t="shared" si="4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3606</v>
      </c>
      <c r="D25" s="12"/>
      <c r="E25" s="12">
        <v>0</v>
      </c>
      <c r="F25" s="12">
        <v>0</v>
      </c>
      <c r="G25" s="12">
        <v>3305</v>
      </c>
      <c r="H25" s="45"/>
      <c r="I25" s="12">
        <v>1787</v>
      </c>
      <c r="J25" s="12">
        <v>0</v>
      </c>
      <c r="K25" s="55">
        <v>2054.8229999999999</v>
      </c>
      <c r="L25" s="21"/>
      <c r="M25" s="21"/>
      <c r="N25" s="21"/>
      <c r="O25" s="19">
        <f t="shared" si="3"/>
        <v>10752.823</v>
      </c>
      <c r="P25" s="20">
        <f t="shared" si="4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2"/>
      <c r="H26" s="45"/>
      <c r="I26" s="12">
        <v>0</v>
      </c>
      <c r="J26" s="12">
        <v>0</v>
      </c>
      <c r="K26" s="55"/>
      <c r="L26" s="21"/>
      <c r="M26" s="21"/>
      <c r="N26" s="21"/>
      <c r="O26" s="19">
        <f t="shared" si="3"/>
        <v>0</v>
      </c>
      <c r="P26" s="20">
        <f t="shared" si="4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2"/>
      <c r="H27" s="45"/>
      <c r="I27" s="12">
        <v>0</v>
      </c>
      <c r="J27" s="12">
        <v>0</v>
      </c>
      <c r="K27" s="55"/>
      <c r="L27" s="21"/>
      <c r="M27" s="21"/>
      <c r="N27" s="21"/>
      <c r="O27" s="19">
        <f t="shared" si="3"/>
        <v>0</v>
      </c>
      <c r="P27" s="20">
        <f t="shared" si="4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2"/>
      <c r="H28" s="45"/>
      <c r="I28" s="12">
        <v>0</v>
      </c>
      <c r="J28" s="12">
        <v>0</v>
      </c>
      <c r="K28" s="55"/>
      <c r="L28" s="21"/>
      <c r="M28" s="21"/>
      <c r="N28" s="21"/>
      <c r="O28" s="19">
        <f t="shared" si="3"/>
        <v>0</v>
      </c>
      <c r="P28" s="20">
        <f t="shared" si="4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5">
        <f>SUM(C30:C34)</f>
        <v>427</v>
      </c>
      <c r="D29" s="32"/>
      <c r="E29" s="32">
        <f t="shared" ref="E29" si="12">E30+E31</f>
        <v>0</v>
      </c>
      <c r="F29" s="32">
        <v>0</v>
      </c>
      <c r="G29" s="44"/>
      <c r="H29" s="46"/>
      <c r="I29" s="35">
        <f>SUM(I30:I34)</f>
        <v>411</v>
      </c>
      <c r="J29" s="32">
        <f>SUM(J30:J32)</f>
        <v>0</v>
      </c>
      <c r="K29" s="53">
        <v>0</v>
      </c>
      <c r="L29" s="21"/>
      <c r="M29" s="21"/>
      <c r="N29" s="21"/>
      <c r="O29" s="19">
        <f t="shared" si="3"/>
        <v>838</v>
      </c>
      <c r="P29" s="20">
        <f t="shared" si="4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12"/>
      <c r="E30" s="12">
        <v>0</v>
      </c>
      <c r="F30" s="12">
        <v>0</v>
      </c>
      <c r="G30" s="42"/>
      <c r="H30" s="45"/>
      <c r="I30" s="12">
        <v>0</v>
      </c>
      <c r="J30" s="12">
        <v>0</v>
      </c>
      <c r="K30" s="55"/>
      <c r="L30" s="21"/>
      <c r="M30" s="21"/>
      <c r="N30" s="21"/>
      <c r="O30" s="19">
        <f t="shared" si="3"/>
        <v>0</v>
      </c>
      <c r="P30" s="20">
        <f t="shared" si="4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427</v>
      </c>
      <c r="D31" s="12"/>
      <c r="E31" s="12">
        <v>0</v>
      </c>
      <c r="F31" s="12">
        <v>0</v>
      </c>
      <c r="G31" s="42"/>
      <c r="H31" s="45"/>
      <c r="I31" s="12">
        <v>389</v>
      </c>
      <c r="J31" s="12">
        <v>0</v>
      </c>
      <c r="K31" s="55"/>
      <c r="L31" s="21"/>
      <c r="M31" s="21"/>
      <c r="N31" s="21"/>
      <c r="O31" s="19">
        <f t="shared" si="3"/>
        <v>816</v>
      </c>
      <c r="P31" s="20">
        <f t="shared" si="4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12"/>
      <c r="E32" s="12">
        <v>0</v>
      </c>
      <c r="F32" s="12">
        <v>0</v>
      </c>
      <c r="G32" s="42"/>
      <c r="H32" s="45"/>
      <c r="I32" s="12">
        <v>0</v>
      </c>
      <c r="J32" s="12">
        <v>0</v>
      </c>
      <c r="K32" s="55"/>
      <c r="L32" s="21"/>
      <c r="M32" s="21"/>
      <c r="N32" s="21"/>
      <c r="O32" s="19">
        <f t="shared" si="3"/>
        <v>0</v>
      </c>
      <c r="P32" s="20">
        <f t="shared" si="4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12"/>
      <c r="E33" s="12">
        <v>0</v>
      </c>
      <c r="F33" s="12">
        <v>0</v>
      </c>
      <c r="G33" s="42"/>
      <c r="H33" s="45"/>
      <c r="I33" s="12">
        <v>0</v>
      </c>
      <c r="J33" s="12">
        <v>0</v>
      </c>
      <c r="K33" s="55"/>
      <c r="L33" s="21"/>
      <c r="M33" s="21"/>
      <c r="N33" s="21"/>
      <c r="O33" s="19">
        <f t="shared" si="3"/>
        <v>0</v>
      </c>
      <c r="P33" s="20">
        <f t="shared" si="4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/>
      <c r="D34" s="12"/>
      <c r="E34" s="12">
        <v>0</v>
      </c>
      <c r="F34" s="12">
        <v>0</v>
      </c>
      <c r="G34" s="42"/>
      <c r="H34" s="45"/>
      <c r="I34" s="12">
        <v>22</v>
      </c>
      <c r="J34" s="12">
        <v>0</v>
      </c>
      <c r="K34" s="55"/>
      <c r="L34" s="21"/>
      <c r="M34" s="21"/>
      <c r="N34" s="21"/>
      <c r="O34" s="19">
        <f t="shared" si="3"/>
        <v>22</v>
      </c>
      <c r="P34" s="20">
        <f t="shared" si="4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5"/>
      <c r="D35" s="32"/>
      <c r="E35" s="32">
        <v>0</v>
      </c>
      <c r="F35" s="32">
        <v>0</v>
      </c>
      <c r="G35" s="44"/>
      <c r="H35" s="32">
        <v>16</v>
      </c>
      <c r="I35" s="32">
        <v>0</v>
      </c>
      <c r="J35" s="32">
        <f>SUM(J36:J38)</f>
        <v>0</v>
      </c>
      <c r="K35" s="53"/>
      <c r="L35" s="21"/>
      <c r="M35" s="21"/>
      <c r="N35" s="21"/>
      <c r="O35" s="19">
        <f t="shared" si="3"/>
        <v>0</v>
      </c>
      <c r="P35" s="20">
        <f t="shared" si="4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0"/>
      <c r="D36" s="12"/>
      <c r="E36" s="12">
        <v>0</v>
      </c>
      <c r="F36" s="12">
        <v>0</v>
      </c>
      <c r="G36" s="42"/>
      <c r="H36" s="12">
        <v>16</v>
      </c>
      <c r="I36" s="12">
        <v>0</v>
      </c>
      <c r="J36" s="12">
        <v>0</v>
      </c>
      <c r="K36" s="55"/>
      <c r="L36" s="21"/>
      <c r="M36" s="21"/>
      <c r="N36" s="21"/>
      <c r="O36" s="19">
        <f t="shared" si="3"/>
        <v>0</v>
      </c>
      <c r="P36" s="20">
        <f t="shared" si="4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0"/>
      <c r="E37" s="12">
        <v>0</v>
      </c>
      <c r="F37" s="12">
        <v>0</v>
      </c>
      <c r="G37" s="42"/>
      <c r="H37" s="12"/>
      <c r="I37" s="12">
        <v>0</v>
      </c>
      <c r="J37" s="12">
        <v>0</v>
      </c>
      <c r="K37" s="55"/>
      <c r="L37" s="21"/>
      <c r="M37" s="21"/>
      <c r="N37" s="21"/>
      <c r="O37" s="19">
        <f t="shared" si="3"/>
        <v>0</v>
      </c>
      <c r="P37" s="20">
        <f t="shared" si="4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0"/>
      <c r="D38" s="12"/>
      <c r="E38" s="12">
        <v>0</v>
      </c>
      <c r="F38" s="12">
        <v>0</v>
      </c>
      <c r="G38" s="42"/>
      <c r="H38" s="12"/>
      <c r="I38" s="12">
        <v>0</v>
      </c>
      <c r="J38" s="12">
        <v>0</v>
      </c>
      <c r="K38" s="55"/>
      <c r="L38" s="21"/>
      <c r="M38" s="21"/>
      <c r="N38" s="21"/>
      <c r="O38" s="19">
        <f t="shared" si="3"/>
        <v>0</v>
      </c>
      <c r="P38" s="20">
        <f t="shared" si="4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0"/>
      <c r="D39" s="12"/>
      <c r="E39" s="12">
        <v>0</v>
      </c>
      <c r="F39" s="12">
        <v>0</v>
      </c>
      <c r="G39" s="42"/>
      <c r="H39" s="12"/>
      <c r="I39" s="12">
        <v>0</v>
      </c>
      <c r="J39" s="12">
        <v>0</v>
      </c>
      <c r="K39" s="55"/>
      <c r="L39" s="19"/>
      <c r="M39" s="19"/>
      <c r="N39" s="19"/>
      <c r="O39" s="19">
        <f t="shared" si="3"/>
        <v>0</v>
      </c>
      <c r="P39" s="20">
        <f t="shared" si="4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5736</v>
      </c>
      <c r="D40" s="12"/>
      <c r="E40" s="32">
        <v>147</v>
      </c>
      <c r="F40" s="32">
        <v>0</v>
      </c>
      <c r="G40" s="12">
        <v>1776</v>
      </c>
      <c r="H40" s="12"/>
      <c r="I40" s="12">
        <v>629</v>
      </c>
      <c r="J40" s="12">
        <v>0</v>
      </c>
      <c r="K40" s="55"/>
      <c r="L40" s="19"/>
      <c r="M40" s="19"/>
      <c r="N40" s="19"/>
      <c r="O40" s="19">
        <f t="shared" si="3"/>
        <v>8288</v>
      </c>
      <c r="P40" s="20">
        <f t="shared" si="4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0"/>
      <c r="D41" s="12"/>
      <c r="E41" s="12">
        <v>0</v>
      </c>
      <c r="F41" s="12">
        <v>0</v>
      </c>
      <c r="G41" s="45"/>
      <c r="H41" s="12"/>
      <c r="I41" s="12">
        <v>0</v>
      </c>
      <c r="J41" s="12">
        <v>0</v>
      </c>
      <c r="K41" s="55"/>
      <c r="L41" s="19"/>
      <c r="M41" s="19"/>
      <c r="N41" s="19"/>
      <c r="O41" s="19">
        <f t="shared" si="3"/>
        <v>0</v>
      </c>
      <c r="P41" s="20">
        <f t="shared" si="4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0"/>
      <c r="D42" s="12"/>
      <c r="E42" s="12">
        <v>0</v>
      </c>
      <c r="F42" s="12">
        <v>0</v>
      </c>
      <c r="G42" s="45"/>
      <c r="H42" s="12"/>
      <c r="I42" s="12">
        <v>0</v>
      </c>
      <c r="J42" s="12">
        <v>0</v>
      </c>
      <c r="K42" s="55"/>
      <c r="L42" s="19"/>
      <c r="M42" s="19"/>
      <c r="N42" s="19"/>
      <c r="O42" s="19">
        <f t="shared" si="3"/>
        <v>0</v>
      </c>
      <c r="P42" s="20">
        <f t="shared" si="4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>
        <v>0</v>
      </c>
      <c r="K43" s="55"/>
      <c r="L43" s="19"/>
      <c r="M43" s="19"/>
      <c r="N43" s="19"/>
      <c r="O43" s="19">
        <f t="shared" si="3"/>
        <v>0</v>
      </c>
      <c r="P43" s="20">
        <f t="shared" si="4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>
        <v>0</v>
      </c>
      <c r="K44" s="55"/>
      <c r="L44" s="19"/>
      <c r="M44" s="19"/>
      <c r="N44" s="19"/>
      <c r="O44" s="19">
        <f t="shared" si="3"/>
        <v>0</v>
      </c>
      <c r="P44" s="20">
        <f t="shared" si="4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32">
        <f>C6+C12+C23+C29+C40</f>
        <v>39091</v>
      </c>
      <c r="D45" s="32">
        <f>D20</f>
        <v>28</v>
      </c>
      <c r="E45" s="32">
        <f t="shared" ref="E45:F45" si="13">E40+E4</f>
        <v>13479</v>
      </c>
      <c r="F45" s="32">
        <f t="shared" si="13"/>
        <v>32</v>
      </c>
      <c r="G45" s="35">
        <f>G40+G4</f>
        <v>7099</v>
      </c>
      <c r="H45" s="35">
        <v>16</v>
      </c>
      <c r="I45" s="35">
        <f>SUM(I4,I40)</f>
        <v>3936</v>
      </c>
      <c r="J45" s="32">
        <f t="shared" ref="J45" si="14">J4+SUM(J39:J44)</f>
        <v>86</v>
      </c>
      <c r="K45" s="57">
        <f>K4+K40</f>
        <v>3109.8229999999999</v>
      </c>
      <c r="L45" s="23"/>
      <c r="M45" s="23"/>
      <c r="N45" s="23"/>
      <c r="O45" s="23">
        <f t="shared" si="3"/>
        <v>66714.823000000004</v>
      </c>
      <c r="P45" s="24">
        <f t="shared" si="4"/>
        <v>162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147855-642A-4D87-BD82-E84E8FE38F80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95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72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59">
        <f>C5+C22</f>
        <v>22162</v>
      </c>
      <c r="D4" s="32">
        <v>0</v>
      </c>
      <c r="E4" s="32">
        <v>21675</v>
      </c>
      <c r="F4" s="32">
        <v>0</v>
      </c>
      <c r="G4" s="32">
        <f t="shared" ref="G4:H4" si="0">G5+G22</f>
        <v>5151</v>
      </c>
      <c r="H4" s="32">
        <f t="shared" si="0"/>
        <v>16</v>
      </c>
      <c r="I4" s="49">
        <f>SUM(I5,I22,I29)</f>
        <v>1248</v>
      </c>
      <c r="J4" s="64">
        <v>0</v>
      </c>
      <c r="K4" s="53">
        <v>1804.6100000000001</v>
      </c>
      <c r="L4" s="19"/>
      <c r="M4" s="19"/>
      <c r="N4" s="19"/>
      <c r="O4" s="19">
        <f>C4+E4+G4+I4+K4+M4</f>
        <v>52040.61</v>
      </c>
      <c r="P4" s="20">
        <f>D4+F4+H4+J4+L4+N4</f>
        <v>16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59">
        <f>C6+C18+C12</f>
        <v>20307</v>
      </c>
      <c r="D5" s="32">
        <v>0</v>
      </c>
      <c r="E5" s="32">
        <v>21609</v>
      </c>
      <c r="F5" s="32">
        <v>0</v>
      </c>
      <c r="G5" s="32">
        <f t="shared" ref="G5:H5" si="1">SUM(G6,G18,G12)</f>
        <v>2407</v>
      </c>
      <c r="H5" s="32">
        <f t="shared" si="1"/>
        <v>0</v>
      </c>
      <c r="I5" s="49">
        <f>SUM(I12,I6)</f>
        <v>1016</v>
      </c>
      <c r="J5" s="64">
        <v>0</v>
      </c>
      <c r="K5" s="53">
        <v>592.07000000000005</v>
      </c>
      <c r="L5" s="19"/>
      <c r="M5" s="19"/>
      <c r="N5" s="19"/>
      <c r="O5" s="19">
        <f t="shared" ref="O5:O45" si="2">C5+E5+G5+I5+K5+M5</f>
        <v>45931.07</v>
      </c>
      <c r="P5" s="20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C7+C9+C11</f>
        <v>18669</v>
      </c>
      <c r="D6" s="32">
        <v>0</v>
      </c>
      <c r="E6" s="32">
        <v>20860</v>
      </c>
      <c r="F6" s="32">
        <v>0</v>
      </c>
      <c r="G6" s="32">
        <f t="shared" ref="G6:H6" si="4">SUM(G7:G11)</f>
        <v>2057</v>
      </c>
      <c r="H6" s="32">
        <f t="shared" si="4"/>
        <v>0</v>
      </c>
      <c r="I6" s="49">
        <v>1016</v>
      </c>
      <c r="J6" s="64">
        <v>0</v>
      </c>
      <c r="K6" s="55">
        <v>573.62</v>
      </c>
      <c r="L6" s="21"/>
      <c r="M6" s="21"/>
      <c r="N6" s="21"/>
      <c r="O6" s="19">
        <f t="shared" si="2"/>
        <v>43175.62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14510</v>
      </c>
      <c r="D7" s="12"/>
      <c r="E7" s="12">
        <v>13572</v>
      </c>
      <c r="F7" s="12">
        <v>0</v>
      </c>
      <c r="G7" s="12">
        <v>2057</v>
      </c>
      <c r="H7" s="12"/>
      <c r="I7" s="12">
        <v>893</v>
      </c>
      <c r="J7" s="65">
        <v>0</v>
      </c>
      <c r="K7" s="55">
        <v>573.62</v>
      </c>
      <c r="L7" s="21"/>
      <c r="M7" s="21"/>
      <c r="N7" s="21"/>
      <c r="O7" s="19">
        <f t="shared" si="2"/>
        <v>31605.62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5"/>
      <c r="H8" s="12"/>
      <c r="I8" s="12">
        <v>0</v>
      </c>
      <c r="J8" s="65">
        <v>0</v>
      </c>
      <c r="K8" s="55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4098</v>
      </c>
      <c r="D9" s="12"/>
      <c r="E9" s="12">
        <v>1372</v>
      </c>
      <c r="F9" s="12">
        <v>0</v>
      </c>
      <c r="G9" s="12"/>
      <c r="H9" s="12"/>
      <c r="I9" s="12">
        <v>123</v>
      </c>
      <c r="J9" s="65">
        <v>0</v>
      </c>
      <c r="K9" s="55"/>
      <c r="L9" s="21"/>
      <c r="M9" s="21"/>
      <c r="N9" s="21"/>
      <c r="O9" s="19">
        <f t="shared" si="2"/>
        <v>5593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5916</v>
      </c>
      <c r="F10" s="12">
        <v>0</v>
      </c>
      <c r="G10" s="45"/>
      <c r="H10" s="12"/>
      <c r="I10" s="12"/>
      <c r="J10" s="65">
        <v>0</v>
      </c>
      <c r="K10" s="55"/>
      <c r="L10" s="21"/>
      <c r="M10" s="21"/>
      <c r="N10" s="21"/>
      <c r="O10" s="19">
        <f t="shared" si="2"/>
        <v>5916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61</v>
      </c>
      <c r="D11" s="12"/>
      <c r="E11" s="12">
        <v>0</v>
      </c>
      <c r="F11" s="12">
        <v>0</v>
      </c>
      <c r="G11" s="45"/>
      <c r="H11" s="12"/>
      <c r="I11" s="12">
        <v>0</v>
      </c>
      <c r="J11" s="65">
        <v>0</v>
      </c>
      <c r="K11" s="55"/>
      <c r="L11" s="21"/>
      <c r="M11" s="21"/>
      <c r="N11" s="21"/>
      <c r="O11" s="19">
        <f t="shared" si="2"/>
        <v>61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SUM(C13:C17)</f>
        <v>1638</v>
      </c>
      <c r="D12" s="35">
        <f t="shared" ref="D12" si="5">SUM(D13:D17)</f>
        <v>0</v>
      </c>
      <c r="E12" s="32">
        <v>749</v>
      </c>
      <c r="F12" s="32">
        <v>0</v>
      </c>
      <c r="G12" s="41">
        <f t="shared" ref="G12:H12" si="6">SUM(G13:G17)</f>
        <v>350</v>
      </c>
      <c r="H12" s="41">
        <f t="shared" si="6"/>
        <v>0</v>
      </c>
      <c r="I12" s="51">
        <f>SUM(I13:I17)</f>
        <v>0</v>
      </c>
      <c r="J12" s="64">
        <f>SUM(J13:J15)</f>
        <v>0</v>
      </c>
      <c r="K12" s="53">
        <v>18.45</v>
      </c>
      <c r="L12" s="21"/>
      <c r="M12" s="21"/>
      <c r="N12" s="21"/>
      <c r="O12" s="19">
        <f t="shared" si="2"/>
        <v>2755.45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>
        <v>1260</v>
      </c>
      <c r="D13" s="40"/>
      <c r="E13" s="12">
        <v>0</v>
      </c>
      <c r="F13" s="12">
        <v>0</v>
      </c>
      <c r="G13" s="45"/>
      <c r="H13" s="12"/>
      <c r="I13" s="12">
        <v>0</v>
      </c>
      <c r="J13" s="65">
        <v>0</v>
      </c>
      <c r="K13" s="55"/>
      <c r="L13" s="21"/>
      <c r="M13" s="21"/>
      <c r="N13" s="21"/>
      <c r="O13" s="19">
        <f t="shared" si="2"/>
        <v>1260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157</v>
      </c>
      <c r="D14" s="40"/>
      <c r="E14" s="12">
        <v>749</v>
      </c>
      <c r="F14" s="12">
        <v>0</v>
      </c>
      <c r="G14" s="40">
        <v>29</v>
      </c>
      <c r="H14" s="12"/>
      <c r="I14" s="12">
        <v>0</v>
      </c>
      <c r="J14" s="65">
        <v>0</v>
      </c>
      <c r="K14" s="55">
        <v>18.45</v>
      </c>
      <c r="L14" s="21"/>
      <c r="M14" s="21"/>
      <c r="N14" s="21"/>
      <c r="O14" s="19">
        <f t="shared" si="2"/>
        <v>953.45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40"/>
      <c r="E15" s="12">
        <v>0</v>
      </c>
      <c r="F15" s="12">
        <v>0</v>
      </c>
      <c r="G15" s="45"/>
      <c r="H15" s="12"/>
      <c r="I15" s="12">
        <v>0</v>
      </c>
      <c r="J15" s="65">
        <v>0</v>
      </c>
      <c r="K15" s="55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40"/>
      <c r="E16" s="12">
        <v>0</v>
      </c>
      <c r="F16" s="12">
        <v>0</v>
      </c>
      <c r="G16" s="45"/>
      <c r="H16" s="12"/>
      <c r="I16" s="12">
        <v>0</v>
      </c>
      <c r="J16" s="65">
        <v>0</v>
      </c>
      <c r="K16" s="55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0">
        <v>221</v>
      </c>
      <c r="D17" s="40"/>
      <c r="E17" s="12">
        <v>0</v>
      </c>
      <c r="F17" s="12">
        <v>0</v>
      </c>
      <c r="G17" s="40">
        <v>321</v>
      </c>
      <c r="H17" s="12"/>
      <c r="I17" s="12"/>
      <c r="J17" s="65">
        <v>0</v>
      </c>
      <c r="K17" s="55">
        <v>0</v>
      </c>
      <c r="L17" s="21"/>
      <c r="M17" s="21"/>
      <c r="N17" s="21"/>
      <c r="O17" s="19">
        <f t="shared" si="2"/>
        <v>542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>
        <f t="shared" ref="C18:D18" si="7">SUM(C19:C21)</f>
        <v>0</v>
      </c>
      <c r="D18" s="35">
        <f t="shared" si="7"/>
        <v>28</v>
      </c>
      <c r="E18" s="32">
        <v>0</v>
      </c>
      <c r="F18" s="32">
        <v>0</v>
      </c>
      <c r="G18" s="32">
        <f t="shared" ref="G18:H18" si="8">SUM(G19:G21)</f>
        <v>0</v>
      </c>
      <c r="H18" s="32">
        <f t="shared" si="8"/>
        <v>0</v>
      </c>
      <c r="I18" s="32">
        <v>0</v>
      </c>
      <c r="J18" s="64">
        <f>SUM(J19:J21)</f>
        <v>0</v>
      </c>
      <c r="K18" s="53"/>
      <c r="L18" s="21"/>
      <c r="M18" s="21"/>
      <c r="N18" s="21"/>
      <c r="O18" s="19">
        <f t="shared" si="2"/>
        <v>0</v>
      </c>
      <c r="P18" s="20">
        <f t="shared" si="3"/>
        <v>28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40"/>
      <c r="E19" s="12">
        <v>0</v>
      </c>
      <c r="F19" s="12">
        <v>0</v>
      </c>
      <c r="G19" s="45"/>
      <c r="H19" s="12"/>
      <c r="I19" s="12">
        <v>0</v>
      </c>
      <c r="J19" s="65">
        <f>0</f>
        <v>0</v>
      </c>
      <c r="K19" s="55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40">
        <v>28</v>
      </c>
      <c r="E20" s="12">
        <v>0</v>
      </c>
      <c r="F20" s="12">
        <v>0</v>
      </c>
      <c r="G20" s="45"/>
      <c r="H20" s="12"/>
      <c r="I20" s="12">
        <v>0</v>
      </c>
      <c r="J20" s="65">
        <f>0</f>
        <v>0</v>
      </c>
      <c r="K20" s="55"/>
      <c r="L20" s="21"/>
      <c r="M20" s="21"/>
      <c r="N20" s="21"/>
      <c r="O20" s="19">
        <f t="shared" si="2"/>
        <v>0</v>
      </c>
      <c r="P20" s="20">
        <f t="shared" si="3"/>
        <v>28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40"/>
      <c r="E21" s="12">
        <v>0</v>
      </c>
      <c r="F21" s="12">
        <v>0</v>
      </c>
      <c r="G21" s="45"/>
      <c r="H21" s="12"/>
      <c r="I21" s="12">
        <v>0</v>
      </c>
      <c r="J21" s="65">
        <f>0</f>
        <v>0</v>
      </c>
      <c r="K21" s="55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9">C23+C29+C35</f>
        <v>1855</v>
      </c>
      <c r="D22" s="32">
        <f t="shared" si="9"/>
        <v>0</v>
      </c>
      <c r="E22" s="32">
        <v>66</v>
      </c>
      <c r="F22" s="32">
        <v>0</v>
      </c>
      <c r="G22" s="32">
        <f t="shared" ref="G22:H22" si="10">SUM(G23,G29,G35)</f>
        <v>2744</v>
      </c>
      <c r="H22" s="32">
        <f t="shared" si="10"/>
        <v>16</v>
      </c>
      <c r="I22" s="35">
        <f>SUM(I23,I35)</f>
        <v>0</v>
      </c>
      <c r="J22" s="66">
        <f t="shared" ref="J22" si="11">J23+J35</f>
        <v>0</v>
      </c>
      <c r="K22" s="53">
        <v>1212.5400000000002</v>
      </c>
      <c r="L22" s="19"/>
      <c r="M22" s="19"/>
      <c r="N22" s="19"/>
      <c r="O22" s="19">
        <f t="shared" si="2"/>
        <v>5877.54</v>
      </c>
      <c r="P22" s="20">
        <f t="shared" si="3"/>
        <v>16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1576</v>
      </c>
      <c r="D23" s="35">
        <f t="shared" ref="D23" si="12">SUM(D24:D28)</f>
        <v>0</v>
      </c>
      <c r="E23" s="32">
        <v>66</v>
      </c>
      <c r="F23" s="32">
        <v>0</v>
      </c>
      <c r="G23" s="32">
        <f t="shared" ref="G23:J23" si="13">SUM(G24:G28)</f>
        <v>2744</v>
      </c>
      <c r="H23" s="32">
        <f t="shared" si="13"/>
        <v>0</v>
      </c>
      <c r="I23" s="35">
        <f t="shared" si="13"/>
        <v>0</v>
      </c>
      <c r="J23" s="64">
        <f t="shared" si="13"/>
        <v>0</v>
      </c>
      <c r="K23" s="53">
        <v>1212.5400000000002</v>
      </c>
      <c r="L23" s="21"/>
      <c r="M23" s="21"/>
      <c r="N23" s="21"/>
      <c r="O23" s="19">
        <f t="shared" si="2"/>
        <v>5598.54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5"/>
      <c r="H24" s="12"/>
      <c r="I24" s="12">
        <v>0</v>
      </c>
      <c r="J24" s="65">
        <v>0</v>
      </c>
      <c r="K24" s="55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1576</v>
      </c>
      <c r="D25" s="12"/>
      <c r="E25" s="12">
        <v>66</v>
      </c>
      <c r="F25" s="12">
        <v>0</v>
      </c>
      <c r="G25" s="12">
        <v>2744</v>
      </c>
      <c r="H25" s="12"/>
      <c r="I25" s="12">
        <v>0</v>
      </c>
      <c r="J25" s="65">
        <v>0</v>
      </c>
      <c r="K25" s="55">
        <v>1212.5400000000002</v>
      </c>
      <c r="L25" s="21"/>
      <c r="M25" s="21"/>
      <c r="N25" s="21"/>
      <c r="O25" s="19">
        <f t="shared" si="2"/>
        <v>5598.54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5"/>
      <c r="H26" s="12"/>
      <c r="I26" s="12">
        <v>0</v>
      </c>
      <c r="J26" s="65">
        <v>0</v>
      </c>
      <c r="K26" s="55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5"/>
      <c r="H27" s="12"/>
      <c r="I27" s="12">
        <v>0</v>
      </c>
      <c r="J27" s="65">
        <v>0</v>
      </c>
      <c r="K27" s="55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5"/>
      <c r="H28" s="12"/>
      <c r="I28" s="12">
        <v>0</v>
      </c>
      <c r="J28" s="65">
        <v>0</v>
      </c>
      <c r="K28" s="55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:D29" si="14">SUM(C30:C34)</f>
        <v>279</v>
      </c>
      <c r="D29" s="32">
        <f t="shared" si="14"/>
        <v>0</v>
      </c>
      <c r="E29" s="32">
        <v>0</v>
      </c>
      <c r="F29" s="32">
        <v>0</v>
      </c>
      <c r="G29" s="32">
        <f t="shared" ref="G29:H29" si="15">SUM(G30:G34)</f>
        <v>0</v>
      </c>
      <c r="H29" s="32">
        <f t="shared" si="15"/>
        <v>0</v>
      </c>
      <c r="I29" s="35">
        <f>SUM(I30:I34)</f>
        <v>232</v>
      </c>
      <c r="J29" s="64">
        <f>SUM(J30:J32)</f>
        <v>0</v>
      </c>
      <c r="K29" s="53">
        <v>0</v>
      </c>
      <c r="L29" s="21"/>
      <c r="M29" s="21"/>
      <c r="N29" s="21"/>
      <c r="O29" s="19">
        <f t="shared" si="2"/>
        <v>511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40"/>
      <c r="E30" s="12">
        <v>0</v>
      </c>
      <c r="F30" s="12">
        <v>0</v>
      </c>
      <c r="G30" s="45"/>
      <c r="H30" s="12"/>
      <c r="I30" s="12"/>
      <c r="J30" s="65">
        <v>0</v>
      </c>
      <c r="K30" s="55">
        <v>0</v>
      </c>
      <c r="L30" s="21"/>
      <c r="M30" s="2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279</v>
      </c>
      <c r="D31" s="40"/>
      <c r="E31" s="12">
        <v>0</v>
      </c>
      <c r="F31" s="12">
        <v>0</v>
      </c>
      <c r="G31" s="45"/>
      <c r="H31" s="12"/>
      <c r="I31" s="12">
        <v>232</v>
      </c>
      <c r="J31" s="65">
        <v>0</v>
      </c>
      <c r="K31" s="55">
        <v>0</v>
      </c>
      <c r="L31" s="21"/>
      <c r="M31" s="21"/>
      <c r="N31" s="21"/>
      <c r="O31" s="19">
        <f t="shared" si="2"/>
        <v>511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40"/>
      <c r="E32" s="12">
        <v>0</v>
      </c>
      <c r="F32" s="12">
        <v>0</v>
      </c>
      <c r="G32" s="45"/>
      <c r="H32" s="12"/>
      <c r="I32" s="12">
        <v>0</v>
      </c>
      <c r="J32" s="65">
        <v>0</v>
      </c>
      <c r="K32" s="55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40"/>
      <c r="E33" s="12">
        <v>0</v>
      </c>
      <c r="F33" s="12">
        <v>0</v>
      </c>
      <c r="G33" s="45"/>
      <c r="H33" s="12"/>
      <c r="I33" s="12">
        <v>0</v>
      </c>
      <c r="J33" s="65">
        <v>0</v>
      </c>
      <c r="K33" s="55"/>
      <c r="L33" s="21"/>
      <c r="M33" s="21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/>
      <c r="D34" s="40"/>
      <c r="E34" s="12">
        <v>0</v>
      </c>
      <c r="F34" s="12">
        <v>0</v>
      </c>
      <c r="G34" s="45"/>
      <c r="H34" s="12"/>
      <c r="I34" s="12">
        <v>0</v>
      </c>
      <c r="J34" s="65">
        <v>0</v>
      </c>
      <c r="K34" s="55">
        <v>0</v>
      </c>
      <c r="L34" s="21"/>
      <c r="M34" s="21"/>
      <c r="N34" s="21"/>
      <c r="O34" s="19">
        <f t="shared" si="2"/>
        <v>0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6">SUM(C36:C38)</f>
        <v>0</v>
      </c>
      <c r="D35" s="32">
        <f t="shared" si="16"/>
        <v>0</v>
      </c>
      <c r="E35" s="32">
        <v>0</v>
      </c>
      <c r="F35" s="32">
        <v>0</v>
      </c>
      <c r="G35" s="32">
        <f t="shared" ref="G35:H35" si="17">SUM(G36:G38)</f>
        <v>0</v>
      </c>
      <c r="H35" s="32">
        <f t="shared" si="17"/>
        <v>16</v>
      </c>
      <c r="I35" s="32">
        <v>0</v>
      </c>
      <c r="J35" s="64">
        <f>SUM(J36:J38)</f>
        <v>0</v>
      </c>
      <c r="K35" s="53"/>
      <c r="L35" s="21"/>
      <c r="M35" s="21"/>
      <c r="N35" s="21"/>
      <c r="O35" s="19">
        <f t="shared" si="2"/>
        <v>0</v>
      </c>
      <c r="P35" s="20">
        <f t="shared" si="3"/>
        <v>16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45"/>
      <c r="H36" s="12">
        <v>16</v>
      </c>
      <c r="I36" s="12">
        <v>0</v>
      </c>
      <c r="J36" s="65">
        <v>0</v>
      </c>
      <c r="K36" s="55"/>
      <c r="L36" s="21"/>
      <c r="M36" s="21"/>
      <c r="N36" s="21"/>
      <c r="O36" s="19">
        <f t="shared" si="2"/>
        <v>0</v>
      </c>
      <c r="P36" s="20">
        <f t="shared" si="3"/>
        <v>16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45"/>
      <c r="H37" s="12"/>
      <c r="I37" s="12">
        <v>0</v>
      </c>
      <c r="J37" s="65">
        <v>0</v>
      </c>
      <c r="K37" s="55"/>
      <c r="L37" s="21"/>
      <c r="M37" s="2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45"/>
      <c r="H38" s="12"/>
      <c r="I38" s="12">
        <v>0</v>
      </c>
      <c r="J38" s="65">
        <v>0</v>
      </c>
      <c r="K38" s="55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45"/>
      <c r="H39" s="12"/>
      <c r="I39" s="12">
        <v>0</v>
      </c>
      <c r="J39" s="65">
        <v>0</v>
      </c>
      <c r="K39" s="55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1615</v>
      </c>
      <c r="D40" s="40"/>
      <c r="E40" s="32">
        <v>236</v>
      </c>
      <c r="F40" s="32">
        <v>0</v>
      </c>
      <c r="G40" s="12">
        <v>3319</v>
      </c>
      <c r="H40" s="12"/>
      <c r="I40" s="12">
        <v>452</v>
      </c>
      <c r="J40" s="65">
        <v>0</v>
      </c>
      <c r="K40" s="55"/>
      <c r="L40" s="19"/>
      <c r="M40" s="19"/>
      <c r="N40" s="19"/>
      <c r="O40" s="19">
        <f t="shared" si="2"/>
        <v>5622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45"/>
      <c r="H41" s="12"/>
      <c r="I41" s="12">
        <v>0</v>
      </c>
      <c r="J41" s="65">
        <v>0</v>
      </c>
      <c r="K41" s="55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45"/>
      <c r="H42" s="12"/>
      <c r="I42" s="12">
        <v>0</v>
      </c>
      <c r="J42" s="65">
        <v>0</v>
      </c>
      <c r="K42" s="55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65">
        <v>0</v>
      </c>
      <c r="K43" s="55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65">
        <v>0</v>
      </c>
      <c r="K44" s="55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58">
        <f>C6+C12+C23+C29+C35+C40</f>
        <v>23777</v>
      </c>
      <c r="D45" s="58">
        <f>D20</f>
        <v>28</v>
      </c>
      <c r="E45" s="32">
        <v>21911</v>
      </c>
      <c r="F45" s="32">
        <v>0</v>
      </c>
      <c r="G45" s="32">
        <f t="shared" ref="G45:H45" si="18">SUM(G4,G39:G44)</f>
        <v>8470</v>
      </c>
      <c r="H45" s="32">
        <f t="shared" si="18"/>
        <v>16</v>
      </c>
      <c r="I45" s="63">
        <f>SUM(I4,I40)</f>
        <v>1700</v>
      </c>
      <c r="J45" s="67">
        <f t="shared" ref="J45" si="19">J4+SUM(J39:J44)</f>
        <v>0</v>
      </c>
      <c r="K45" s="57">
        <v>1804.6100000000001</v>
      </c>
      <c r="L45" s="23"/>
      <c r="M45" s="23"/>
      <c r="N45" s="23"/>
      <c r="O45" s="23">
        <f t="shared" si="2"/>
        <v>57662.61</v>
      </c>
      <c r="P45" s="24">
        <f t="shared" si="3"/>
        <v>44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ED84-A07E-4234-B245-6F073E9EF9AB}">
  <dimension ref="A1:AY127"/>
  <sheetViews>
    <sheetView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F4" sqref="F4:F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96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72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32">
        <f t="shared" ref="C4" si="0">C5+C22</f>
        <v>218</v>
      </c>
      <c r="D4" s="32">
        <f>D5+D22</f>
        <v>4</v>
      </c>
      <c r="E4" s="32">
        <f t="shared" ref="E4:F4" si="1">E5+E22</f>
        <v>93</v>
      </c>
      <c r="F4" s="32">
        <f t="shared" si="1"/>
        <v>3</v>
      </c>
      <c r="G4" s="35">
        <f>G5+G22</f>
        <v>20</v>
      </c>
      <c r="H4" s="35">
        <v>3</v>
      </c>
      <c r="I4" s="49">
        <f>I5+I22+I29</f>
        <v>28</v>
      </c>
      <c r="J4" s="49">
        <f t="shared" ref="J4" si="2">SUM(J5,J22,J29)</f>
        <v>1</v>
      </c>
      <c r="K4" s="32">
        <f>K5+K22</f>
        <v>23</v>
      </c>
      <c r="L4" s="19"/>
      <c r="M4" s="19"/>
      <c r="N4" s="19"/>
      <c r="O4" s="19">
        <f>C4+E4+G4+I4+K4+M4</f>
        <v>382</v>
      </c>
      <c r="P4" s="20">
        <f>D4+F4+H4+J4+L4+N4</f>
        <v>11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32">
        <f>C6+C12+C18</f>
        <v>195</v>
      </c>
      <c r="D5" s="32">
        <f>D6+D12+D18</f>
        <v>4</v>
      </c>
      <c r="E5" s="32">
        <f t="shared" ref="E5" si="3">E6+E12</f>
        <v>93</v>
      </c>
      <c r="F5" s="32">
        <f>F6+F12+F18</f>
        <v>3</v>
      </c>
      <c r="G5" s="35">
        <f>G6+G12</f>
        <v>11</v>
      </c>
      <c r="H5" s="47"/>
      <c r="I5" s="49">
        <f>SUM(I12,I6)</f>
        <v>15</v>
      </c>
      <c r="J5" s="49">
        <f t="shared" ref="J5" si="4">SUM(J12,J6)</f>
        <v>1</v>
      </c>
      <c r="K5" s="32">
        <f>K6+K12</f>
        <v>14</v>
      </c>
      <c r="L5" s="19"/>
      <c r="M5" s="19"/>
      <c r="N5" s="19"/>
      <c r="O5" s="19">
        <f t="shared" ref="O5:O45" si="5">C5+E5+G5+I5+K5+M5</f>
        <v>328</v>
      </c>
      <c r="P5" s="20">
        <f t="shared" ref="P5:P45" si="6">D5+F5+H5+J5+L5+N5</f>
        <v>8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>SUM(C7:C11)</f>
        <v>177</v>
      </c>
      <c r="D6" s="32"/>
      <c r="E6" s="32">
        <f t="shared" ref="E6:F6" si="7">SUM(E7:E10)</f>
        <v>77</v>
      </c>
      <c r="F6" s="32">
        <f t="shared" si="7"/>
        <v>0</v>
      </c>
      <c r="G6" s="35">
        <f>G7+G10</f>
        <v>9</v>
      </c>
      <c r="H6" s="47"/>
      <c r="I6" s="49">
        <f>SUM(I7:I11)</f>
        <v>11</v>
      </c>
      <c r="J6" s="49">
        <f t="shared" ref="J6" si="8">SUM(J7:J11)</f>
        <v>1</v>
      </c>
      <c r="K6" s="32">
        <f>K7</f>
        <v>13</v>
      </c>
      <c r="L6" s="21"/>
      <c r="M6" s="21"/>
      <c r="N6" s="21"/>
      <c r="O6" s="19">
        <f t="shared" si="5"/>
        <v>287</v>
      </c>
      <c r="P6" s="20">
        <f t="shared" si="6"/>
        <v>1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142</v>
      </c>
      <c r="D7" s="12"/>
      <c r="E7" s="12">
        <v>27</v>
      </c>
      <c r="F7" s="12">
        <v>0</v>
      </c>
      <c r="G7" s="12">
        <v>9</v>
      </c>
      <c r="H7" s="45"/>
      <c r="I7" s="12">
        <v>7</v>
      </c>
      <c r="J7" s="12">
        <v>0</v>
      </c>
      <c r="K7" s="40">
        <v>13</v>
      </c>
      <c r="L7" s="21"/>
      <c r="M7" s="21"/>
      <c r="N7" s="21"/>
      <c r="O7" s="19">
        <f t="shared" si="5"/>
        <v>198</v>
      </c>
      <c r="P7" s="20">
        <f t="shared" si="6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12"/>
      <c r="E8" s="12">
        <v>0</v>
      </c>
      <c r="F8" s="12">
        <v>0</v>
      </c>
      <c r="G8" s="42"/>
      <c r="H8" s="45"/>
      <c r="I8" s="12">
        <v>0</v>
      </c>
      <c r="J8" s="12">
        <v>0</v>
      </c>
      <c r="K8" s="40"/>
      <c r="L8" s="21"/>
      <c r="M8" s="21"/>
      <c r="N8" s="21"/>
      <c r="O8" s="19">
        <f t="shared" si="5"/>
        <v>0</v>
      </c>
      <c r="P8" s="20">
        <f t="shared" si="6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35</v>
      </c>
      <c r="D9" s="12"/>
      <c r="E9" s="12">
        <v>16</v>
      </c>
      <c r="F9" s="12">
        <v>0</v>
      </c>
      <c r="G9" s="43"/>
      <c r="H9" s="45"/>
      <c r="I9" s="12">
        <v>0</v>
      </c>
      <c r="J9" s="12">
        <v>1</v>
      </c>
      <c r="K9" s="40"/>
      <c r="L9" s="21"/>
      <c r="M9" s="21"/>
      <c r="N9" s="21"/>
      <c r="O9" s="19">
        <f t="shared" si="5"/>
        <v>51</v>
      </c>
      <c r="P9" s="20">
        <f t="shared" si="6"/>
        <v>1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12"/>
      <c r="E10" s="12">
        <v>34</v>
      </c>
      <c r="F10" s="12">
        <v>0</v>
      </c>
      <c r="G10" s="40"/>
      <c r="H10" s="45"/>
      <c r="I10" s="12">
        <v>4</v>
      </c>
      <c r="J10" s="12">
        <v>0</v>
      </c>
      <c r="K10" s="12"/>
      <c r="L10" s="21"/>
      <c r="M10" s="21"/>
      <c r="N10" s="21"/>
      <c r="O10" s="19">
        <f t="shared" si="5"/>
        <v>38</v>
      </c>
      <c r="P10" s="20">
        <f t="shared" si="6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/>
      <c r="D11" s="12"/>
      <c r="E11" s="12">
        <v>0</v>
      </c>
      <c r="F11" s="12">
        <v>0</v>
      </c>
      <c r="G11" s="42"/>
      <c r="H11" s="45"/>
      <c r="I11" s="12">
        <v>0</v>
      </c>
      <c r="J11" s="12">
        <v>0</v>
      </c>
      <c r="K11" s="12"/>
      <c r="L11" s="21"/>
      <c r="M11" s="21"/>
      <c r="N11" s="21"/>
      <c r="O11" s="19">
        <f t="shared" si="5"/>
        <v>0</v>
      </c>
      <c r="P11" s="20">
        <f t="shared" si="6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>SUM(C13:C17)</f>
        <v>18</v>
      </c>
      <c r="D12" s="32"/>
      <c r="E12" s="32">
        <f t="shared" ref="E12" si="9">SUM(E13:E17)</f>
        <v>16</v>
      </c>
      <c r="F12" s="32">
        <v>0</v>
      </c>
      <c r="G12" s="35">
        <f>G14+G17</f>
        <v>2</v>
      </c>
      <c r="H12" s="47"/>
      <c r="I12" s="51">
        <f>SUM(I17,I14)</f>
        <v>4</v>
      </c>
      <c r="J12" s="32">
        <f>SUM(J13:J17)</f>
        <v>0</v>
      </c>
      <c r="K12" s="32">
        <f>SUM(K13:K17)</f>
        <v>1</v>
      </c>
      <c r="L12" s="21"/>
      <c r="M12" s="21"/>
      <c r="N12" s="21"/>
      <c r="O12" s="19">
        <f t="shared" si="5"/>
        <v>41</v>
      </c>
      <c r="P12" s="20">
        <f t="shared" si="6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/>
      <c r="D13" s="12"/>
      <c r="E13" s="12">
        <v>0</v>
      </c>
      <c r="F13" s="12">
        <v>0</v>
      </c>
      <c r="G13" s="42"/>
      <c r="H13" s="45"/>
      <c r="I13" s="12"/>
      <c r="J13" s="12">
        <v>0</v>
      </c>
      <c r="K13" s="12"/>
      <c r="L13" s="21"/>
      <c r="M13" s="21"/>
      <c r="N13" s="21"/>
      <c r="O13" s="19">
        <f t="shared" si="5"/>
        <v>0</v>
      </c>
      <c r="P13" s="20">
        <f t="shared" si="6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13</v>
      </c>
      <c r="D14" s="12"/>
      <c r="E14" s="12">
        <v>16</v>
      </c>
      <c r="F14" s="12">
        <v>0</v>
      </c>
      <c r="G14" s="12">
        <v>1</v>
      </c>
      <c r="H14" s="45"/>
      <c r="I14" s="12">
        <v>4</v>
      </c>
      <c r="J14" s="12">
        <v>0</v>
      </c>
      <c r="K14" s="12">
        <v>1</v>
      </c>
      <c r="L14" s="21"/>
      <c r="M14" s="21"/>
      <c r="N14" s="21"/>
      <c r="O14" s="19">
        <f t="shared" si="5"/>
        <v>35</v>
      </c>
      <c r="P14" s="20">
        <f t="shared" si="6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12"/>
      <c r="E15" s="12">
        <v>0</v>
      </c>
      <c r="F15" s="12">
        <v>0</v>
      </c>
      <c r="G15" s="42"/>
      <c r="H15" s="45"/>
      <c r="I15" s="12">
        <v>0</v>
      </c>
      <c r="J15" s="12">
        <v>0</v>
      </c>
      <c r="K15" s="12"/>
      <c r="L15" s="21"/>
      <c r="M15" s="21"/>
      <c r="N15" s="21"/>
      <c r="O15" s="19">
        <f t="shared" si="5"/>
        <v>0</v>
      </c>
      <c r="P15" s="20">
        <f t="shared" si="6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12"/>
      <c r="E16" s="12">
        <v>0</v>
      </c>
      <c r="F16" s="12">
        <v>0</v>
      </c>
      <c r="G16" s="42"/>
      <c r="H16" s="45"/>
      <c r="I16" s="12">
        <v>0</v>
      </c>
      <c r="J16" s="12">
        <v>0</v>
      </c>
      <c r="K16" s="12"/>
      <c r="L16" s="21"/>
      <c r="M16" s="21"/>
      <c r="N16" s="21"/>
      <c r="O16" s="19">
        <f t="shared" si="5"/>
        <v>0</v>
      </c>
      <c r="P16" s="20">
        <f t="shared" si="6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12">
        <v>5</v>
      </c>
      <c r="D17" s="12"/>
      <c r="E17" s="12">
        <v>0</v>
      </c>
      <c r="F17" s="12">
        <v>0</v>
      </c>
      <c r="G17" s="12">
        <v>1</v>
      </c>
      <c r="H17" s="45"/>
      <c r="I17" s="12">
        <v>0</v>
      </c>
      <c r="J17" s="12">
        <v>0</v>
      </c>
      <c r="K17" s="12"/>
      <c r="L17" s="21"/>
      <c r="M17" s="21"/>
      <c r="N17" s="21"/>
      <c r="O17" s="19">
        <f t="shared" si="5"/>
        <v>6</v>
      </c>
      <c r="P17" s="20">
        <f t="shared" si="6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/>
      <c r="D18" s="32">
        <f>D20</f>
        <v>4</v>
      </c>
      <c r="E18" s="32">
        <v>0</v>
      </c>
      <c r="F18" s="32">
        <v>3</v>
      </c>
      <c r="G18" s="44"/>
      <c r="H18" s="46"/>
      <c r="I18" s="35">
        <v>0</v>
      </c>
      <c r="J18" s="32">
        <f>SUM(J19:J21)</f>
        <v>0</v>
      </c>
      <c r="K18" s="32"/>
      <c r="L18" s="21"/>
      <c r="M18" s="21"/>
      <c r="N18" s="21"/>
      <c r="O18" s="19">
        <f t="shared" si="5"/>
        <v>0</v>
      </c>
      <c r="P18" s="20">
        <f t="shared" si="6"/>
        <v>7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12"/>
      <c r="E19" s="12">
        <v>0</v>
      </c>
      <c r="F19" s="12">
        <v>0</v>
      </c>
      <c r="G19" s="42"/>
      <c r="H19" s="45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5"/>
        <v>0</v>
      </c>
      <c r="P19" s="20">
        <f t="shared" si="6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12">
        <v>4</v>
      </c>
      <c r="E20" s="12">
        <v>0</v>
      </c>
      <c r="F20" s="12">
        <v>3</v>
      </c>
      <c r="G20" s="42"/>
      <c r="H20" s="45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5"/>
        <v>0</v>
      </c>
      <c r="P20" s="20">
        <f t="shared" si="6"/>
        <v>7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12"/>
      <c r="E21" s="12">
        <v>0</v>
      </c>
      <c r="F21" s="12">
        <v>0</v>
      </c>
      <c r="G21" s="42"/>
      <c r="H21" s="45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5"/>
        <v>0</v>
      </c>
      <c r="P21" s="20">
        <f t="shared" si="6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5">
        <f>C23+C29+C35</f>
        <v>23</v>
      </c>
      <c r="D22" s="35"/>
      <c r="E22" s="32">
        <f t="shared" ref="E22:F22" si="10">E23+E29</f>
        <v>0</v>
      </c>
      <c r="F22" s="32">
        <f t="shared" si="10"/>
        <v>0</v>
      </c>
      <c r="G22" s="35">
        <f>G23</f>
        <v>9</v>
      </c>
      <c r="H22" s="46"/>
      <c r="I22" s="35">
        <f>SUM(I23,I35)</f>
        <v>3</v>
      </c>
      <c r="J22" s="35">
        <f t="shared" ref="J22" si="11">J23+J35</f>
        <v>0</v>
      </c>
      <c r="K22" s="32">
        <f>K23+K29</f>
        <v>9</v>
      </c>
      <c r="L22" s="19"/>
      <c r="M22" s="19"/>
      <c r="N22" s="19"/>
      <c r="O22" s="19">
        <f t="shared" si="5"/>
        <v>44</v>
      </c>
      <c r="P22" s="20">
        <f t="shared" si="6"/>
        <v>0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SUM(C25:C28)</f>
        <v>13</v>
      </c>
      <c r="D23" s="32"/>
      <c r="E23" s="32">
        <f t="shared" ref="E23:F23" si="12">E25</f>
        <v>0</v>
      </c>
      <c r="F23" s="32">
        <f t="shared" si="12"/>
        <v>0</v>
      </c>
      <c r="G23" s="35">
        <f>G25</f>
        <v>9</v>
      </c>
      <c r="H23" s="46"/>
      <c r="I23" s="35">
        <f t="shared" ref="I23:J23" si="13">SUM(I24:I28)</f>
        <v>3</v>
      </c>
      <c r="J23" s="32">
        <f t="shared" si="13"/>
        <v>0</v>
      </c>
      <c r="K23" s="32">
        <f>K25</f>
        <v>9</v>
      </c>
      <c r="L23" s="21"/>
      <c r="M23" s="21"/>
      <c r="N23" s="21"/>
      <c r="O23" s="19">
        <f t="shared" si="5"/>
        <v>34</v>
      </c>
      <c r="P23" s="20">
        <f t="shared" si="6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2"/>
      <c r="H24" s="45"/>
      <c r="I24" s="12">
        <v>0</v>
      </c>
      <c r="J24" s="12">
        <v>0</v>
      </c>
      <c r="K24" s="12"/>
      <c r="L24" s="21"/>
      <c r="M24" s="21"/>
      <c r="N24" s="21"/>
      <c r="O24" s="19">
        <f t="shared" si="5"/>
        <v>0</v>
      </c>
      <c r="P24" s="20">
        <f t="shared" si="6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13</v>
      </c>
      <c r="D25" s="12"/>
      <c r="E25" s="12">
        <v>0</v>
      </c>
      <c r="F25" s="12">
        <v>0</v>
      </c>
      <c r="G25" s="12">
        <v>9</v>
      </c>
      <c r="H25" s="48"/>
      <c r="I25" s="12">
        <v>3</v>
      </c>
      <c r="J25" s="12">
        <v>0</v>
      </c>
      <c r="K25" s="12">
        <v>9</v>
      </c>
      <c r="L25" s="21"/>
      <c r="M25" s="21"/>
      <c r="N25" s="21"/>
      <c r="O25" s="19">
        <f t="shared" si="5"/>
        <v>34</v>
      </c>
      <c r="P25" s="20">
        <f t="shared" si="6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2"/>
      <c r="H26" s="48"/>
      <c r="I26" s="12">
        <v>0</v>
      </c>
      <c r="J26" s="12">
        <v>0</v>
      </c>
      <c r="K26" s="12"/>
      <c r="L26" s="21"/>
      <c r="M26" s="21"/>
      <c r="N26" s="21"/>
      <c r="O26" s="19">
        <f t="shared" si="5"/>
        <v>0</v>
      </c>
      <c r="P26" s="20">
        <f t="shared" si="6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2"/>
      <c r="H27" s="45"/>
      <c r="I27" s="12">
        <v>0</v>
      </c>
      <c r="J27" s="12">
        <v>0</v>
      </c>
      <c r="K27" s="12"/>
      <c r="L27" s="21"/>
      <c r="M27" s="21"/>
      <c r="N27" s="21"/>
      <c r="O27" s="19">
        <f t="shared" si="5"/>
        <v>0</v>
      </c>
      <c r="P27" s="20">
        <f t="shared" si="6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2"/>
      <c r="H28" s="45"/>
      <c r="I28" s="12">
        <v>0</v>
      </c>
      <c r="J28" s="12">
        <v>0</v>
      </c>
      <c r="K28" s="12"/>
      <c r="L28" s="21"/>
      <c r="M28" s="21"/>
      <c r="N28" s="21"/>
      <c r="O28" s="19">
        <f t="shared" si="5"/>
        <v>0</v>
      </c>
      <c r="P28" s="20">
        <f t="shared" si="6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5">
        <f>SUM(C30:C34)</f>
        <v>10</v>
      </c>
      <c r="D29" s="32"/>
      <c r="E29" s="32">
        <f t="shared" ref="E29" si="14">E30+E31</f>
        <v>0</v>
      </c>
      <c r="F29" s="32">
        <v>0</v>
      </c>
      <c r="G29" s="44"/>
      <c r="H29" s="46"/>
      <c r="I29" s="35">
        <f>SUM(I30:I34)</f>
        <v>10</v>
      </c>
      <c r="J29" s="32">
        <f>SUM(J30:J34)</f>
        <v>0</v>
      </c>
      <c r="K29" s="32">
        <v>0</v>
      </c>
      <c r="L29" s="21"/>
      <c r="M29" s="21"/>
      <c r="N29" s="21"/>
      <c r="O29" s="19">
        <f t="shared" si="5"/>
        <v>20</v>
      </c>
      <c r="P29" s="20">
        <f t="shared" si="6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12"/>
      <c r="E30" s="12">
        <v>0</v>
      </c>
      <c r="F30" s="12">
        <v>0</v>
      </c>
      <c r="G30" s="42"/>
      <c r="H30" s="45"/>
      <c r="I30" s="12">
        <v>0</v>
      </c>
      <c r="J30" s="12">
        <v>0</v>
      </c>
      <c r="K30" s="12"/>
      <c r="L30" s="21"/>
      <c r="M30" s="21"/>
      <c r="N30" s="21"/>
      <c r="O30" s="19">
        <f t="shared" si="5"/>
        <v>0</v>
      </c>
      <c r="P30" s="20">
        <f t="shared" si="6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10</v>
      </c>
      <c r="D31" s="12"/>
      <c r="E31" s="12">
        <v>0</v>
      </c>
      <c r="F31" s="12">
        <v>0</v>
      </c>
      <c r="G31" s="42"/>
      <c r="H31" s="45"/>
      <c r="I31" s="12">
        <v>9</v>
      </c>
      <c r="J31" s="12">
        <v>0</v>
      </c>
      <c r="K31" s="12"/>
      <c r="L31" s="21"/>
      <c r="M31" s="21"/>
      <c r="N31" s="21"/>
      <c r="O31" s="19">
        <f t="shared" si="5"/>
        <v>19</v>
      </c>
      <c r="P31" s="20">
        <f t="shared" si="6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12"/>
      <c r="E32" s="12">
        <v>0</v>
      </c>
      <c r="F32" s="12">
        <v>0</v>
      </c>
      <c r="G32" s="42"/>
      <c r="H32" s="45"/>
      <c r="I32" s="12">
        <v>0</v>
      </c>
      <c r="J32" s="12">
        <v>0</v>
      </c>
      <c r="K32" s="12"/>
      <c r="L32" s="21"/>
      <c r="M32" s="21"/>
      <c r="N32" s="21"/>
      <c r="O32" s="19">
        <f t="shared" si="5"/>
        <v>0</v>
      </c>
      <c r="P32" s="20">
        <f t="shared" si="6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12"/>
      <c r="E33" s="12">
        <v>0</v>
      </c>
      <c r="F33" s="12">
        <v>0</v>
      </c>
      <c r="G33" s="42"/>
      <c r="H33" s="45"/>
      <c r="I33" s="12">
        <v>0</v>
      </c>
      <c r="J33" s="12">
        <v>0</v>
      </c>
      <c r="K33" s="12"/>
      <c r="L33" s="21"/>
      <c r="M33" s="21"/>
      <c r="N33" s="21"/>
      <c r="O33" s="19">
        <f t="shared" si="5"/>
        <v>0</v>
      </c>
      <c r="P33" s="20">
        <f t="shared" si="6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/>
      <c r="D34" s="12"/>
      <c r="E34" s="12">
        <v>0</v>
      </c>
      <c r="F34" s="12">
        <v>0</v>
      </c>
      <c r="G34" s="42"/>
      <c r="H34" s="45"/>
      <c r="I34" s="12">
        <v>1</v>
      </c>
      <c r="J34" s="12">
        <v>0</v>
      </c>
      <c r="K34" s="12"/>
      <c r="L34" s="21"/>
      <c r="M34" s="21"/>
      <c r="N34" s="21"/>
      <c r="O34" s="19">
        <f t="shared" si="5"/>
        <v>1</v>
      </c>
      <c r="P34" s="20">
        <f t="shared" si="6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5"/>
      <c r="D35" s="32"/>
      <c r="E35" s="32">
        <v>0</v>
      </c>
      <c r="F35" s="32">
        <v>0</v>
      </c>
      <c r="G35" s="44"/>
      <c r="H35" s="32">
        <v>3</v>
      </c>
      <c r="I35" s="35">
        <v>0</v>
      </c>
      <c r="J35" s="32">
        <f>SUM(J36:J38)</f>
        <v>0</v>
      </c>
      <c r="K35" s="32"/>
      <c r="L35" s="21"/>
      <c r="M35" s="21"/>
      <c r="N35" s="21"/>
      <c r="O35" s="19">
        <f t="shared" si="5"/>
        <v>0</v>
      </c>
      <c r="P35" s="20">
        <f t="shared" si="6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40"/>
      <c r="D36" s="12"/>
      <c r="E36" s="12">
        <v>0</v>
      </c>
      <c r="F36" s="12">
        <v>0</v>
      </c>
      <c r="G36" s="42"/>
      <c r="H36" s="12">
        <v>3</v>
      </c>
      <c r="I36" s="12">
        <v>0</v>
      </c>
      <c r="J36" s="12">
        <v>0</v>
      </c>
      <c r="K36" s="12"/>
      <c r="L36" s="21"/>
      <c r="M36" s="21"/>
      <c r="N36" s="21"/>
      <c r="O36" s="19">
        <f t="shared" si="5"/>
        <v>0</v>
      </c>
      <c r="P36" s="20">
        <f t="shared" si="6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40"/>
      <c r="E37" s="12">
        <v>0</v>
      </c>
      <c r="F37" s="12">
        <v>0</v>
      </c>
      <c r="G37" s="42"/>
      <c r="H37" s="12"/>
      <c r="I37" s="12">
        <v>0</v>
      </c>
      <c r="J37" s="12">
        <v>0</v>
      </c>
      <c r="K37" s="12"/>
      <c r="L37" s="21"/>
      <c r="M37" s="21"/>
      <c r="N37" s="21"/>
      <c r="O37" s="19">
        <f t="shared" si="5"/>
        <v>0</v>
      </c>
      <c r="P37" s="20">
        <f t="shared" si="6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40"/>
      <c r="D38" s="12"/>
      <c r="E38" s="12">
        <v>0</v>
      </c>
      <c r="F38" s="12">
        <v>0</v>
      </c>
      <c r="G38" s="42"/>
      <c r="H38" s="12"/>
      <c r="I38" s="12">
        <v>0</v>
      </c>
      <c r="J38" s="12">
        <v>0</v>
      </c>
      <c r="K38" s="12"/>
      <c r="L38" s="21"/>
      <c r="M38" s="21"/>
      <c r="N38" s="21"/>
      <c r="O38" s="19">
        <f t="shared" si="5"/>
        <v>0</v>
      </c>
      <c r="P38" s="20">
        <f t="shared" si="6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40"/>
      <c r="D39" s="12"/>
      <c r="E39" s="12">
        <v>0</v>
      </c>
      <c r="F39" s="12">
        <v>0</v>
      </c>
      <c r="G39" s="42"/>
      <c r="H39" s="12"/>
      <c r="I39" s="12">
        <v>0</v>
      </c>
      <c r="J39" s="12">
        <v>0</v>
      </c>
      <c r="K39" s="12"/>
      <c r="L39" s="19"/>
      <c r="M39" s="19"/>
      <c r="N39" s="19"/>
      <c r="O39" s="19">
        <f t="shared" si="5"/>
        <v>0</v>
      </c>
      <c r="P39" s="20">
        <f t="shared" si="6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16</v>
      </c>
      <c r="D40" s="12"/>
      <c r="E40" s="32">
        <v>2</v>
      </c>
      <c r="F40" s="32">
        <v>0</v>
      </c>
      <c r="G40" s="12">
        <v>19</v>
      </c>
      <c r="H40" s="40"/>
      <c r="I40" s="12">
        <v>6</v>
      </c>
      <c r="J40" s="12">
        <v>0</v>
      </c>
      <c r="K40" s="12"/>
      <c r="L40" s="19"/>
      <c r="M40" s="19"/>
      <c r="N40" s="19"/>
      <c r="O40" s="19">
        <f t="shared" si="5"/>
        <v>43</v>
      </c>
      <c r="P40" s="20">
        <f t="shared" si="6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40"/>
      <c r="D41" s="12"/>
      <c r="E41" s="12">
        <v>0</v>
      </c>
      <c r="F41" s="12">
        <v>0</v>
      </c>
      <c r="G41" s="45"/>
      <c r="H41" s="12"/>
      <c r="I41" s="12">
        <v>0</v>
      </c>
      <c r="J41" s="12">
        <v>0</v>
      </c>
      <c r="K41" s="12"/>
      <c r="L41" s="19"/>
      <c r="M41" s="19"/>
      <c r="N41" s="19"/>
      <c r="O41" s="19">
        <f t="shared" si="5"/>
        <v>0</v>
      </c>
      <c r="P41" s="20">
        <f t="shared" si="6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40"/>
      <c r="D42" s="12"/>
      <c r="E42" s="12">
        <v>0</v>
      </c>
      <c r="F42" s="12">
        <v>0</v>
      </c>
      <c r="G42" s="45"/>
      <c r="H42" s="12"/>
      <c r="I42" s="12">
        <v>0</v>
      </c>
      <c r="J42" s="12">
        <v>0</v>
      </c>
      <c r="K42" s="12"/>
      <c r="L42" s="19"/>
      <c r="M42" s="19"/>
      <c r="N42" s="19"/>
      <c r="O42" s="19">
        <f t="shared" si="5"/>
        <v>0</v>
      </c>
      <c r="P42" s="20">
        <f t="shared" si="6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>
        <v>0</v>
      </c>
      <c r="K43" s="12"/>
      <c r="L43" s="19"/>
      <c r="M43" s="19"/>
      <c r="N43" s="19"/>
      <c r="O43" s="19">
        <f t="shared" si="5"/>
        <v>0</v>
      </c>
      <c r="P43" s="20">
        <f t="shared" si="6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>
        <v>0</v>
      </c>
      <c r="K44" s="12"/>
      <c r="L44" s="19"/>
      <c r="M44" s="19"/>
      <c r="N44" s="19"/>
      <c r="O44" s="19">
        <f t="shared" si="5"/>
        <v>0</v>
      </c>
      <c r="P44" s="20">
        <f t="shared" si="6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x14ac:dyDescent="0.2">
      <c r="A45" s="13" t="s">
        <v>67</v>
      </c>
      <c r="B45" s="14" t="s">
        <v>68</v>
      </c>
      <c r="C45" s="32">
        <f>C4+C40</f>
        <v>234</v>
      </c>
      <c r="D45" s="32">
        <f>D20</f>
        <v>4</v>
      </c>
      <c r="E45" s="32">
        <f t="shared" ref="E45:F45" si="15">E40+E4</f>
        <v>95</v>
      </c>
      <c r="F45" s="32">
        <f t="shared" si="15"/>
        <v>3</v>
      </c>
      <c r="G45" s="35">
        <f>G40+G4</f>
        <v>39</v>
      </c>
      <c r="H45" s="35">
        <f>H4</f>
        <v>3</v>
      </c>
      <c r="I45" s="35">
        <f>SUM(I4,I40)</f>
        <v>34</v>
      </c>
      <c r="J45" s="32">
        <f>J4+SUM(J39:J44)</f>
        <v>1</v>
      </c>
      <c r="K45" s="35">
        <f>K4+K40</f>
        <v>23</v>
      </c>
      <c r="L45" s="23"/>
      <c r="M45" s="23"/>
      <c r="N45" s="23"/>
      <c r="O45" s="23">
        <f t="shared" si="5"/>
        <v>425</v>
      </c>
      <c r="P45" s="24">
        <f t="shared" si="6"/>
        <v>11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4DD4E-6AC3-4A47-AB23-6083C5EC7942}">
  <dimension ref="A1:AY127"/>
  <sheetViews>
    <sheetView tabSelected="1" zoomScale="90" zoomScaleNormal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4" sqref="K4:K45"/>
    </sheetView>
  </sheetViews>
  <sheetFormatPr defaultColWidth="9.140625" defaultRowHeight="12.75" x14ac:dyDescent="0.2"/>
  <cols>
    <col min="1" max="1" width="40.85546875" style="3" customWidth="1"/>
    <col min="2" max="2" width="11.85546875" style="3" customWidth="1"/>
    <col min="3" max="4" width="15.42578125" style="3" customWidth="1"/>
    <col min="5" max="16" width="15.42578125" style="5" customWidth="1"/>
    <col min="17" max="16384" width="9.140625" style="5"/>
  </cols>
  <sheetData>
    <row r="1" spans="1:46" x14ac:dyDescent="0.2">
      <c r="A1" s="18" t="s">
        <v>97</v>
      </c>
    </row>
    <row r="2" spans="1:46" s="7" customFormat="1" ht="15" customHeight="1" x14ac:dyDescent="0.25">
      <c r="A2" s="8"/>
      <c r="B2" s="9"/>
      <c r="C2" s="68" t="s">
        <v>69</v>
      </c>
      <c r="D2" s="68"/>
      <c r="E2" s="68" t="s">
        <v>70</v>
      </c>
      <c r="F2" s="68"/>
      <c r="G2" s="68" t="s">
        <v>71</v>
      </c>
      <c r="H2" s="68"/>
      <c r="I2" s="68" t="s">
        <v>72</v>
      </c>
      <c r="J2" s="68"/>
      <c r="K2" s="68" t="s">
        <v>73</v>
      </c>
      <c r="L2" s="68"/>
      <c r="M2" s="70" t="s">
        <v>89</v>
      </c>
      <c r="N2" s="71"/>
      <c r="O2" s="68" t="s">
        <v>85</v>
      </c>
      <c r="P2" s="69"/>
    </row>
    <row r="3" spans="1:46" s="7" customFormat="1" x14ac:dyDescent="0.25">
      <c r="A3" s="25"/>
      <c r="B3" s="26"/>
      <c r="C3" s="26" t="s">
        <v>86</v>
      </c>
      <c r="D3" s="26" t="s">
        <v>87</v>
      </c>
      <c r="E3" s="26" t="s">
        <v>86</v>
      </c>
      <c r="F3" s="26" t="s">
        <v>87</v>
      </c>
      <c r="G3" s="26" t="s">
        <v>86</v>
      </c>
      <c r="H3" s="26" t="s">
        <v>87</v>
      </c>
      <c r="I3" s="26" t="s">
        <v>86</v>
      </c>
      <c r="J3" s="26" t="s">
        <v>87</v>
      </c>
      <c r="K3" s="26" t="s">
        <v>86</v>
      </c>
      <c r="L3" s="26" t="s">
        <v>87</v>
      </c>
      <c r="M3" s="26" t="s">
        <v>86</v>
      </c>
      <c r="N3" s="26" t="s">
        <v>87</v>
      </c>
      <c r="O3" s="26" t="s">
        <v>86</v>
      </c>
      <c r="P3" s="27" t="s">
        <v>87</v>
      </c>
    </row>
    <row r="4" spans="1:46" s="1" customFormat="1" x14ac:dyDescent="0.2">
      <c r="A4" s="10" t="s">
        <v>1</v>
      </c>
      <c r="B4" s="11" t="s">
        <v>2</v>
      </c>
      <c r="C4" s="59">
        <f>C5+C22</f>
        <v>165</v>
      </c>
      <c r="D4" s="32">
        <v>0</v>
      </c>
      <c r="E4" s="32">
        <v>100</v>
      </c>
      <c r="F4" s="32">
        <v>0</v>
      </c>
      <c r="G4" s="32">
        <f t="shared" ref="G4:H4" si="0">G5+G22</f>
        <v>23</v>
      </c>
      <c r="H4" s="32">
        <f t="shared" si="0"/>
        <v>3</v>
      </c>
      <c r="I4" s="49">
        <f>SUM(I5,I22,I29)</f>
        <v>13</v>
      </c>
      <c r="J4" s="32">
        <v>0</v>
      </c>
      <c r="K4" s="32">
        <v>17</v>
      </c>
      <c r="L4" s="19"/>
      <c r="M4" s="19"/>
      <c r="N4" s="19"/>
      <c r="O4" s="19">
        <f>C4+E4+G4+I4+K4+M4</f>
        <v>318</v>
      </c>
      <c r="P4" s="20">
        <f>D4+F4+H4+J4+L4+N4</f>
        <v>3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</row>
    <row r="5" spans="1:46" s="2" customFormat="1" x14ac:dyDescent="0.2">
      <c r="A5" s="10" t="s">
        <v>3</v>
      </c>
      <c r="B5" s="11" t="s">
        <v>4</v>
      </c>
      <c r="C5" s="59">
        <f>C6+C18+C12</f>
        <v>139</v>
      </c>
      <c r="D5" s="32">
        <v>0</v>
      </c>
      <c r="E5" s="32">
        <v>99</v>
      </c>
      <c r="F5" s="32">
        <v>0</v>
      </c>
      <c r="G5" s="32">
        <f t="shared" ref="G5:H5" si="1">SUM(G6,G18,G12)</f>
        <v>17</v>
      </c>
      <c r="H5" s="32">
        <f t="shared" si="1"/>
        <v>0</v>
      </c>
      <c r="I5" s="49">
        <f>SUM(I12,I6)</f>
        <v>7</v>
      </c>
      <c r="J5" s="32">
        <v>0</v>
      </c>
      <c r="K5" s="32">
        <v>10</v>
      </c>
      <c r="L5" s="19"/>
      <c r="M5" s="19"/>
      <c r="N5" s="19"/>
      <c r="O5" s="19">
        <f t="shared" ref="O5:O45" si="2">C5+E5+G5+I5+K5+M5</f>
        <v>272</v>
      </c>
      <c r="P5" s="20">
        <f t="shared" ref="P5:P45" si="3">D5+F5+H5+J5+L5+N5</f>
        <v>0</v>
      </c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6" s="1" customFormat="1" x14ac:dyDescent="0.2">
      <c r="A6" s="15" t="s">
        <v>5</v>
      </c>
      <c r="B6" s="16" t="s">
        <v>6</v>
      </c>
      <c r="C6" s="32">
        <f t="shared" ref="C6" si="4">C7+C9+C11</f>
        <v>120</v>
      </c>
      <c r="D6" s="32">
        <v>0</v>
      </c>
      <c r="E6" s="32">
        <v>89</v>
      </c>
      <c r="F6" s="32">
        <v>0</v>
      </c>
      <c r="G6" s="32">
        <f t="shared" ref="G6:H6" si="5">SUM(G7:G11)</f>
        <v>11</v>
      </c>
      <c r="H6" s="32">
        <f t="shared" si="5"/>
        <v>0</v>
      </c>
      <c r="I6" s="49">
        <v>7</v>
      </c>
      <c r="J6" s="32">
        <v>0</v>
      </c>
      <c r="K6" s="12">
        <v>9</v>
      </c>
      <c r="L6" s="21"/>
      <c r="M6" s="21"/>
      <c r="N6" s="21"/>
      <c r="O6" s="19">
        <f t="shared" si="2"/>
        <v>236</v>
      </c>
      <c r="P6" s="20">
        <f t="shared" si="3"/>
        <v>0</v>
      </c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6" s="1" customFormat="1" x14ac:dyDescent="0.2">
      <c r="A7" s="15" t="s">
        <v>7</v>
      </c>
      <c r="B7" s="16" t="s">
        <v>8</v>
      </c>
      <c r="C7" s="40">
        <v>101</v>
      </c>
      <c r="D7" s="40"/>
      <c r="E7" s="12">
        <v>44</v>
      </c>
      <c r="F7" s="12">
        <v>0</v>
      </c>
      <c r="G7" s="12">
        <v>11</v>
      </c>
      <c r="H7" s="12"/>
      <c r="I7" s="12">
        <v>6</v>
      </c>
      <c r="J7" s="12">
        <v>0</v>
      </c>
      <c r="K7" s="12">
        <v>9</v>
      </c>
      <c r="L7" s="21"/>
      <c r="M7" s="21"/>
      <c r="N7" s="21"/>
      <c r="O7" s="19">
        <f t="shared" si="2"/>
        <v>171</v>
      </c>
      <c r="P7" s="20">
        <f t="shared" si="3"/>
        <v>0</v>
      </c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6" s="1" customFormat="1" x14ac:dyDescent="0.2">
      <c r="A8" s="15" t="s">
        <v>9</v>
      </c>
      <c r="B8" s="16" t="s">
        <v>10</v>
      </c>
      <c r="C8" s="40"/>
      <c r="D8" s="40"/>
      <c r="E8" s="12">
        <v>0</v>
      </c>
      <c r="F8" s="12">
        <v>0</v>
      </c>
      <c r="G8" s="45"/>
      <c r="H8" s="12"/>
      <c r="I8" s="12">
        <v>0</v>
      </c>
      <c r="J8" s="12">
        <f>0</f>
        <v>0</v>
      </c>
      <c r="K8" s="12"/>
      <c r="L8" s="21"/>
      <c r="M8" s="21"/>
      <c r="N8" s="21"/>
      <c r="O8" s="19">
        <f t="shared" si="2"/>
        <v>0</v>
      </c>
      <c r="P8" s="20">
        <f t="shared" si="3"/>
        <v>0</v>
      </c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6" s="1" customFormat="1" x14ac:dyDescent="0.2">
      <c r="A9" s="15" t="s">
        <v>11</v>
      </c>
      <c r="B9" s="16" t="s">
        <v>12</v>
      </c>
      <c r="C9" s="40">
        <v>18</v>
      </c>
      <c r="D9" s="40"/>
      <c r="E9" s="12">
        <v>6</v>
      </c>
      <c r="F9" s="12">
        <v>0</v>
      </c>
      <c r="G9" s="12"/>
      <c r="H9" s="12"/>
      <c r="I9" s="12">
        <v>1</v>
      </c>
      <c r="J9" s="12">
        <v>0</v>
      </c>
      <c r="K9" s="12">
        <v>0</v>
      </c>
      <c r="L9" s="21"/>
      <c r="M9" s="21"/>
      <c r="N9" s="21"/>
      <c r="O9" s="19">
        <f t="shared" si="2"/>
        <v>25</v>
      </c>
      <c r="P9" s="20">
        <f t="shared" si="3"/>
        <v>0</v>
      </c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6" s="1" customFormat="1" x14ac:dyDescent="0.2">
      <c r="A10" s="15" t="s">
        <v>13</v>
      </c>
      <c r="B10" s="16" t="s">
        <v>14</v>
      </c>
      <c r="C10" s="40"/>
      <c r="D10" s="40"/>
      <c r="E10" s="12">
        <v>39</v>
      </c>
      <c r="F10" s="12">
        <v>0</v>
      </c>
      <c r="G10" s="45"/>
      <c r="H10" s="12"/>
      <c r="I10" s="12">
        <v>0</v>
      </c>
      <c r="J10" s="12">
        <f>0</f>
        <v>0</v>
      </c>
      <c r="K10" s="12"/>
      <c r="L10" s="21"/>
      <c r="M10" s="21"/>
      <c r="N10" s="21"/>
      <c r="O10" s="19">
        <f t="shared" si="2"/>
        <v>39</v>
      </c>
      <c r="P10" s="20">
        <f t="shared" si="3"/>
        <v>0</v>
      </c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6" s="1" customFormat="1" x14ac:dyDescent="0.2">
      <c r="A11" s="15" t="s">
        <v>15</v>
      </c>
      <c r="B11" s="16" t="s">
        <v>16</v>
      </c>
      <c r="C11" s="40">
        <v>1</v>
      </c>
      <c r="D11" s="40"/>
      <c r="E11" s="12">
        <v>0</v>
      </c>
      <c r="F11" s="12">
        <v>0</v>
      </c>
      <c r="G11" s="45"/>
      <c r="H11" s="12"/>
      <c r="I11" s="12">
        <v>0</v>
      </c>
      <c r="J11" s="12">
        <f>0</f>
        <v>0</v>
      </c>
      <c r="K11" s="12"/>
      <c r="L11" s="21"/>
      <c r="M11" s="21"/>
      <c r="N11" s="21"/>
      <c r="O11" s="19">
        <f t="shared" si="2"/>
        <v>1</v>
      </c>
      <c r="P11" s="20">
        <f t="shared" si="3"/>
        <v>0</v>
      </c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6" s="1" customFormat="1" x14ac:dyDescent="0.2">
      <c r="A12" s="15" t="s">
        <v>17</v>
      </c>
      <c r="B12" s="16" t="s">
        <v>18</v>
      </c>
      <c r="C12" s="35">
        <f t="shared" ref="C12:D12" si="6">SUM(C13:C17)</f>
        <v>19</v>
      </c>
      <c r="D12" s="35">
        <f t="shared" si="6"/>
        <v>0</v>
      </c>
      <c r="E12" s="32">
        <v>10</v>
      </c>
      <c r="F12" s="32">
        <v>0</v>
      </c>
      <c r="G12" s="41">
        <f t="shared" ref="G12:H12" si="7">SUM(G13:G17)</f>
        <v>6</v>
      </c>
      <c r="H12" s="41">
        <f t="shared" si="7"/>
        <v>0</v>
      </c>
      <c r="I12" s="51">
        <f>SUM(I13:I16)</f>
        <v>0</v>
      </c>
      <c r="J12" s="32">
        <f>SUM(J13:J17)</f>
        <v>0</v>
      </c>
      <c r="K12" s="32">
        <v>1</v>
      </c>
      <c r="L12" s="21"/>
      <c r="M12" s="21"/>
      <c r="N12" s="21"/>
      <c r="O12" s="19">
        <f t="shared" si="2"/>
        <v>36</v>
      </c>
      <c r="P12" s="20">
        <f t="shared" si="3"/>
        <v>0</v>
      </c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6" s="1" customFormat="1" x14ac:dyDescent="0.2">
      <c r="A13" s="15" t="s">
        <v>19</v>
      </c>
      <c r="B13" s="16" t="s">
        <v>20</v>
      </c>
      <c r="C13" s="40">
        <v>1</v>
      </c>
      <c r="D13" s="40"/>
      <c r="E13" s="12">
        <v>0</v>
      </c>
      <c r="F13" s="12">
        <v>0</v>
      </c>
      <c r="G13" s="45"/>
      <c r="H13" s="12"/>
      <c r="I13" s="12">
        <v>0</v>
      </c>
      <c r="J13" s="12">
        <f>0</f>
        <v>0</v>
      </c>
      <c r="K13" s="12">
        <v>0</v>
      </c>
      <c r="L13" s="21"/>
      <c r="M13" s="21"/>
      <c r="N13" s="21"/>
      <c r="O13" s="19">
        <f t="shared" si="2"/>
        <v>1</v>
      </c>
      <c r="P13" s="20">
        <f t="shared" si="3"/>
        <v>0</v>
      </c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6" s="1" customFormat="1" x14ac:dyDescent="0.2">
      <c r="A14" s="15" t="s">
        <v>21</v>
      </c>
      <c r="B14" s="16" t="s">
        <v>22</v>
      </c>
      <c r="C14" s="40">
        <v>16</v>
      </c>
      <c r="D14" s="40"/>
      <c r="E14" s="12">
        <v>10</v>
      </c>
      <c r="F14" s="12">
        <v>0</v>
      </c>
      <c r="G14" s="40">
        <v>1</v>
      </c>
      <c r="H14" s="12"/>
      <c r="I14" s="12">
        <v>0</v>
      </c>
      <c r="J14" s="12">
        <f>0</f>
        <v>0</v>
      </c>
      <c r="K14" s="12">
        <v>1</v>
      </c>
      <c r="L14" s="21"/>
      <c r="M14" s="21"/>
      <c r="N14" s="21"/>
      <c r="O14" s="19">
        <f t="shared" si="2"/>
        <v>28</v>
      </c>
      <c r="P14" s="20">
        <f t="shared" si="3"/>
        <v>0</v>
      </c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6" s="1" customFormat="1" x14ac:dyDescent="0.2">
      <c r="A15" s="15" t="s">
        <v>23</v>
      </c>
      <c r="B15" s="16" t="s">
        <v>24</v>
      </c>
      <c r="C15" s="40"/>
      <c r="D15" s="40"/>
      <c r="E15" s="12">
        <v>0</v>
      </c>
      <c r="F15" s="12">
        <v>0</v>
      </c>
      <c r="G15" s="45"/>
      <c r="H15" s="12"/>
      <c r="I15" s="12">
        <v>0</v>
      </c>
      <c r="J15" s="12">
        <f>0</f>
        <v>0</v>
      </c>
      <c r="K15" s="12"/>
      <c r="L15" s="21"/>
      <c r="M15" s="21"/>
      <c r="N15" s="21"/>
      <c r="O15" s="19">
        <f t="shared" si="2"/>
        <v>0</v>
      </c>
      <c r="P15" s="20">
        <f t="shared" si="3"/>
        <v>0</v>
      </c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6" s="1" customFormat="1" x14ac:dyDescent="0.2">
      <c r="A16" s="15" t="s">
        <v>25</v>
      </c>
      <c r="B16" s="16" t="s">
        <v>26</v>
      </c>
      <c r="C16" s="40"/>
      <c r="D16" s="40"/>
      <c r="E16" s="12">
        <v>0</v>
      </c>
      <c r="F16" s="12">
        <v>0</v>
      </c>
      <c r="G16" s="45"/>
      <c r="H16" s="12"/>
      <c r="I16" s="12">
        <v>0</v>
      </c>
      <c r="J16" s="12">
        <f>0</f>
        <v>0</v>
      </c>
      <c r="K16" s="12"/>
      <c r="L16" s="21"/>
      <c r="M16" s="21"/>
      <c r="N16" s="21"/>
      <c r="O16" s="19">
        <f t="shared" si="2"/>
        <v>0</v>
      </c>
      <c r="P16" s="20">
        <f t="shared" si="3"/>
        <v>0</v>
      </c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s="1" customFormat="1" x14ac:dyDescent="0.2">
      <c r="A17" s="15" t="s">
        <v>27</v>
      </c>
      <c r="B17" s="16" t="s">
        <v>28</v>
      </c>
      <c r="C17" s="40">
        <v>2</v>
      </c>
      <c r="D17" s="40"/>
      <c r="E17" s="12">
        <v>0</v>
      </c>
      <c r="F17" s="12">
        <v>0</v>
      </c>
      <c r="G17" s="40">
        <v>5</v>
      </c>
      <c r="H17" s="12"/>
      <c r="I17" s="12"/>
      <c r="J17" s="12">
        <f>0</f>
        <v>0</v>
      </c>
      <c r="K17" s="12">
        <v>0</v>
      </c>
      <c r="L17" s="21"/>
      <c r="M17" s="21"/>
      <c r="N17" s="21"/>
      <c r="O17" s="19">
        <f t="shared" si="2"/>
        <v>7</v>
      </c>
      <c r="P17" s="20">
        <f t="shared" si="3"/>
        <v>0</v>
      </c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s="1" customFormat="1" x14ac:dyDescent="0.2">
      <c r="A18" s="15" t="s">
        <v>29</v>
      </c>
      <c r="B18" s="16" t="s">
        <v>30</v>
      </c>
      <c r="C18" s="35">
        <f t="shared" ref="C18:D18" si="8">SUM(C19:C21)</f>
        <v>0</v>
      </c>
      <c r="D18" s="35">
        <f t="shared" si="8"/>
        <v>4</v>
      </c>
      <c r="E18" s="32">
        <v>0</v>
      </c>
      <c r="F18" s="32">
        <v>0</v>
      </c>
      <c r="G18" s="32">
        <f t="shared" ref="G18:H18" si="9">SUM(G19:G21)</f>
        <v>0</v>
      </c>
      <c r="H18" s="32">
        <f t="shared" si="9"/>
        <v>0</v>
      </c>
      <c r="I18" s="35">
        <v>0</v>
      </c>
      <c r="J18" s="32">
        <f>SUM(J19:J21)</f>
        <v>0</v>
      </c>
      <c r="K18" s="32"/>
      <c r="L18" s="21"/>
      <c r="M18" s="21"/>
      <c r="N18" s="21"/>
      <c r="O18" s="19">
        <f t="shared" si="2"/>
        <v>0</v>
      </c>
      <c r="P18" s="20">
        <f t="shared" si="3"/>
        <v>4</v>
      </c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s="1" customFormat="1" x14ac:dyDescent="0.2">
      <c r="A19" s="15" t="s">
        <v>31</v>
      </c>
      <c r="B19" s="16" t="s">
        <v>32</v>
      </c>
      <c r="C19" s="40"/>
      <c r="D19" s="40"/>
      <c r="E19" s="12">
        <v>0</v>
      </c>
      <c r="F19" s="12">
        <v>0</v>
      </c>
      <c r="G19" s="45"/>
      <c r="H19" s="12"/>
      <c r="I19" s="12">
        <v>0</v>
      </c>
      <c r="J19" s="12">
        <f>0</f>
        <v>0</v>
      </c>
      <c r="K19" s="12"/>
      <c r="L19" s="21"/>
      <c r="M19" s="21"/>
      <c r="N19" s="21"/>
      <c r="O19" s="19">
        <f t="shared" si="2"/>
        <v>0</v>
      </c>
      <c r="P19" s="20">
        <f t="shared" si="3"/>
        <v>0</v>
      </c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s="1" customFormat="1" x14ac:dyDescent="0.2">
      <c r="A20" s="15" t="s">
        <v>33</v>
      </c>
      <c r="B20" s="16" t="s">
        <v>34</v>
      </c>
      <c r="C20" s="40"/>
      <c r="D20" s="40">
        <v>4</v>
      </c>
      <c r="E20" s="12">
        <v>0</v>
      </c>
      <c r="F20" s="12">
        <v>0</v>
      </c>
      <c r="G20" s="45"/>
      <c r="H20" s="12"/>
      <c r="I20" s="12">
        <v>0</v>
      </c>
      <c r="J20" s="12">
        <f>0</f>
        <v>0</v>
      </c>
      <c r="K20" s="12"/>
      <c r="L20" s="21"/>
      <c r="M20" s="21"/>
      <c r="N20" s="21"/>
      <c r="O20" s="19">
        <f t="shared" si="2"/>
        <v>0</v>
      </c>
      <c r="P20" s="20">
        <f t="shared" si="3"/>
        <v>4</v>
      </c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s="1" customFormat="1" x14ac:dyDescent="0.2">
      <c r="A21" s="15" t="s">
        <v>35</v>
      </c>
      <c r="B21" s="16" t="s">
        <v>36</v>
      </c>
      <c r="C21" s="40"/>
      <c r="D21" s="40"/>
      <c r="E21" s="12">
        <v>0</v>
      </c>
      <c r="F21" s="12">
        <v>0</v>
      </c>
      <c r="G21" s="45"/>
      <c r="H21" s="12"/>
      <c r="I21" s="12">
        <v>0</v>
      </c>
      <c r="J21" s="12">
        <f>0</f>
        <v>0</v>
      </c>
      <c r="K21" s="12"/>
      <c r="L21" s="21"/>
      <c r="M21" s="21"/>
      <c r="N21" s="21"/>
      <c r="O21" s="19">
        <f t="shared" si="2"/>
        <v>0</v>
      </c>
      <c r="P21" s="20">
        <f t="shared" si="3"/>
        <v>0</v>
      </c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s="2" customFormat="1" x14ac:dyDescent="0.2">
      <c r="A22" s="10" t="s">
        <v>37</v>
      </c>
      <c r="B22" s="11" t="s">
        <v>38</v>
      </c>
      <c r="C22" s="32">
        <f t="shared" ref="C22:D22" si="10">C23+C29+C35</f>
        <v>26</v>
      </c>
      <c r="D22" s="32">
        <f t="shared" si="10"/>
        <v>0</v>
      </c>
      <c r="E22" s="32">
        <v>1</v>
      </c>
      <c r="F22" s="32">
        <v>0</v>
      </c>
      <c r="G22" s="32">
        <f t="shared" ref="G22:H22" si="11">SUM(G23,G29,G35)</f>
        <v>6</v>
      </c>
      <c r="H22" s="32">
        <f t="shared" si="11"/>
        <v>3</v>
      </c>
      <c r="I22" s="35">
        <f>SUM(I23,I35)</f>
        <v>0</v>
      </c>
      <c r="J22" s="35">
        <f t="shared" ref="J22" si="12">J23+J35</f>
        <v>0</v>
      </c>
      <c r="K22" s="32">
        <v>7</v>
      </c>
      <c r="L22" s="19"/>
      <c r="M22" s="19"/>
      <c r="N22" s="19"/>
      <c r="O22" s="19">
        <f t="shared" si="2"/>
        <v>40</v>
      </c>
      <c r="P22" s="20">
        <f t="shared" si="3"/>
        <v>3</v>
      </c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s="1" customFormat="1" x14ac:dyDescent="0.2">
      <c r="A23" s="15" t="s">
        <v>5</v>
      </c>
      <c r="B23" s="16" t="s">
        <v>39</v>
      </c>
      <c r="C23" s="35">
        <f>SUM(C24:C28)</f>
        <v>13</v>
      </c>
      <c r="D23" s="35">
        <f t="shared" ref="D23" si="13">SUM(D24:D28)</f>
        <v>0</v>
      </c>
      <c r="E23" s="32">
        <v>1</v>
      </c>
      <c r="F23" s="32">
        <v>0</v>
      </c>
      <c r="G23" s="32">
        <f t="shared" ref="G23:I23" si="14">SUM(G24:G28)</f>
        <v>6</v>
      </c>
      <c r="H23" s="32">
        <f t="shared" si="14"/>
        <v>0</v>
      </c>
      <c r="I23" s="35">
        <f t="shared" si="14"/>
        <v>0</v>
      </c>
      <c r="J23" s="32">
        <f t="shared" ref="J23" si="15">SUM(J24:J28)</f>
        <v>0</v>
      </c>
      <c r="K23" s="32">
        <v>7</v>
      </c>
      <c r="L23" s="21"/>
      <c r="M23" s="21"/>
      <c r="N23" s="21"/>
      <c r="O23" s="19">
        <f t="shared" si="2"/>
        <v>27</v>
      </c>
      <c r="P23" s="20">
        <f t="shared" si="3"/>
        <v>0</v>
      </c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s="1" customFormat="1" x14ac:dyDescent="0.2">
      <c r="A24" s="15" t="s">
        <v>7</v>
      </c>
      <c r="B24" s="16" t="s">
        <v>40</v>
      </c>
      <c r="C24" s="40"/>
      <c r="D24" s="12"/>
      <c r="E24" s="12">
        <v>0</v>
      </c>
      <c r="F24" s="12">
        <v>0</v>
      </c>
      <c r="G24" s="45"/>
      <c r="H24" s="12"/>
      <c r="I24" s="12">
        <v>0</v>
      </c>
      <c r="J24" s="12">
        <f>0</f>
        <v>0</v>
      </c>
      <c r="K24" s="12"/>
      <c r="L24" s="21"/>
      <c r="M24" s="21"/>
      <c r="N24" s="21"/>
      <c r="O24" s="19">
        <f t="shared" si="2"/>
        <v>0</v>
      </c>
      <c r="P24" s="20">
        <f t="shared" si="3"/>
        <v>0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s="1" customFormat="1" x14ac:dyDescent="0.2">
      <c r="A25" s="15" t="s">
        <v>9</v>
      </c>
      <c r="B25" s="16" t="s">
        <v>41</v>
      </c>
      <c r="C25" s="40">
        <v>13</v>
      </c>
      <c r="D25" s="12"/>
      <c r="E25" s="12">
        <v>1</v>
      </c>
      <c r="F25" s="12">
        <v>0</v>
      </c>
      <c r="G25" s="12">
        <v>6</v>
      </c>
      <c r="H25" s="12"/>
      <c r="I25" s="12">
        <v>0</v>
      </c>
      <c r="J25" s="12">
        <f>0</f>
        <v>0</v>
      </c>
      <c r="K25" s="12">
        <v>7</v>
      </c>
      <c r="L25" s="21"/>
      <c r="M25" s="21"/>
      <c r="N25" s="21"/>
      <c r="O25" s="19">
        <f t="shared" si="2"/>
        <v>27</v>
      </c>
      <c r="P25" s="20">
        <f t="shared" si="3"/>
        <v>0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s="1" customFormat="1" x14ac:dyDescent="0.2">
      <c r="A26" s="15" t="s">
        <v>11</v>
      </c>
      <c r="B26" s="16" t="s">
        <v>42</v>
      </c>
      <c r="C26" s="40"/>
      <c r="D26" s="12"/>
      <c r="E26" s="12">
        <v>0</v>
      </c>
      <c r="F26" s="12">
        <v>0</v>
      </c>
      <c r="G26" s="45"/>
      <c r="H26" s="12"/>
      <c r="I26" s="12">
        <v>0</v>
      </c>
      <c r="J26" s="12">
        <f>0</f>
        <v>0</v>
      </c>
      <c r="K26" s="12"/>
      <c r="L26" s="21"/>
      <c r="M26" s="21"/>
      <c r="N26" s="21"/>
      <c r="O26" s="19">
        <f t="shared" si="2"/>
        <v>0</v>
      </c>
      <c r="P26" s="20">
        <f t="shared" si="3"/>
        <v>0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s="1" customFormat="1" x14ac:dyDescent="0.2">
      <c r="A27" s="15" t="s">
        <v>13</v>
      </c>
      <c r="B27" s="16" t="s">
        <v>43</v>
      </c>
      <c r="C27" s="40"/>
      <c r="D27" s="12"/>
      <c r="E27" s="12">
        <v>0</v>
      </c>
      <c r="F27" s="12">
        <v>0</v>
      </c>
      <c r="G27" s="45"/>
      <c r="H27" s="12"/>
      <c r="I27" s="12">
        <v>0</v>
      </c>
      <c r="J27" s="12">
        <f>0</f>
        <v>0</v>
      </c>
      <c r="K27" s="12"/>
      <c r="L27" s="21"/>
      <c r="M27" s="21"/>
      <c r="N27" s="21"/>
      <c r="O27" s="19">
        <f t="shared" si="2"/>
        <v>0</v>
      </c>
      <c r="P27" s="20">
        <f t="shared" si="3"/>
        <v>0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s="1" customFormat="1" x14ac:dyDescent="0.2">
      <c r="A28" s="15" t="s">
        <v>15</v>
      </c>
      <c r="B28" s="16" t="s">
        <v>44</v>
      </c>
      <c r="C28" s="40"/>
      <c r="D28" s="12"/>
      <c r="E28" s="12">
        <v>0</v>
      </c>
      <c r="F28" s="12">
        <v>0</v>
      </c>
      <c r="G28" s="45"/>
      <c r="H28" s="12"/>
      <c r="I28" s="12">
        <v>0</v>
      </c>
      <c r="J28" s="12">
        <f>0</f>
        <v>0</v>
      </c>
      <c r="K28" s="12"/>
      <c r="L28" s="21"/>
      <c r="M28" s="21"/>
      <c r="N28" s="21"/>
      <c r="O28" s="19">
        <f t="shared" si="2"/>
        <v>0</v>
      </c>
      <c r="P28" s="20">
        <f t="shared" si="3"/>
        <v>0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s="1" customFormat="1" x14ac:dyDescent="0.2">
      <c r="A29" s="15" t="s">
        <v>17</v>
      </c>
      <c r="B29" s="16" t="s">
        <v>45</v>
      </c>
      <c r="C29" s="32">
        <f t="shared" ref="C29" si="16">SUM(C30:C34)</f>
        <v>13</v>
      </c>
      <c r="D29" s="32">
        <f>SUM(D30:D34)</f>
        <v>0</v>
      </c>
      <c r="E29" s="32">
        <v>0</v>
      </c>
      <c r="F29" s="32">
        <v>0</v>
      </c>
      <c r="G29" s="32">
        <f t="shared" ref="G29:H29" si="17">SUM(G30:G34)</f>
        <v>0</v>
      </c>
      <c r="H29" s="32">
        <f t="shared" si="17"/>
        <v>0</v>
      </c>
      <c r="I29" s="35">
        <f>SUM(I30:I34)</f>
        <v>6</v>
      </c>
      <c r="J29" s="32">
        <f>SUM(J30:J34)</f>
        <v>0</v>
      </c>
      <c r="K29" s="32">
        <v>0</v>
      </c>
      <c r="L29" s="21"/>
      <c r="M29" s="21"/>
      <c r="N29" s="21"/>
      <c r="O29" s="19">
        <f t="shared" si="2"/>
        <v>19</v>
      </c>
      <c r="P29" s="20">
        <f t="shared" si="3"/>
        <v>0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s="1" customFormat="1" x14ac:dyDescent="0.2">
      <c r="A30" s="15" t="s">
        <v>19</v>
      </c>
      <c r="B30" s="16" t="s">
        <v>46</v>
      </c>
      <c r="C30" s="40"/>
      <c r="D30" s="40"/>
      <c r="E30" s="12">
        <v>0</v>
      </c>
      <c r="F30" s="12">
        <v>0</v>
      </c>
      <c r="G30" s="45"/>
      <c r="H30" s="12"/>
      <c r="I30" s="12"/>
      <c r="J30" s="12">
        <f>0</f>
        <v>0</v>
      </c>
      <c r="K30" s="12">
        <v>0</v>
      </c>
      <c r="L30" s="21"/>
      <c r="M30" s="21"/>
      <c r="N30" s="21"/>
      <c r="O30" s="19">
        <f t="shared" si="2"/>
        <v>0</v>
      </c>
      <c r="P30" s="20">
        <f t="shared" si="3"/>
        <v>0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s="1" customFormat="1" x14ac:dyDescent="0.2">
      <c r="A31" s="15" t="s">
        <v>21</v>
      </c>
      <c r="B31" s="16" t="s">
        <v>47</v>
      </c>
      <c r="C31" s="40">
        <v>13</v>
      </c>
      <c r="D31" s="40"/>
      <c r="E31" s="12">
        <v>0</v>
      </c>
      <c r="F31" s="12">
        <v>0</v>
      </c>
      <c r="G31" s="45"/>
      <c r="H31" s="12"/>
      <c r="I31" s="12">
        <v>6</v>
      </c>
      <c r="J31" s="12">
        <f>0</f>
        <v>0</v>
      </c>
      <c r="K31" s="12">
        <v>0</v>
      </c>
      <c r="L31" s="21"/>
      <c r="M31" s="21"/>
      <c r="N31" s="21"/>
      <c r="O31" s="19">
        <f t="shared" si="2"/>
        <v>19</v>
      </c>
      <c r="P31" s="20">
        <f t="shared" si="3"/>
        <v>0</v>
      </c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</row>
    <row r="32" spans="1:46" s="1" customFormat="1" x14ac:dyDescent="0.2">
      <c r="A32" s="15" t="s">
        <v>23</v>
      </c>
      <c r="B32" s="16" t="s">
        <v>48</v>
      </c>
      <c r="C32" s="40"/>
      <c r="D32" s="40"/>
      <c r="E32" s="12">
        <v>0</v>
      </c>
      <c r="F32" s="12">
        <v>0</v>
      </c>
      <c r="G32" s="45"/>
      <c r="H32" s="12"/>
      <c r="I32" s="12">
        <v>0</v>
      </c>
      <c r="J32" s="12">
        <f>0</f>
        <v>0</v>
      </c>
      <c r="K32" s="12"/>
      <c r="L32" s="21"/>
      <c r="M32" s="21"/>
      <c r="N32" s="21"/>
      <c r="O32" s="19">
        <f t="shared" si="2"/>
        <v>0</v>
      </c>
      <c r="P32" s="20">
        <f t="shared" si="3"/>
        <v>0</v>
      </c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</row>
    <row r="33" spans="1:46" s="1" customFormat="1" x14ac:dyDescent="0.2">
      <c r="A33" s="15" t="s">
        <v>25</v>
      </c>
      <c r="B33" s="16" t="s">
        <v>49</v>
      </c>
      <c r="C33" s="40"/>
      <c r="D33" s="40"/>
      <c r="E33" s="12">
        <v>0</v>
      </c>
      <c r="F33" s="12">
        <v>0</v>
      </c>
      <c r="G33" s="45"/>
      <c r="H33" s="12"/>
      <c r="I33" s="12">
        <v>0</v>
      </c>
      <c r="J33" s="12">
        <f>0</f>
        <v>0</v>
      </c>
      <c r="K33" s="12"/>
      <c r="L33" s="21"/>
      <c r="M33" s="21"/>
      <c r="N33" s="21"/>
      <c r="O33" s="19">
        <f t="shared" si="2"/>
        <v>0</v>
      </c>
      <c r="P33" s="20">
        <f t="shared" si="3"/>
        <v>0</v>
      </c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</row>
    <row r="34" spans="1:46" s="1" customFormat="1" x14ac:dyDescent="0.2">
      <c r="A34" s="15" t="s">
        <v>27</v>
      </c>
      <c r="B34" s="16" t="s">
        <v>50</v>
      </c>
      <c r="C34" s="40"/>
      <c r="D34" s="40"/>
      <c r="E34" s="12">
        <v>0</v>
      </c>
      <c r="F34" s="12">
        <v>0</v>
      </c>
      <c r="G34" s="45"/>
      <c r="H34" s="12"/>
      <c r="I34" s="12">
        <v>0</v>
      </c>
      <c r="J34" s="12">
        <f>0</f>
        <v>0</v>
      </c>
      <c r="K34" s="12">
        <v>0</v>
      </c>
      <c r="L34" s="21"/>
      <c r="M34" s="21"/>
      <c r="N34" s="21"/>
      <c r="O34" s="19">
        <f t="shared" si="2"/>
        <v>0</v>
      </c>
      <c r="P34" s="20">
        <f t="shared" si="3"/>
        <v>0</v>
      </c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</row>
    <row r="35" spans="1:46" s="1" customFormat="1" x14ac:dyDescent="0.2">
      <c r="A35" s="15" t="s">
        <v>29</v>
      </c>
      <c r="B35" s="16" t="s">
        <v>51</v>
      </c>
      <c r="C35" s="32">
        <f t="shared" ref="C35:D35" si="18">SUM(C36:C38)</f>
        <v>0</v>
      </c>
      <c r="D35" s="32">
        <f t="shared" si="18"/>
        <v>0</v>
      </c>
      <c r="E35" s="32">
        <v>0</v>
      </c>
      <c r="F35" s="32">
        <v>0</v>
      </c>
      <c r="G35" s="32">
        <f t="shared" ref="G35:H35" si="19">SUM(G36:G38)</f>
        <v>0</v>
      </c>
      <c r="H35" s="32">
        <f t="shared" si="19"/>
        <v>3</v>
      </c>
      <c r="I35" s="35">
        <v>0</v>
      </c>
      <c r="J35" s="32">
        <f>SUM(J36:J38)</f>
        <v>0</v>
      </c>
      <c r="K35" s="32"/>
      <c r="L35" s="21"/>
      <c r="M35" s="21"/>
      <c r="N35" s="21"/>
      <c r="O35" s="19">
        <f t="shared" si="2"/>
        <v>0</v>
      </c>
      <c r="P35" s="20">
        <f t="shared" si="3"/>
        <v>3</v>
      </c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</row>
    <row r="36" spans="1:46" s="1" customFormat="1" x14ac:dyDescent="0.2">
      <c r="A36" s="15" t="s">
        <v>31</v>
      </c>
      <c r="B36" s="16" t="s">
        <v>52</v>
      </c>
      <c r="C36" s="12"/>
      <c r="D36" s="12"/>
      <c r="E36" s="12">
        <v>0</v>
      </c>
      <c r="F36" s="12">
        <v>0</v>
      </c>
      <c r="G36" s="45"/>
      <c r="H36" s="12">
        <v>3</v>
      </c>
      <c r="I36" s="12">
        <v>0</v>
      </c>
      <c r="J36" s="12">
        <f>0</f>
        <v>0</v>
      </c>
      <c r="K36" s="12"/>
      <c r="L36" s="21"/>
      <c r="M36" s="21"/>
      <c r="N36" s="21"/>
      <c r="O36" s="19">
        <f t="shared" si="2"/>
        <v>0</v>
      </c>
      <c r="P36" s="20">
        <f t="shared" si="3"/>
        <v>3</v>
      </c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</row>
    <row r="37" spans="1:46" s="1" customFormat="1" x14ac:dyDescent="0.2">
      <c r="A37" s="15" t="s">
        <v>33</v>
      </c>
      <c r="B37" s="16" t="s">
        <v>53</v>
      </c>
      <c r="C37" s="12"/>
      <c r="D37" s="12"/>
      <c r="E37" s="12">
        <v>0</v>
      </c>
      <c r="F37" s="12">
        <v>0</v>
      </c>
      <c r="G37" s="45"/>
      <c r="H37" s="12"/>
      <c r="I37" s="12">
        <v>0</v>
      </c>
      <c r="J37" s="12">
        <f>0</f>
        <v>0</v>
      </c>
      <c r="K37" s="12"/>
      <c r="L37" s="21"/>
      <c r="M37" s="21"/>
      <c r="N37" s="21"/>
      <c r="O37" s="19">
        <f t="shared" si="2"/>
        <v>0</v>
      </c>
      <c r="P37" s="20">
        <f t="shared" si="3"/>
        <v>0</v>
      </c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s="1" customFormat="1" x14ac:dyDescent="0.2">
      <c r="A38" s="15" t="s">
        <v>35</v>
      </c>
      <c r="B38" s="16" t="s">
        <v>54</v>
      </c>
      <c r="C38" s="12"/>
      <c r="D38" s="12"/>
      <c r="E38" s="12">
        <v>0</v>
      </c>
      <c r="F38" s="12">
        <v>0</v>
      </c>
      <c r="G38" s="45"/>
      <c r="H38" s="12"/>
      <c r="I38" s="12">
        <v>0</v>
      </c>
      <c r="J38" s="12">
        <f>0</f>
        <v>0</v>
      </c>
      <c r="K38" s="12"/>
      <c r="L38" s="21"/>
      <c r="M38" s="21"/>
      <c r="N38" s="21"/>
      <c r="O38" s="19">
        <f t="shared" si="2"/>
        <v>0</v>
      </c>
      <c r="P38" s="20">
        <f t="shared" si="3"/>
        <v>0</v>
      </c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</row>
    <row r="39" spans="1:46" s="1" customFormat="1" x14ac:dyDescent="0.2">
      <c r="A39" s="10" t="s">
        <v>55</v>
      </c>
      <c r="B39" s="11" t="s">
        <v>56</v>
      </c>
      <c r="C39" s="12"/>
      <c r="D39" s="12"/>
      <c r="E39" s="12">
        <v>0</v>
      </c>
      <c r="F39" s="12">
        <v>0</v>
      </c>
      <c r="G39" s="45"/>
      <c r="H39" s="12"/>
      <c r="I39" s="12">
        <v>0</v>
      </c>
      <c r="J39" s="12">
        <f>0</f>
        <v>0</v>
      </c>
      <c r="K39" s="12"/>
      <c r="L39" s="19"/>
      <c r="M39" s="19"/>
      <c r="N39" s="19"/>
      <c r="O39" s="19">
        <f t="shared" si="2"/>
        <v>0</v>
      </c>
      <c r="P39" s="20">
        <f t="shared" si="3"/>
        <v>0</v>
      </c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</row>
    <row r="40" spans="1:46" s="1" customFormat="1" ht="25.5" x14ac:dyDescent="0.2">
      <c r="A40" s="10" t="s">
        <v>57</v>
      </c>
      <c r="B40" s="11" t="s">
        <v>58</v>
      </c>
      <c r="C40" s="40">
        <v>9</v>
      </c>
      <c r="D40" s="40"/>
      <c r="E40" s="32">
        <v>3</v>
      </c>
      <c r="F40" s="32">
        <v>0</v>
      </c>
      <c r="G40" s="12">
        <v>31</v>
      </c>
      <c r="H40" s="12"/>
      <c r="I40" s="12">
        <v>4</v>
      </c>
      <c r="J40" s="12">
        <f>0</f>
        <v>0</v>
      </c>
      <c r="K40" s="12"/>
      <c r="L40" s="19"/>
      <c r="M40" s="19"/>
      <c r="N40" s="19"/>
      <c r="O40" s="19">
        <f t="shared" si="2"/>
        <v>47</v>
      </c>
      <c r="P40" s="20">
        <f t="shared" si="3"/>
        <v>0</v>
      </c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</row>
    <row r="41" spans="1:46" s="1" customFormat="1" x14ac:dyDescent="0.2">
      <c r="A41" s="10" t="s">
        <v>59</v>
      </c>
      <c r="B41" s="11" t="s">
        <v>60</v>
      </c>
      <c r="C41" s="12"/>
      <c r="D41" s="12"/>
      <c r="E41" s="12">
        <v>0</v>
      </c>
      <c r="F41" s="12">
        <v>0</v>
      </c>
      <c r="G41" s="45"/>
      <c r="H41" s="12"/>
      <c r="I41" s="12">
        <v>0</v>
      </c>
      <c r="J41" s="12">
        <f>0</f>
        <v>0</v>
      </c>
      <c r="K41" s="12"/>
      <c r="L41" s="19"/>
      <c r="M41" s="19"/>
      <c r="N41" s="19"/>
      <c r="O41" s="19">
        <f t="shared" si="2"/>
        <v>0</v>
      </c>
      <c r="P41" s="20">
        <f t="shared" si="3"/>
        <v>0</v>
      </c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</row>
    <row r="42" spans="1:46" s="1" customFormat="1" x14ac:dyDescent="0.2">
      <c r="A42" s="10" t="s">
        <v>61</v>
      </c>
      <c r="B42" s="11" t="s">
        <v>62</v>
      </c>
      <c r="C42" s="12"/>
      <c r="D42" s="12"/>
      <c r="E42" s="12">
        <v>0</v>
      </c>
      <c r="F42" s="12">
        <v>0</v>
      </c>
      <c r="G42" s="45"/>
      <c r="H42" s="12"/>
      <c r="I42" s="12">
        <v>0</v>
      </c>
      <c r="J42" s="12">
        <f>0</f>
        <v>0</v>
      </c>
      <c r="K42" s="12"/>
      <c r="L42" s="19"/>
      <c r="M42" s="19"/>
      <c r="N42" s="19"/>
      <c r="O42" s="19">
        <f t="shared" si="2"/>
        <v>0</v>
      </c>
      <c r="P42" s="20">
        <f t="shared" si="3"/>
        <v>0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</row>
    <row r="43" spans="1:46" s="1" customFormat="1" x14ac:dyDescent="0.2">
      <c r="A43" s="10" t="s">
        <v>63</v>
      </c>
      <c r="B43" s="11" t="s">
        <v>64</v>
      </c>
      <c r="C43" s="12"/>
      <c r="D43" s="12"/>
      <c r="E43" s="12">
        <v>0</v>
      </c>
      <c r="F43" s="12">
        <v>0</v>
      </c>
      <c r="G43" s="45"/>
      <c r="H43" s="12"/>
      <c r="I43" s="12">
        <v>0</v>
      </c>
      <c r="J43" s="12">
        <f>0</f>
        <v>0</v>
      </c>
      <c r="K43" s="12"/>
      <c r="L43" s="19"/>
      <c r="M43" s="19"/>
      <c r="N43" s="19"/>
      <c r="O43" s="19">
        <f t="shared" si="2"/>
        <v>0</v>
      </c>
      <c r="P43" s="20">
        <f t="shared" si="3"/>
        <v>0</v>
      </c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</row>
    <row r="44" spans="1:46" s="1" customFormat="1" x14ac:dyDescent="0.2">
      <c r="A44" s="10" t="s">
        <v>65</v>
      </c>
      <c r="B44" s="11" t="s">
        <v>66</v>
      </c>
      <c r="C44" s="12"/>
      <c r="D44" s="12"/>
      <c r="E44" s="12">
        <v>0</v>
      </c>
      <c r="F44" s="12">
        <v>0</v>
      </c>
      <c r="G44" s="45"/>
      <c r="H44" s="12"/>
      <c r="I44" s="12">
        <v>0</v>
      </c>
      <c r="J44" s="12">
        <f>0</f>
        <v>0</v>
      </c>
      <c r="K44" s="12"/>
      <c r="L44" s="19"/>
      <c r="M44" s="19"/>
      <c r="N44" s="19"/>
      <c r="O44" s="19">
        <f t="shared" si="2"/>
        <v>0</v>
      </c>
      <c r="P44" s="20">
        <f t="shared" si="3"/>
        <v>0</v>
      </c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</row>
    <row r="45" spans="1:46" s="1" customFormat="1" ht="13.5" thickBot="1" x14ac:dyDescent="0.25">
      <c r="A45" s="13" t="s">
        <v>67</v>
      </c>
      <c r="B45" s="14" t="s">
        <v>68</v>
      </c>
      <c r="C45" s="58">
        <f>C6+C12+C23+C29+C35+C40</f>
        <v>174</v>
      </c>
      <c r="D45" s="58">
        <f>D20</f>
        <v>4</v>
      </c>
      <c r="E45" s="32">
        <v>103</v>
      </c>
      <c r="F45" s="32">
        <v>0</v>
      </c>
      <c r="G45" s="32">
        <f t="shared" ref="G45:H45" si="20">SUM(G4,G39:G44)</f>
        <v>54</v>
      </c>
      <c r="H45" s="32">
        <f t="shared" si="20"/>
        <v>3</v>
      </c>
      <c r="I45" s="63">
        <f>SUM(I4,I40)</f>
        <v>17</v>
      </c>
      <c r="J45" s="32">
        <f>J4+SUM(J39:J44)</f>
        <v>0</v>
      </c>
      <c r="K45" s="32">
        <v>17</v>
      </c>
      <c r="L45" s="23"/>
      <c r="M45" s="23"/>
      <c r="N45" s="23"/>
      <c r="O45" s="23">
        <f t="shared" si="2"/>
        <v>365</v>
      </c>
      <c r="P45" s="24">
        <f t="shared" si="3"/>
        <v>7</v>
      </c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</row>
    <row r="46" spans="1:46" s="1" customFormat="1" x14ac:dyDescent="0.2"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</row>
    <row r="47" spans="1:46" s="1" customFormat="1" x14ac:dyDescent="0.2"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</row>
    <row r="48" spans="1:46" s="1" customFormat="1" x14ac:dyDescent="0.2"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</row>
    <row r="49" spans="3:4" x14ac:dyDescent="0.2">
      <c r="C49" s="4"/>
      <c r="D49" s="4"/>
    </row>
    <row r="74" spans="1:51" s="3" customFormat="1" x14ac:dyDescent="0.2">
      <c r="A74" s="6" t="s">
        <v>69</v>
      </c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</row>
    <row r="75" spans="1:51" s="3" customFormat="1" x14ac:dyDescent="0.2">
      <c r="A75" s="6" t="s">
        <v>70</v>
      </c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</row>
    <row r="76" spans="1:51" s="3" customFormat="1" x14ac:dyDescent="0.2">
      <c r="A76" s="6" t="s">
        <v>71</v>
      </c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</row>
    <row r="77" spans="1:51" s="3" customFormat="1" x14ac:dyDescent="0.2">
      <c r="A77" s="6" t="s">
        <v>72</v>
      </c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</row>
    <row r="78" spans="1:51" s="3" customFormat="1" x14ac:dyDescent="0.2">
      <c r="A78" s="6" t="s">
        <v>73</v>
      </c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</row>
    <row r="79" spans="1:51" s="3" customFormat="1" x14ac:dyDescent="0.2">
      <c r="A79" s="6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</row>
    <row r="80" spans="1:51" s="3" customFormat="1" x14ac:dyDescent="0.2">
      <c r="A80" s="6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</row>
    <row r="81" spans="1:51" s="3" customFormat="1" x14ac:dyDescent="0.2">
      <c r="A81" s="6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</row>
    <row r="82" spans="1:51" s="3" customFormat="1" x14ac:dyDescent="0.2">
      <c r="A82" s="6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</row>
    <row r="83" spans="1:51" s="3" customFormat="1" x14ac:dyDescent="0.2">
      <c r="A83" s="6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</row>
    <row r="84" spans="1:51" s="3" customFormat="1" x14ac:dyDescent="0.2">
      <c r="A84" s="6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</row>
    <row r="85" spans="1:51" s="3" customFormat="1" x14ac:dyDescent="0.2">
      <c r="A85" s="6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</row>
    <row r="86" spans="1:51" s="3" customFormat="1" x14ac:dyDescent="0.2">
      <c r="A86" s="6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</row>
    <row r="87" spans="1:51" s="3" customFormat="1" x14ac:dyDescent="0.2">
      <c r="A87" s="6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</row>
    <row r="88" spans="1:51" s="3" customFormat="1" x14ac:dyDescent="0.2">
      <c r="A88" s="6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</row>
    <row r="89" spans="1:51" s="3" customFormat="1" x14ac:dyDescent="0.2">
      <c r="A89" s="6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</row>
    <row r="90" spans="1:51" s="3" customFormat="1" x14ac:dyDescent="0.2">
      <c r="A90" s="6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</row>
    <row r="91" spans="1:51" s="3" customFormat="1" x14ac:dyDescent="0.2">
      <c r="A91" s="6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</row>
    <row r="92" spans="1:51" s="3" customFormat="1" x14ac:dyDescent="0.2">
      <c r="A92" s="6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</row>
    <row r="93" spans="1:51" s="3" customFormat="1" x14ac:dyDescent="0.2">
      <c r="A93" s="6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</row>
    <row r="94" spans="1:51" s="3" customFormat="1" x14ac:dyDescent="0.2">
      <c r="A94" s="6">
        <v>2020</v>
      </c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</row>
    <row r="95" spans="1:51" s="3" customFormat="1" x14ac:dyDescent="0.2">
      <c r="A95" s="6">
        <v>2021</v>
      </c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</row>
    <row r="96" spans="1:51" s="3" customFormat="1" x14ac:dyDescent="0.2">
      <c r="A96" s="6">
        <v>2022</v>
      </c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</row>
    <row r="97" spans="1:51" s="3" customFormat="1" x14ac:dyDescent="0.2">
      <c r="A97" s="6">
        <v>2023</v>
      </c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</row>
    <row r="98" spans="1:51" s="3" customFormat="1" x14ac:dyDescent="0.2">
      <c r="A98" s="6">
        <v>2024</v>
      </c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</row>
    <row r="99" spans="1:51" s="3" customFormat="1" x14ac:dyDescent="0.2">
      <c r="A99" s="6">
        <v>2025</v>
      </c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</row>
    <row r="100" spans="1:51" s="3" customFormat="1" x14ac:dyDescent="0.2">
      <c r="A100" s="6">
        <v>2026</v>
      </c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</row>
    <row r="101" spans="1:51" s="3" customFormat="1" x14ac:dyDescent="0.2">
      <c r="A101" s="6">
        <v>2027</v>
      </c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</row>
    <row r="102" spans="1:51" s="3" customFormat="1" x14ac:dyDescent="0.2">
      <c r="A102" s="6">
        <v>2028</v>
      </c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</row>
    <row r="103" spans="1:51" s="3" customFormat="1" x14ac:dyDescent="0.2">
      <c r="A103" s="6">
        <v>2029</v>
      </c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</row>
    <row r="104" spans="1:51" s="3" customFormat="1" x14ac:dyDescent="0.2">
      <c r="A104" s="6">
        <v>2030</v>
      </c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</row>
    <row r="105" spans="1:51" s="3" customFormat="1" x14ac:dyDescent="0.2">
      <c r="A105" s="6">
        <v>2031</v>
      </c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</row>
    <row r="106" spans="1:51" s="3" customFormat="1" x14ac:dyDescent="0.2">
      <c r="A106" s="6">
        <v>2032</v>
      </c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</row>
    <row r="107" spans="1:51" s="3" customFormat="1" x14ac:dyDescent="0.2">
      <c r="A107" s="6">
        <v>2033</v>
      </c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</row>
    <row r="108" spans="1:51" s="3" customFormat="1" x14ac:dyDescent="0.2">
      <c r="A108" s="6">
        <v>2034</v>
      </c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</row>
    <row r="109" spans="1:51" s="3" customFormat="1" x14ac:dyDescent="0.2">
      <c r="A109" s="6">
        <v>2035</v>
      </c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</row>
    <row r="110" spans="1:51" s="3" customFormat="1" x14ac:dyDescent="0.2">
      <c r="A110" s="6">
        <v>2036</v>
      </c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</row>
    <row r="111" spans="1:51" s="3" customFormat="1" x14ac:dyDescent="0.2">
      <c r="A111" s="6">
        <v>2037</v>
      </c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</row>
    <row r="112" spans="1:51" s="3" customFormat="1" x14ac:dyDescent="0.2">
      <c r="A112" s="6">
        <v>2038</v>
      </c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</row>
    <row r="113" spans="1:51" s="3" customFormat="1" x14ac:dyDescent="0.2">
      <c r="A113" s="6">
        <v>2039</v>
      </c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</row>
    <row r="114" spans="1:51" s="3" customFormat="1" x14ac:dyDescent="0.2">
      <c r="A114" s="6">
        <v>2040</v>
      </c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</row>
    <row r="115" spans="1:51" s="3" customFormat="1" x14ac:dyDescent="0.2">
      <c r="A115" s="6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</row>
    <row r="116" spans="1:51" s="3" customFormat="1" x14ac:dyDescent="0.2">
      <c r="A116" s="6" t="s">
        <v>74</v>
      </c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</row>
    <row r="117" spans="1:51" s="3" customFormat="1" x14ac:dyDescent="0.2">
      <c r="A117" s="6" t="s">
        <v>75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</row>
    <row r="118" spans="1:51" s="3" customFormat="1" x14ac:dyDescent="0.2">
      <c r="A118" s="6" t="s">
        <v>76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</row>
    <row r="119" spans="1:51" s="3" customFormat="1" x14ac:dyDescent="0.2">
      <c r="A119" s="6" t="s">
        <v>0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</row>
    <row r="120" spans="1:51" s="3" customFormat="1" x14ac:dyDescent="0.2">
      <c r="A120" s="6" t="s">
        <v>77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</row>
    <row r="121" spans="1:51" s="3" customFormat="1" x14ac:dyDescent="0.2">
      <c r="A121" s="6" t="s">
        <v>78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</row>
    <row r="122" spans="1:51" s="3" customFormat="1" x14ac:dyDescent="0.2">
      <c r="A122" s="6" t="s">
        <v>79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</row>
    <row r="123" spans="1:51" s="3" customFormat="1" x14ac:dyDescent="0.2">
      <c r="A123" s="6" t="s">
        <v>80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</row>
    <row r="124" spans="1:51" s="3" customFormat="1" x14ac:dyDescent="0.2">
      <c r="A124" s="6" t="s">
        <v>81</v>
      </c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</row>
    <row r="125" spans="1:51" s="3" customFormat="1" x14ac:dyDescent="0.2">
      <c r="A125" s="6" t="s">
        <v>82</v>
      </c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</row>
    <row r="126" spans="1:51" s="3" customFormat="1" x14ac:dyDescent="0.2">
      <c r="A126" s="6" t="s">
        <v>83</v>
      </c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</row>
    <row r="127" spans="1:51" s="3" customFormat="1" x14ac:dyDescent="0.2">
      <c r="A127" s="6" t="s">
        <v>84</v>
      </c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</row>
  </sheetData>
  <mergeCells count="7">
    <mergeCell ref="O2:P2"/>
    <mergeCell ref="C2:D2"/>
    <mergeCell ref="E2:F2"/>
    <mergeCell ref="G2:H2"/>
    <mergeCell ref="I2:J2"/>
    <mergeCell ref="K2:L2"/>
    <mergeCell ref="M2:N2"/>
  </mergeCells>
  <pageMargins left="0.70866141732283472" right="0.70866141732283472" top="0.74803149606299213" bottom="0.74803149606299213" header="0.31496062992125984" footer="0.31496062992125984"/>
  <pageSetup paperSize="9" scale="48" orientation="landscape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8</vt:i4>
      </vt:variant>
    </vt:vector>
  </HeadingPairs>
  <TitlesOfParts>
    <vt:vector size="16" baseType="lpstr">
      <vt:lpstr>BPP_xx</vt:lpstr>
      <vt:lpstr>BPP_xx-1</vt:lpstr>
      <vt:lpstr>Broj_dogovori_xx</vt:lpstr>
      <vt:lpstr>Broj_dogovori_xx-1</vt:lpstr>
      <vt:lpstr>BIS_xx</vt:lpstr>
      <vt:lpstr>BIS_xx-1</vt:lpstr>
      <vt:lpstr>Broj_steti_xx</vt:lpstr>
      <vt:lpstr>Broj_steti_xx-1</vt:lpstr>
      <vt:lpstr>BIS_xx!Print_Area</vt:lpstr>
      <vt:lpstr>'BIS_xx-1'!Print_Area</vt:lpstr>
      <vt:lpstr>BPP_xx!Print_Area</vt:lpstr>
      <vt:lpstr>'BPP_xx-1'!Print_Area</vt:lpstr>
      <vt:lpstr>Broj_dogovori_xx!Print_Area</vt:lpstr>
      <vt:lpstr>'Broj_dogovori_xx-1'!Print_Area</vt:lpstr>
      <vt:lpstr>Broj_steti_xx!Print_Area</vt:lpstr>
      <vt:lpstr>'Broj_steti_xx-1'!Print_Area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2023-05-26T07:50:43Z</cp:lastPrinted>
  <dcterms:created xsi:type="dcterms:W3CDTF">2023-05-26T07:03:41Z</dcterms:created>
  <dcterms:modified xsi:type="dcterms:W3CDTF">2024-09-10T13:22:11Z</dcterms:modified>
</cp:coreProperties>
</file>