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35" i="10"/>
  <c r="C35" i="10"/>
  <c r="D29" i="10"/>
  <c r="C29" i="10"/>
  <c r="D23" i="10"/>
  <c r="C23" i="10"/>
  <c r="C22" i="10" s="1"/>
  <c r="C4" i="10" s="1"/>
  <c r="D22" i="10"/>
  <c r="D18" i="10"/>
  <c r="C18" i="10"/>
  <c r="D12" i="10"/>
  <c r="C12" i="10"/>
  <c r="C6" i="10"/>
  <c r="C45" i="10" s="1"/>
  <c r="C5" i="10"/>
  <c r="D45" i="9"/>
  <c r="D35" i="9"/>
  <c r="C35" i="9"/>
  <c r="D29" i="9"/>
  <c r="C29" i="9"/>
  <c r="D23" i="9"/>
  <c r="C23" i="9"/>
  <c r="C22" i="9" s="1"/>
  <c r="D22" i="9"/>
  <c r="D18" i="9"/>
  <c r="C18" i="9"/>
  <c r="D12" i="9"/>
  <c r="C12" i="9"/>
  <c r="C6" i="9"/>
  <c r="C45" i="9" s="1"/>
  <c r="C5" i="9"/>
  <c r="C34" i="4"/>
  <c r="C22" i="4"/>
  <c r="C21" i="4"/>
  <c r="C17" i="4"/>
  <c r="C5" i="4"/>
  <c r="C4" i="4" s="1"/>
  <c r="C3" i="4" s="1"/>
  <c r="C44" i="4" s="1"/>
  <c r="C34" i="2"/>
  <c r="C28" i="2"/>
  <c r="C22" i="2"/>
  <c r="C21" i="2" s="1"/>
  <c r="C17" i="2"/>
  <c r="C11" i="2"/>
  <c r="C5" i="2"/>
  <c r="C4" i="2" s="1"/>
  <c r="C3" i="2" s="1"/>
  <c r="C44" i="2" s="1"/>
  <c r="C4" i="9" l="1"/>
  <c r="H34" i="3" l="1"/>
  <c r="H22" i="3"/>
  <c r="H21" i="3"/>
  <c r="H3" i="3" s="1"/>
  <c r="H44" i="3" s="1"/>
  <c r="H17" i="3"/>
  <c r="H5" i="3"/>
  <c r="H4" i="3"/>
  <c r="H44" i="1"/>
  <c r="H34" i="1"/>
  <c r="H28" i="1"/>
  <c r="H22" i="1"/>
  <c r="H21" i="1"/>
  <c r="H17" i="1"/>
  <c r="H11" i="1"/>
  <c r="H5" i="1"/>
  <c r="H4" i="1"/>
  <c r="H3" i="1"/>
  <c r="F23" i="11" l="1"/>
  <c r="F22" i="11" s="1"/>
  <c r="F6" i="11"/>
  <c r="F5" i="11" s="1"/>
  <c r="F4" i="11" s="1"/>
  <c r="F45" i="11" s="1"/>
  <c r="E29" i="11"/>
  <c r="E23" i="11"/>
  <c r="E22" i="11"/>
  <c r="E12" i="11"/>
  <c r="E6" i="11"/>
  <c r="E5" i="11" s="1"/>
  <c r="E4" i="11" s="1"/>
  <c r="E45" i="11" s="1"/>
  <c r="F23" i="5"/>
  <c r="F22" i="5" s="1"/>
  <c r="F6" i="5"/>
  <c r="F5" i="5" s="1"/>
  <c r="F4" i="5" s="1"/>
  <c r="F45" i="5" s="1"/>
  <c r="E29" i="5"/>
  <c r="E23" i="5"/>
  <c r="E22" i="5" s="1"/>
  <c r="E12" i="5"/>
  <c r="E6" i="5"/>
  <c r="E5" i="5" s="1"/>
  <c r="D22" i="3"/>
  <c r="D21" i="3" s="1"/>
  <c r="D11" i="3"/>
  <c r="D5" i="3"/>
  <c r="D4" i="3" s="1"/>
  <c r="D3" i="3" s="1"/>
  <c r="D44" i="3" s="1"/>
  <c r="D28" i="1"/>
  <c r="D22" i="1"/>
  <c r="D21" i="1" s="1"/>
  <c r="D11" i="1"/>
  <c r="D5" i="1"/>
  <c r="D4" i="1" s="1"/>
  <c r="E4" i="5" l="1"/>
  <c r="E45" i="5" s="1"/>
  <c r="D3" i="1"/>
  <c r="D44" i="1" s="1"/>
  <c r="K23" i="11" l="1"/>
  <c r="K22" i="11" s="1"/>
  <c r="K12" i="11"/>
  <c r="K6" i="11"/>
  <c r="K5" i="11" s="1"/>
  <c r="K4" i="11" s="1"/>
  <c r="K45" i="11" s="1"/>
  <c r="K23" i="5"/>
  <c r="K22" i="5"/>
  <c r="K12" i="5"/>
  <c r="K6" i="5"/>
  <c r="K5" i="5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G3" i="3" l="1"/>
  <c r="G44" i="3" s="1"/>
  <c r="I29" i="10" l="1"/>
  <c r="I23" i="10"/>
  <c r="I22" i="10"/>
  <c r="I12" i="10"/>
  <c r="I5" i="10"/>
  <c r="I4" i="10" s="1"/>
  <c r="I45" i="10" s="1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/>
  <c r="I12" i="9"/>
  <c r="I5" i="9" s="1"/>
  <c r="I4" i="9" s="1"/>
  <c r="I45" i="9" s="1"/>
  <c r="F28" i="4"/>
  <c r="F22" i="4"/>
  <c r="F21" i="4"/>
  <c r="F4" i="4"/>
  <c r="F3" i="4" s="1"/>
  <c r="F44" i="4" s="1"/>
  <c r="F28" i="2"/>
  <c r="F22" i="2"/>
  <c r="F21" i="2" s="1"/>
  <c r="F11" i="2"/>
  <c r="F4" i="2"/>
  <c r="J35" i="11"/>
  <c r="J29" i="11"/>
  <c r="J23" i="11"/>
  <c r="J22" i="11" s="1"/>
  <c r="J21" i="11"/>
  <c r="J20" i="11"/>
  <c r="J19" i="11"/>
  <c r="J18" i="11"/>
  <c r="J12" i="11"/>
  <c r="J6" i="11"/>
  <c r="J5" i="11"/>
  <c r="I29" i="11"/>
  <c r="I23" i="11"/>
  <c r="I22" i="11" s="1"/>
  <c r="I12" i="11"/>
  <c r="I5" i="11" s="1"/>
  <c r="I4" i="11" s="1"/>
  <c r="I45" i="11" s="1"/>
  <c r="I6" i="11"/>
  <c r="J35" i="5"/>
  <c r="J29" i="5"/>
  <c r="J23" i="5"/>
  <c r="J22" i="5" s="1"/>
  <c r="J21" i="5"/>
  <c r="J18" i="5" s="1"/>
  <c r="J20" i="5"/>
  <c r="J19" i="5"/>
  <c r="J12" i="5"/>
  <c r="J5" i="5" s="1"/>
  <c r="J4" i="5" s="1"/>
  <c r="J45" i="5" s="1"/>
  <c r="J6" i="5"/>
  <c r="I29" i="5"/>
  <c r="I23" i="5"/>
  <c r="I22" i="5" s="1"/>
  <c r="I12" i="5"/>
  <c r="I6" i="5"/>
  <c r="I5" i="5" s="1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F3" i="2" l="1"/>
  <c r="F44" i="2" s="1"/>
  <c r="J4" i="11"/>
  <c r="J45" i="11" s="1"/>
  <c r="I4" i="5"/>
  <c r="I45" i="5" s="1"/>
  <c r="H35" i="10" l="1"/>
  <c r="H29" i="10"/>
  <c r="H23" i="10"/>
  <c r="H22" i="10" s="1"/>
  <c r="H18" i="10"/>
  <c r="H12" i="10"/>
  <c r="H6" i="10"/>
  <c r="H5" i="10" s="1"/>
  <c r="H4" i="10" s="1"/>
  <c r="H45" i="10" s="1"/>
  <c r="G35" i="10"/>
  <c r="G29" i="10"/>
  <c r="G23" i="10"/>
  <c r="G22" i="10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 s="1"/>
  <c r="H4" i="9" s="1"/>
  <c r="H45" i="9" s="1"/>
  <c r="G35" i="9"/>
  <c r="G29" i="9"/>
  <c r="G23" i="9"/>
  <c r="G22" i="9" s="1"/>
  <c r="G18" i="9"/>
  <c r="G12" i="9"/>
  <c r="G6" i="9"/>
  <c r="G5" i="9"/>
  <c r="G4" i="9" s="1"/>
  <c r="G45" i="9" s="1"/>
  <c r="E34" i="4"/>
  <c r="E22" i="4"/>
  <c r="E21" i="4" s="1"/>
  <c r="E17" i="4"/>
  <c r="E5" i="4"/>
  <c r="E4" i="4" s="1"/>
  <c r="E3" i="4" s="1"/>
  <c r="E44" i="4" s="1"/>
  <c r="E34" i="2"/>
  <c r="E28" i="2"/>
  <c r="E22" i="2"/>
  <c r="E21" i="2" s="1"/>
  <c r="E17" i="2"/>
  <c r="E11" i="2"/>
  <c r="E5" i="2"/>
  <c r="E4" i="2"/>
  <c r="E3" i="2" l="1"/>
  <c r="E44" i="2" s="1"/>
  <c r="H45" i="11" l="1"/>
  <c r="G23" i="11"/>
  <c r="G22" i="11" s="1"/>
  <c r="G12" i="11"/>
  <c r="G6" i="11"/>
  <c r="G5" i="11" s="1"/>
  <c r="G23" i="5"/>
  <c r="G22" i="5" s="1"/>
  <c r="G12" i="5"/>
  <c r="G6" i="5"/>
  <c r="G5" i="5" s="1"/>
  <c r="G4" i="5" s="1"/>
  <c r="G45" i="5" s="1"/>
  <c r="E34" i="3"/>
  <c r="E22" i="3"/>
  <c r="E21" i="3" s="1"/>
  <c r="E17" i="3"/>
  <c r="E5" i="3"/>
  <c r="E4" i="3" s="1"/>
  <c r="E34" i="1"/>
  <c r="E28" i="1"/>
  <c r="E22" i="1"/>
  <c r="E21" i="1" s="1"/>
  <c r="E17" i="1"/>
  <c r="E11" i="1"/>
  <c r="E5" i="1"/>
  <c r="E4" i="1"/>
  <c r="E3" i="1" s="1"/>
  <c r="E44" i="1" s="1"/>
  <c r="G4" i="11" l="1"/>
  <c r="G45" i="11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28" i="1"/>
  <c r="C22" i="1"/>
  <c r="C21" i="1"/>
  <c r="C11" i="1"/>
  <c r="C5" i="1"/>
  <c r="C44" i="1" s="1"/>
  <c r="C4" i="1"/>
  <c r="C3" i="1" s="1"/>
  <c r="C4" i="5" l="1"/>
  <c r="C45" i="5"/>
  <c r="C3" i="3"/>
  <c r="C44" i="3" s="1"/>
  <c r="J45" i="10" l="1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 s="1"/>
  <c r="J28" i="10"/>
  <c r="J27" i="10"/>
  <c r="J26" i="10"/>
  <c r="J25" i="10"/>
  <c r="J24" i="10"/>
  <c r="J23" i="10" s="1"/>
  <c r="J22" i="10" s="1"/>
  <c r="J21" i="10"/>
  <c r="J20" i="10"/>
  <c r="J19" i="10"/>
  <c r="J18" i="10" s="1"/>
  <c r="J17" i="10"/>
  <c r="J16" i="10"/>
  <c r="J15" i="10"/>
  <c r="J14" i="10"/>
  <c r="J13" i="10"/>
  <c r="J12" i="10"/>
  <c r="J11" i="10"/>
  <c r="J10" i="10"/>
  <c r="J8" i="10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<sst xmlns="http://schemas.openxmlformats.org/spreadsheetml/2006/main" count="928" uniqueCount="104">
  <si>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</si>
  <si>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</si>
  <si>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</si>
  <si>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</si>
  <si>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</si>
  <si>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</si>
  <si>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</si>
  <si>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</si>
  <si>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</si>
  <si>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</si>
  <si>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</si>
  <si>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</si>
  <si>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</si>
  <si>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</si>
  <si>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</si>
  <si>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</si>
  <si>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</si>
  <si>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</si>
  <si>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</si>
  <si>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</si>
  <si>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</si>
  <si>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</si>
  <si>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</si>
  <si>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</si>
  <si>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</si>
  <si>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</si>
  <si>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</si>
  <si>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</si>
  <si>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</si>
  <si>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</si>
  <si>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</si>
  <si>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</si>
  <si>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</si>
  <si>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</si>
  <si>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</si>
  <si>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</si>
  <si>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</si>
  <si>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</si>
  <si>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</si>
  <si>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</si>
  <si>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</si>
  <si>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</si>
  <si>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</si>
  <si>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</si>
  <si>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</si>
  <si>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</si>
  <si>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</si>
  <si>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</si>
  <si>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</si>
  <si>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</si>
  <si>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</si>
  <si>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</si>
  <si>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</si>
  <si>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</si>
  <si>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</si>
  <si>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</si>
  <si>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</si>
  <si>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</si>
  <si>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</si>
  <si>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</si>
  <si>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</si>
  <si>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</si>
  <si>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</si>
  <si>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</si>
  <si>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</si>
  <si>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</si>
  <si>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</si>
  <si>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</si>
  <si>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</si>
  <si>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</si>
  <si>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</si>
  <si>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</si>
  <si>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</si>
  <si>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</si>
  <si>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</si>
  <si>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</si>
  <si>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</si>
  <si>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</si>
  <si>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</si>
  <si>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</si>
  <si>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</si>
  <si>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</si>
  <si>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</si>
  <si>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</si>
  <si>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</si>
  <si>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 muajin gusht të vitit 2024</t>
  </si>
  <si>
    <t>Primi i shkruar bruto, në mijëra denarë, të shoqërive të sigurimeve jetë, për  muajin gusht të vitit 2023</t>
  </si>
  <si>
    <t>Numri i kontratave të lidhura të shoqërive të jetës, për muajin gusht të vitit 2024</t>
  </si>
  <si>
    <t>Numri i kontratave të lidhura të shoqërive të jetës, për muajin gusht të vitit 2023</t>
  </si>
  <si>
    <t>Dëme të paguara bruto, në mijëra denarë,  për shoqëritë e sigurimeve jetë, për muajin gusht të vitit 2024</t>
  </si>
  <si>
    <t>Dëme të paguara bruto, në mijëra denarë,  për shoqëritë e sigurimeve jetë, për muajin gusht të vitit 2023</t>
  </si>
  <si>
    <t>Numri i dëmeve të paguara  për shoqëritë e sigurimeve jetë, për  muajin gusht të vitit 2024</t>
  </si>
  <si>
    <t>Numri i dëmeve të paguara  për shoqëritë e sigurimeve jetë, për  muajin gusht të vitit 2023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</si>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</sst>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7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8" fillId="0" borderId="15" xfId="1" applyNumberFormat="1" applyFont="1" applyBorder="1" applyAlignment="1">
      <alignment horizontal="right"/>
    </xf>
    <xf numFmtId="164" fontId="0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3" fontId="8" fillId="0" borderId="15" xfId="0" applyNumberFormat="1" applyFont="1" applyBorder="1" applyAlignment="1">
      <alignment horizontal="right"/>
    </xf>
    <xf numFmtId="3" fontId="1" fillId="3" borderId="16" xfId="0" applyNumberFormat="1" applyFont="1" applyFill="1" applyBorder="1" applyAlignment="1">
      <alignment vertical="center" wrapText="1"/>
    </xf>
    <xf numFmtId="3" fontId="1" fillId="3" borderId="17" xfId="0" applyNumberFormat="1" applyFont="1" applyFill="1" applyBorder="1" applyAlignment="1">
      <alignment vertical="center" wrapText="1"/>
    </xf>
    <xf numFmtId="3" fontId="1" fillId="0" borderId="17" xfId="0" applyNumberFormat="1" applyFont="1" applyBorder="1" applyAlignment="1">
      <alignment vertical="center" wrapText="1"/>
    </xf>
    <xf numFmtId="3" fontId="1" fillId="4" borderId="17" xfId="0" applyNumberFormat="1" applyFont="1" applyFill="1" applyBorder="1" applyAlignment="1">
      <alignment vertical="center" wrapText="1"/>
    </xf>
    <xf numFmtId="3" fontId="1" fillId="3" borderId="18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85</v>
      </c>
    </row>
    <row r="2" spans="1:39" s="7" customFormat="1" x14ac:dyDescent="0.25">
      <c r="A2" s="8"/>
      <c r="B2" s="9"/>
      <c r="C2" s="63" t="s">
        <v>93</v>
      </c>
      <c r="D2" s="63" t="s">
        <v>94</v>
      </c>
      <c r="E2" s="63" t="s">
        <v>95</v>
      </c>
      <c r="F2" s="63" t="s">
        <v>96</v>
      </c>
      <c r="G2" s="63" t="s">
        <v>97</v>
      </c>
      <c r="H2" s="64" t="s">
        <v>98</v>
      </c>
      <c r="I2" s="64" t="s">
        <v>99</v>
      </c>
    </row>
    <row r="3" spans="1:39" s="1" customFormat="1" x14ac:dyDescent="0.2">
      <c r="A3" s="70" t="s">
        <v>59</v>
      </c>
      <c r="B3" s="10" t="s">
        <v>1</v>
      </c>
      <c r="C3" s="27">
        <f t="shared" ref="C3" si="0">C4+C21</f>
        <v>16079</v>
      </c>
      <c r="D3" s="27">
        <f>D4+D21</f>
        <v>11109</v>
      </c>
      <c r="E3" s="27">
        <f t="shared" ref="E3" si="1">E4+E21</f>
        <v>705</v>
      </c>
      <c r="F3" s="44">
        <f>SUM(F4,F21,F28)</f>
        <v>5167</v>
      </c>
      <c r="G3" s="48">
        <f>G4+G21</f>
        <v>39392.033618774985</v>
      </c>
      <c r="H3" s="48">
        <f>H4+H21</f>
        <v>2330.4300000000003</v>
      </c>
      <c r="I3" s="16">
        <f>SUM(C3:H3)</f>
        <v>74782.463618774986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27">
        <f>C5+C11</f>
        <v>3196</v>
      </c>
      <c r="D4" s="27">
        <f>D5+D11+D17</f>
        <v>10911</v>
      </c>
      <c r="E4" s="27">
        <f t="shared" ref="E4" si="2">SUM(E5,E17,E11)</f>
        <v>184</v>
      </c>
      <c r="F4" s="44">
        <f>SUM(F11,F5)</f>
        <v>155</v>
      </c>
      <c r="G4" s="48">
        <f>G5+G11</f>
        <v>22242.573011774999</v>
      </c>
      <c r="H4" s="48">
        <f>H5+H11</f>
        <v>0</v>
      </c>
      <c r="I4" s="16">
        <f t="shared" ref="I4:I44" si="3">SUM(C4:H4)</f>
        <v>36688.573011774999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7">
        <f>SUM(C6:C10)</f>
        <v>3112</v>
      </c>
      <c r="D5" s="27">
        <f t="shared" ref="D5" si="4">SUM(D6:D9)</f>
        <v>10508</v>
      </c>
      <c r="E5" s="27">
        <f t="shared" ref="E5" si="5">SUM(E6:E10)</f>
        <v>157</v>
      </c>
      <c r="F5" s="44">
        <f>SUM(F6:F10)</f>
        <v>151</v>
      </c>
      <c r="G5" s="48">
        <f>G6+G8</f>
        <v>22105.358760110001</v>
      </c>
      <c r="H5" s="48">
        <f>SUM(H6:H10)</f>
        <v>0</v>
      </c>
      <c r="I5" s="18">
        <f t="shared" si="3"/>
        <v>36033.358760110001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1" t="s">
        <v>62</v>
      </c>
      <c r="B6" s="13" t="s">
        <v>4</v>
      </c>
      <c r="C6" s="28">
        <v>2560</v>
      </c>
      <c r="D6" s="11">
        <v>113</v>
      </c>
      <c r="E6" s="11">
        <v>127</v>
      </c>
      <c r="F6" s="11">
        <v>120</v>
      </c>
      <c r="G6" s="49">
        <v>21927.235434350001</v>
      </c>
      <c r="H6" s="50"/>
      <c r="I6" s="18">
        <f t="shared" si="3"/>
        <v>24847.235434350001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29">
        <v>0</v>
      </c>
      <c r="D7" s="11">
        <v>94</v>
      </c>
      <c r="E7" s="11"/>
      <c r="F7" s="45">
        <v>0</v>
      </c>
      <c r="G7" s="49"/>
      <c r="H7" s="50"/>
      <c r="I7" s="18">
        <f t="shared" si="3"/>
        <v>94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1" t="s">
        <v>64</v>
      </c>
      <c r="B8" s="13" t="s">
        <v>6</v>
      </c>
      <c r="C8" s="28">
        <v>451</v>
      </c>
      <c r="D8" s="11">
        <v>8798</v>
      </c>
      <c r="E8" s="11"/>
      <c r="F8" s="11">
        <v>0</v>
      </c>
      <c r="G8" s="49">
        <v>178.12332575999997</v>
      </c>
      <c r="H8" s="50"/>
      <c r="I8" s="18">
        <f t="shared" si="3"/>
        <v>9427.1233257599997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29">
        <v>0</v>
      </c>
      <c r="D9" s="11">
        <v>1503</v>
      </c>
      <c r="E9" s="11">
        <v>30</v>
      </c>
      <c r="F9" s="11">
        <v>31</v>
      </c>
      <c r="G9" s="50"/>
      <c r="H9" s="50"/>
      <c r="I9" s="18">
        <f t="shared" si="3"/>
        <v>1564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29">
        <v>101</v>
      </c>
      <c r="D10" s="11">
        <v>0</v>
      </c>
      <c r="E10" s="11"/>
      <c r="F10" s="45">
        <v>0</v>
      </c>
      <c r="G10" s="50"/>
      <c r="H10" s="50"/>
      <c r="I10" s="18">
        <f t="shared" si="3"/>
        <v>101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30">
        <f>C12+C13+C14+C15+C16</f>
        <v>84</v>
      </c>
      <c r="D11" s="27">
        <f>SUM(D12:D16)</f>
        <v>403</v>
      </c>
      <c r="E11" s="36">
        <f>SUM(E12:E16)</f>
        <v>27</v>
      </c>
      <c r="F11" s="46">
        <f>SUM(F16,F13)</f>
        <v>4</v>
      </c>
      <c r="G11" s="48">
        <f>SUM(G12:G16)</f>
        <v>137.21425166500001</v>
      </c>
      <c r="H11" s="48">
        <f>SUM(H12:H16)</f>
        <v>0</v>
      </c>
      <c r="I11" s="18">
        <f t="shared" si="3"/>
        <v>655.21425166500001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1" t="s">
        <v>68</v>
      </c>
      <c r="B12" s="13" t="s">
        <v>10</v>
      </c>
      <c r="C12" s="31">
        <v>3</v>
      </c>
      <c r="D12" s="11">
        <v>143</v>
      </c>
      <c r="E12" s="11">
        <v>3</v>
      </c>
      <c r="F12" s="45">
        <v>0</v>
      </c>
      <c r="G12" s="49">
        <v>2.6632919399999997</v>
      </c>
      <c r="H12" s="50"/>
      <c r="I12" s="18">
        <f t="shared" si="3"/>
        <v>151.66329193999999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1" t="s">
        <v>69</v>
      </c>
      <c r="B13" s="13" t="s">
        <v>11</v>
      </c>
      <c r="C13" s="31">
        <v>12</v>
      </c>
      <c r="D13" s="11">
        <v>230</v>
      </c>
      <c r="E13" s="11">
        <v>13</v>
      </c>
      <c r="F13" s="11">
        <v>4</v>
      </c>
      <c r="G13" s="49">
        <v>26.543774124999999</v>
      </c>
      <c r="H13" s="50"/>
      <c r="I13" s="18">
        <f t="shared" si="3"/>
        <v>285.54377412500003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29">
        <v>0</v>
      </c>
      <c r="D14" s="11">
        <v>0</v>
      </c>
      <c r="E14" s="11"/>
      <c r="F14" s="45">
        <v>0</v>
      </c>
      <c r="G14" s="51"/>
      <c r="H14" s="50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29">
        <v>0</v>
      </c>
      <c r="D15" s="11">
        <v>0</v>
      </c>
      <c r="E15" s="11"/>
      <c r="F15" s="45">
        <v>0</v>
      </c>
      <c r="G15" s="51"/>
      <c r="H15" s="50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29">
        <v>69</v>
      </c>
      <c r="D16" s="11">
        <v>30</v>
      </c>
      <c r="E16" s="11">
        <v>11</v>
      </c>
      <c r="F16" s="11">
        <v>0</v>
      </c>
      <c r="G16" s="49">
        <v>108.0071856</v>
      </c>
      <c r="H16" s="50"/>
      <c r="I16" s="18">
        <f t="shared" si="3"/>
        <v>218.00718560000001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32">
        <v>0</v>
      </c>
      <c r="D17" s="27">
        <v>0</v>
      </c>
      <c r="E17" s="27">
        <f t="shared" ref="E17" si="6">SUM(E18:E20)</f>
        <v>0</v>
      </c>
      <c r="F17" s="46">
        <v>0</v>
      </c>
      <c r="G17" s="48"/>
      <c r="H17" s="48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29">
        <v>0</v>
      </c>
      <c r="D18" s="11">
        <v>0</v>
      </c>
      <c r="E18" s="11"/>
      <c r="F18" s="45">
        <v>0</v>
      </c>
      <c r="G18" s="50"/>
      <c r="H18" s="50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29"/>
      <c r="D19" s="11">
        <v>0</v>
      </c>
      <c r="E19" s="11"/>
      <c r="F19" s="45">
        <v>0</v>
      </c>
      <c r="G19" s="50"/>
      <c r="H19" s="50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29">
        <v>0</v>
      </c>
      <c r="D20" s="11">
        <v>0</v>
      </c>
      <c r="E20" s="11"/>
      <c r="F20" s="45">
        <v>0</v>
      </c>
      <c r="G20" s="50"/>
      <c r="H20" s="50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32">
        <f>C22+C28</f>
        <v>12883</v>
      </c>
      <c r="D21" s="27">
        <f>D22+D28</f>
        <v>198</v>
      </c>
      <c r="E21" s="27">
        <f t="shared" ref="E21" si="7">SUM(E22,E28,E34)</f>
        <v>521</v>
      </c>
      <c r="F21" s="30">
        <f>SUM(F22,F34)</f>
        <v>4665</v>
      </c>
      <c r="G21" s="48">
        <f>G22+G28</f>
        <v>17149.460606999986</v>
      </c>
      <c r="H21" s="48">
        <f>H22+H28</f>
        <v>2330.4300000000003</v>
      </c>
      <c r="I21" s="16">
        <f t="shared" si="3"/>
        <v>37746.890606999987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30">
        <f>SUM(C23:C27)</f>
        <v>11690</v>
      </c>
      <c r="D22" s="27">
        <f>D24</f>
        <v>198</v>
      </c>
      <c r="E22" s="27">
        <f t="shared" ref="E22:F22" si="8">SUM(E23:E27)</f>
        <v>521</v>
      </c>
      <c r="F22" s="30">
        <f t="shared" si="8"/>
        <v>4665</v>
      </c>
      <c r="G22" s="48">
        <f>G24</f>
        <v>17149.460606999986</v>
      </c>
      <c r="H22" s="27">
        <f>SUM(H23:H27)</f>
        <v>1577.44</v>
      </c>
      <c r="I22" s="18">
        <f t="shared" si="3"/>
        <v>35800.900606999989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50"/>
      <c r="H23" s="50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33">
        <v>11690</v>
      </c>
      <c r="D24" s="11">
        <v>198</v>
      </c>
      <c r="E24" s="11">
        <v>521</v>
      </c>
      <c r="F24" s="11">
        <v>4665</v>
      </c>
      <c r="G24" s="50">
        <v>17149.460606999986</v>
      </c>
      <c r="H24" s="50">
        <v>1577.44</v>
      </c>
      <c r="I24" s="18">
        <f t="shared" si="3"/>
        <v>35800.900606999989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50"/>
      <c r="H25" s="50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50"/>
      <c r="H26" s="50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50"/>
      <c r="H27" s="50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30">
        <f>SUM(C29:C33)</f>
        <v>1193</v>
      </c>
      <c r="D28" s="27">
        <f>D29+D30</f>
        <v>0</v>
      </c>
      <c r="E28" s="27">
        <f>SUM(E29:E33)</f>
        <v>0</v>
      </c>
      <c r="F28" s="30">
        <f>SUM(F29:F33)</f>
        <v>347</v>
      </c>
      <c r="G28" s="48">
        <f>SUM(G29:G33)</f>
        <v>0</v>
      </c>
      <c r="H28" s="48">
        <f>SUM(H29:H33)</f>
        <v>752.99</v>
      </c>
      <c r="I28" s="18">
        <f t="shared" si="3"/>
        <v>2292.9899999999998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1" t="s">
        <v>69</v>
      </c>
      <c r="B29" s="13" t="s">
        <v>27</v>
      </c>
      <c r="C29" s="31">
        <v>124</v>
      </c>
      <c r="D29" s="11">
        <v>0</v>
      </c>
      <c r="E29" s="11"/>
      <c r="F29" s="11">
        <v>0</v>
      </c>
      <c r="G29" s="50"/>
      <c r="H29" s="50">
        <v>48.6</v>
      </c>
      <c r="I29" s="18">
        <f t="shared" si="3"/>
        <v>172.6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1" t="s">
        <v>70</v>
      </c>
      <c r="B30" s="13" t="s">
        <v>28</v>
      </c>
      <c r="C30" s="31">
        <v>940</v>
      </c>
      <c r="D30" s="11">
        <v>0</v>
      </c>
      <c r="E30" s="11"/>
      <c r="F30" s="11">
        <v>298</v>
      </c>
      <c r="G30" s="50"/>
      <c r="H30" s="50">
        <v>182.29</v>
      </c>
      <c r="I30" s="18">
        <f t="shared" si="3"/>
        <v>1420.29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29">
        <v>0</v>
      </c>
      <c r="D31" s="11">
        <v>0</v>
      </c>
      <c r="E31" s="11"/>
      <c r="F31" s="45">
        <v>0</v>
      </c>
      <c r="G31" s="50"/>
      <c r="H31" s="50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29">
        <v>0</v>
      </c>
      <c r="D32" s="11">
        <v>0</v>
      </c>
      <c r="E32" s="11"/>
      <c r="F32" s="45">
        <v>0</v>
      </c>
      <c r="G32" s="50"/>
      <c r="H32" s="50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29">
        <v>129</v>
      </c>
      <c r="D33" s="11">
        <v>0</v>
      </c>
      <c r="E33" s="11"/>
      <c r="F33" s="11">
        <v>49</v>
      </c>
      <c r="G33" s="50"/>
      <c r="H33" s="50">
        <v>522.1</v>
      </c>
      <c r="I33" s="18">
        <f t="shared" si="3"/>
        <v>700.1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34">
        <v>0</v>
      </c>
      <c r="D34" s="27">
        <v>0</v>
      </c>
      <c r="E34" s="27">
        <f t="shared" ref="E34" si="9">SUM(E35:E37)</f>
        <v>0</v>
      </c>
      <c r="F34" s="46">
        <v>0</v>
      </c>
      <c r="G34" s="48"/>
      <c r="H34" s="48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50"/>
      <c r="H35" s="50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50"/>
      <c r="H36" s="50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50"/>
      <c r="H37" s="50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50"/>
      <c r="H38" s="50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3" t="s">
        <v>79</v>
      </c>
      <c r="B39" s="10" t="s">
        <v>37</v>
      </c>
      <c r="C39" s="28">
        <v>5675</v>
      </c>
      <c r="D39" s="27">
        <v>5705</v>
      </c>
      <c r="E39" s="11">
        <v>9652</v>
      </c>
      <c r="F39" s="11">
        <v>1309</v>
      </c>
      <c r="G39" s="50">
        <v>3218.4887127000002</v>
      </c>
      <c r="H39" s="50">
        <v>912.11</v>
      </c>
      <c r="I39" s="16">
        <f t="shared" si="3"/>
        <v>26471.598712700001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50"/>
      <c r="H40" s="50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50"/>
      <c r="H41" s="50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50"/>
      <c r="H42" s="50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50"/>
      <c r="H43" s="50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27">
        <f>C5+C11+C22+C28+C39</f>
        <v>21754</v>
      </c>
      <c r="D44" s="27">
        <f>D39+D3</f>
        <v>16814</v>
      </c>
      <c r="E44" s="27">
        <f t="shared" ref="E44" si="10">SUM(E3,E38:E43)</f>
        <v>10357</v>
      </c>
      <c r="F44" s="47">
        <f>SUM(F3,F39)</f>
        <v>6476</v>
      </c>
      <c r="G44" s="52">
        <f>G3+G39</f>
        <v>42610.522331474989</v>
      </c>
      <c r="H44" s="48">
        <f>H5+H11+H22+H28+H39</f>
        <v>3242.5400000000004</v>
      </c>
      <c r="I44" s="20">
        <f t="shared" si="3"/>
        <v>101254.06233147498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86</v>
      </c>
    </row>
    <row r="2" spans="1:39" s="7" customFormat="1" x14ac:dyDescent="0.25">
      <c r="A2" s="8"/>
      <c r="B2" s="9"/>
      <c r="C2" s="63" t="s">
        <v>93</v>
      </c>
      <c r="D2" s="63" t="s">
        <v>94</v>
      </c>
      <c r="E2" s="63" t="s">
        <v>95</v>
      </c>
      <c r="F2" s="63" t="s">
        <v>96</v>
      </c>
      <c r="G2" s="63" t="s">
        <v>97</v>
      </c>
      <c r="H2" s="64" t="s">
        <v>98</v>
      </c>
      <c r="I2" s="64" t="s">
        <v>99</v>
      </c>
    </row>
    <row r="3" spans="1:39" s="1" customFormat="1" x14ac:dyDescent="0.2">
      <c r="A3" s="70" t="s">
        <v>59</v>
      </c>
      <c r="B3" s="10" t="s">
        <v>1</v>
      </c>
      <c r="C3" s="54">
        <f>C4+C21</f>
        <v>13413</v>
      </c>
      <c r="D3" s="27">
        <v>14661</v>
      </c>
      <c r="E3" s="27">
        <f t="shared" ref="E3" si="0">E4+E21</f>
        <v>1245</v>
      </c>
      <c r="F3" s="44">
        <f>SUM(F4,F21,F28)</f>
        <v>6114</v>
      </c>
      <c r="G3" s="48">
        <v>35122.339999999997</v>
      </c>
      <c r="H3" s="24"/>
      <c r="I3" s="16">
        <f>SUM(C3:H3)</f>
        <v>70555.34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54">
        <f>C5+C17+C11</f>
        <v>3672</v>
      </c>
      <c r="D4" s="27">
        <v>14351</v>
      </c>
      <c r="E4" s="27">
        <f t="shared" ref="E4" si="1">SUM(E5,E17,E11)</f>
        <v>372</v>
      </c>
      <c r="F4" s="44">
        <f>SUM(F11,F5)</f>
        <v>290</v>
      </c>
      <c r="G4" s="48">
        <v>24321.32</v>
      </c>
      <c r="H4" s="24"/>
      <c r="I4" s="16">
        <f t="shared" ref="I4:I44" si="2">SUM(C4:H4)</f>
        <v>43006.32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7">
        <f t="shared" ref="C5" si="3">C6+C8+C10</f>
        <v>3641</v>
      </c>
      <c r="D5" s="27">
        <v>13992</v>
      </c>
      <c r="E5" s="27">
        <f t="shared" ref="E5" si="4">SUM(E6:E10)</f>
        <v>338</v>
      </c>
      <c r="F5" s="44">
        <v>270</v>
      </c>
      <c r="G5" s="48">
        <v>24247.5</v>
      </c>
      <c r="H5" s="25"/>
      <c r="I5" s="18">
        <f t="shared" si="2"/>
        <v>42488.5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1" t="s">
        <v>62</v>
      </c>
      <c r="B6" s="13" t="s">
        <v>4</v>
      </c>
      <c r="C6" s="55">
        <v>3488</v>
      </c>
      <c r="D6" s="11">
        <v>107</v>
      </c>
      <c r="E6" s="11">
        <v>230</v>
      </c>
      <c r="F6" s="11">
        <v>213</v>
      </c>
      <c r="G6" s="50">
        <v>23848.94</v>
      </c>
      <c r="H6" s="25"/>
      <c r="I6" s="18">
        <f t="shared" si="2"/>
        <v>27886.94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56">
        <v>0</v>
      </c>
      <c r="D7" s="11">
        <v>118</v>
      </c>
      <c r="E7" s="11"/>
      <c r="F7" s="45">
        <v>0</v>
      </c>
      <c r="G7" s="50"/>
      <c r="H7" s="25"/>
      <c r="I7" s="18">
        <f t="shared" si="2"/>
        <v>118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1" t="s">
        <v>64</v>
      </c>
      <c r="B8" s="13" t="s">
        <v>6</v>
      </c>
      <c r="C8" s="56">
        <v>127</v>
      </c>
      <c r="D8" s="11">
        <v>12783</v>
      </c>
      <c r="E8" s="11"/>
      <c r="F8" s="11">
        <v>0</v>
      </c>
      <c r="G8" s="50">
        <v>398.56</v>
      </c>
      <c r="H8" s="25"/>
      <c r="I8" s="18">
        <f t="shared" si="2"/>
        <v>13308.56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56">
        <v>0</v>
      </c>
      <c r="D9" s="11">
        <v>984</v>
      </c>
      <c r="E9" s="11">
        <v>108</v>
      </c>
      <c r="F9" s="11">
        <v>57</v>
      </c>
      <c r="G9" s="50"/>
      <c r="H9" s="25"/>
      <c r="I9" s="18">
        <f t="shared" si="2"/>
        <v>1149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71" t="s">
        <v>66</v>
      </c>
      <c r="B10" s="13" t="s">
        <v>8</v>
      </c>
      <c r="C10" s="55">
        <v>26</v>
      </c>
      <c r="D10" s="11">
        <v>0</v>
      </c>
      <c r="E10" s="11"/>
      <c r="F10" s="45">
        <v>0</v>
      </c>
      <c r="G10" s="50"/>
      <c r="H10" s="25"/>
      <c r="I10" s="18">
        <f t="shared" si="2"/>
        <v>26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30">
        <f t="shared" ref="C11" si="5">SUM(C12:C16)</f>
        <v>31</v>
      </c>
      <c r="D11" s="27">
        <v>359</v>
      </c>
      <c r="E11" s="36">
        <f t="shared" ref="E11" si="6">SUM(E12:E16)</f>
        <v>34</v>
      </c>
      <c r="F11" s="46">
        <f>SUM(F16,F13)</f>
        <v>20</v>
      </c>
      <c r="G11" s="48">
        <v>73.819999999999993</v>
      </c>
      <c r="H11" s="25"/>
      <c r="I11" s="18">
        <f t="shared" si="2"/>
        <v>517.81999999999994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1" t="s">
        <v>68</v>
      </c>
      <c r="B12" s="13" t="s">
        <v>10</v>
      </c>
      <c r="C12" s="56">
        <v>12</v>
      </c>
      <c r="D12" s="11">
        <v>145</v>
      </c>
      <c r="E12" s="11">
        <v>3</v>
      </c>
      <c r="F12" s="45"/>
      <c r="G12" s="50">
        <v>3.69</v>
      </c>
      <c r="H12" s="25"/>
      <c r="I12" s="18">
        <f t="shared" si="2"/>
        <v>163.69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1" t="s">
        <v>69</v>
      </c>
      <c r="B13" s="13" t="s">
        <v>11</v>
      </c>
      <c r="C13" s="56">
        <v>9</v>
      </c>
      <c r="D13" s="11">
        <v>212</v>
      </c>
      <c r="E13" s="11">
        <v>19</v>
      </c>
      <c r="F13" s="11">
        <v>9</v>
      </c>
      <c r="G13" s="50">
        <v>40.299999999999997</v>
      </c>
      <c r="H13" s="25"/>
      <c r="I13" s="18">
        <f t="shared" si="2"/>
        <v>289.3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56">
        <v>0</v>
      </c>
      <c r="D14" s="11">
        <v>0</v>
      </c>
      <c r="E14" s="11"/>
      <c r="F14" s="45">
        <v>0</v>
      </c>
      <c r="G14" s="50"/>
      <c r="H14" s="25"/>
      <c r="I14" s="18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56">
        <v>0</v>
      </c>
      <c r="D15" s="11">
        <v>0</v>
      </c>
      <c r="E15" s="11"/>
      <c r="F15" s="45">
        <v>0</v>
      </c>
      <c r="G15" s="50"/>
      <c r="H15" s="25"/>
      <c r="I15" s="18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56">
        <v>10</v>
      </c>
      <c r="D16" s="11">
        <v>2</v>
      </c>
      <c r="E16" s="11">
        <v>12</v>
      </c>
      <c r="F16" s="11">
        <v>11</v>
      </c>
      <c r="G16" s="50">
        <v>29.83</v>
      </c>
      <c r="H16" s="25"/>
      <c r="I16" s="18">
        <f t="shared" si="2"/>
        <v>64.83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30">
        <f t="shared" ref="C17" si="7">SUM(C18:C20)</f>
        <v>0</v>
      </c>
      <c r="D17" s="27">
        <v>0</v>
      </c>
      <c r="E17" s="27">
        <f t="shared" ref="E17" si="8">SUM(E18:E20)</f>
        <v>0</v>
      </c>
      <c r="F17" s="46">
        <v>0</v>
      </c>
      <c r="G17" s="48"/>
      <c r="H17" s="25"/>
      <c r="I17" s="18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56">
        <v>0</v>
      </c>
      <c r="D18" s="11">
        <v>0</v>
      </c>
      <c r="E18" s="11"/>
      <c r="F18" s="45">
        <v>0</v>
      </c>
      <c r="G18" s="50"/>
      <c r="H18" s="25"/>
      <c r="I18" s="18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56"/>
      <c r="D19" s="11">
        <v>0</v>
      </c>
      <c r="E19" s="11"/>
      <c r="F19" s="45">
        <v>0</v>
      </c>
      <c r="G19" s="50"/>
      <c r="H19" s="25"/>
      <c r="I19" s="18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56"/>
      <c r="D20" s="11">
        <v>0</v>
      </c>
      <c r="E20" s="11"/>
      <c r="F20" s="45">
        <v>0</v>
      </c>
      <c r="G20" s="50"/>
      <c r="H20" s="25"/>
      <c r="I20" s="18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7">
        <f>C22+C28+C34</f>
        <v>9741</v>
      </c>
      <c r="D21" s="27">
        <v>310</v>
      </c>
      <c r="E21" s="27">
        <f t="shared" ref="E21" si="9">SUM(E22,E28,E34)</f>
        <v>873</v>
      </c>
      <c r="F21" s="30">
        <f>SUM(F22,F34)</f>
        <v>5396</v>
      </c>
      <c r="G21" s="48">
        <v>10801.02</v>
      </c>
      <c r="H21" s="24"/>
      <c r="I21" s="16">
        <f t="shared" si="2"/>
        <v>27121.02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27">
        <f>SUM(C23:C27)</f>
        <v>9043</v>
      </c>
      <c r="D22" s="27">
        <v>310</v>
      </c>
      <c r="E22" s="27">
        <f t="shared" ref="E22:F22" si="10">SUM(E23:E27)</f>
        <v>873</v>
      </c>
      <c r="F22" s="30">
        <f t="shared" si="10"/>
        <v>5396</v>
      </c>
      <c r="G22" s="48">
        <v>10801.02</v>
      </c>
      <c r="H22" s="25"/>
      <c r="I22" s="18">
        <f t="shared" si="2"/>
        <v>26423.02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50"/>
      <c r="H23" s="25"/>
      <c r="I23" s="18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29">
        <v>9043</v>
      </c>
      <c r="D24" s="11">
        <v>310</v>
      </c>
      <c r="E24" s="11">
        <v>873</v>
      </c>
      <c r="F24" s="11">
        <v>5396</v>
      </c>
      <c r="G24" s="50">
        <v>10801.02</v>
      </c>
      <c r="H24" s="25"/>
      <c r="I24" s="18">
        <f t="shared" si="2"/>
        <v>26423.02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50"/>
      <c r="H25" s="25"/>
      <c r="I25" s="18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50"/>
      <c r="H26" s="25"/>
      <c r="I26" s="18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50"/>
      <c r="H27" s="25"/>
      <c r="I27" s="18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27">
        <f t="shared" ref="C28" si="11">SUM(C29:C33)</f>
        <v>698</v>
      </c>
      <c r="D28" s="27">
        <v>0</v>
      </c>
      <c r="E28" s="27">
        <f>SUM(E29:E33)</f>
        <v>0</v>
      </c>
      <c r="F28" s="30">
        <f>SUM(F29:F33)</f>
        <v>428</v>
      </c>
      <c r="G28" s="48">
        <v>0</v>
      </c>
      <c r="H28" s="25"/>
      <c r="I28" s="18">
        <f t="shared" si="2"/>
        <v>1126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1" t="s">
        <v>69</v>
      </c>
      <c r="B29" s="13" t="s">
        <v>27</v>
      </c>
      <c r="C29" s="56">
        <v>10</v>
      </c>
      <c r="D29" s="11">
        <v>0</v>
      </c>
      <c r="E29" s="11"/>
      <c r="F29" s="11">
        <v>7</v>
      </c>
      <c r="G29" s="50"/>
      <c r="H29" s="25"/>
      <c r="I29" s="18">
        <f t="shared" si="2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1" t="s">
        <v>70</v>
      </c>
      <c r="B30" s="13" t="s">
        <v>28</v>
      </c>
      <c r="C30" s="56">
        <v>597</v>
      </c>
      <c r="D30" s="11">
        <v>0</v>
      </c>
      <c r="E30" s="11"/>
      <c r="F30" s="11">
        <v>368</v>
      </c>
      <c r="G30" s="50"/>
      <c r="H30" s="25"/>
      <c r="I30" s="18">
        <f t="shared" si="2"/>
        <v>965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56">
        <v>0</v>
      </c>
      <c r="D31" s="11">
        <v>0</v>
      </c>
      <c r="E31" s="11"/>
      <c r="F31" s="45">
        <v>0</v>
      </c>
      <c r="G31" s="50"/>
      <c r="H31" s="25"/>
      <c r="I31" s="18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56">
        <v>0</v>
      </c>
      <c r="D32" s="11">
        <v>0</v>
      </c>
      <c r="E32" s="11"/>
      <c r="F32" s="45">
        <v>0</v>
      </c>
      <c r="G32" s="50"/>
      <c r="H32" s="25"/>
      <c r="I32" s="18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56">
        <v>91</v>
      </c>
      <c r="D33" s="11">
        <v>0</v>
      </c>
      <c r="E33" s="11"/>
      <c r="F33" s="11">
        <v>53</v>
      </c>
      <c r="G33" s="50"/>
      <c r="H33" s="25"/>
      <c r="I33" s="18">
        <f t="shared" si="2"/>
        <v>144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27">
        <f t="shared" ref="C34" si="12">SUM(C35:C37)</f>
        <v>0</v>
      </c>
      <c r="D34" s="27">
        <v>0</v>
      </c>
      <c r="E34" s="27">
        <f t="shared" ref="E34" si="13">SUM(E35:E37)</f>
        <v>0</v>
      </c>
      <c r="F34" s="46">
        <v>0</v>
      </c>
      <c r="G34" s="48"/>
      <c r="H34" s="25"/>
      <c r="I34" s="18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50"/>
      <c r="H35" s="25"/>
      <c r="I35" s="18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50"/>
      <c r="H36" s="25"/>
      <c r="I36" s="18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50"/>
      <c r="H37" s="25"/>
      <c r="I37" s="18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50"/>
      <c r="H38" s="24"/>
      <c r="I38" s="16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3" t="s">
        <v>79</v>
      </c>
      <c r="B39" s="10" t="s">
        <v>37</v>
      </c>
      <c r="C39" s="56">
        <v>4743</v>
      </c>
      <c r="D39" s="27">
        <v>2579</v>
      </c>
      <c r="E39" s="11">
        <v>6723</v>
      </c>
      <c r="F39" s="11">
        <v>1318</v>
      </c>
      <c r="G39" s="50">
        <v>4877.2699999999995</v>
      </c>
      <c r="H39" s="24"/>
      <c r="I39" s="16">
        <f t="shared" si="2"/>
        <v>20240.27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50"/>
      <c r="H40" s="24"/>
      <c r="I40" s="16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50"/>
      <c r="H41" s="24"/>
      <c r="I41" s="16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50"/>
      <c r="H42" s="24"/>
      <c r="I42" s="16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50"/>
      <c r="H43" s="24"/>
      <c r="I43" s="16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4" t="s">
        <v>84</v>
      </c>
      <c r="B44" s="12" t="s">
        <v>42</v>
      </c>
      <c r="C44" s="53">
        <f>C39+C3</f>
        <v>18156</v>
      </c>
      <c r="D44" s="27">
        <v>17240</v>
      </c>
      <c r="E44" s="27">
        <f t="shared" ref="E44" si="14">SUM(E3,E38:E43)</f>
        <v>7968</v>
      </c>
      <c r="F44" s="58">
        <f>SUM(F3,F39)</f>
        <v>7432</v>
      </c>
      <c r="G44" s="52">
        <v>39999.609999999993</v>
      </c>
      <c r="H44" s="26"/>
      <c r="I44" s="20">
        <f t="shared" si="2"/>
        <v>90795.609999999986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87</v>
      </c>
    </row>
    <row r="2" spans="1:39" s="7" customFormat="1" x14ac:dyDescent="0.25">
      <c r="A2" s="8"/>
      <c r="B2" s="9"/>
      <c r="C2" s="63" t="s">
        <v>93</v>
      </c>
      <c r="D2" s="63" t="s">
        <v>94</v>
      </c>
      <c r="E2" s="63" t="s">
        <v>95</v>
      </c>
      <c r="F2" s="63" t="s">
        <v>96</v>
      </c>
      <c r="G2" s="63" t="s">
        <v>97</v>
      </c>
      <c r="H2" s="64" t="s">
        <v>98</v>
      </c>
      <c r="I2" s="64" t="s">
        <v>99</v>
      </c>
    </row>
    <row r="3" spans="1:39" s="1" customFormat="1" x14ac:dyDescent="0.2">
      <c r="A3" s="70" t="s">
        <v>59</v>
      </c>
      <c r="B3" s="10" t="s">
        <v>1</v>
      </c>
      <c r="C3" s="32">
        <f>C4+C21</f>
        <v>287</v>
      </c>
      <c r="D3" s="27">
        <f>D4+D21</f>
        <v>260</v>
      </c>
      <c r="E3" s="27">
        <f>E4+E21</f>
        <v>12</v>
      </c>
      <c r="F3" s="27">
        <f>SUM(F4,F21)</f>
        <v>743</v>
      </c>
      <c r="G3" s="27">
        <f>G4+G21</f>
        <v>1910</v>
      </c>
      <c r="H3" s="27">
        <f>H4+H21</f>
        <v>66</v>
      </c>
      <c r="I3" s="16">
        <f>SUM(C3:H3)</f>
        <v>3278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32">
        <f>C5+C17</f>
        <v>37</v>
      </c>
      <c r="D4" s="27">
        <f>D5+D17</f>
        <v>258</v>
      </c>
      <c r="E4" s="27">
        <f>SUM(E5,E17)</f>
        <v>6</v>
      </c>
      <c r="F4" s="27">
        <f>SUM(F5)</f>
        <v>4</v>
      </c>
      <c r="G4" s="27">
        <f>G5</f>
        <v>26</v>
      </c>
      <c r="H4" s="27">
        <f>H5+H17</f>
        <v>0</v>
      </c>
      <c r="I4" s="16">
        <f t="shared" ref="I4:I44" si="0">SUM(C4:H4)</f>
        <v>331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32">
        <f t="shared" ref="C5" si="1">C6+C7+C8+C9+C10</f>
        <v>37</v>
      </c>
      <c r="D5" s="27">
        <f>SUM(D6:D9)</f>
        <v>258</v>
      </c>
      <c r="E5" s="27">
        <f>SUM(E6:E10)</f>
        <v>6</v>
      </c>
      <c r="F5" s="27">
        <f>SUM(F6:F10)</f>
        <v>4</v>
      </c>
      <c r="G5" s="27">
        <f>G6+G8</f>
        <v>26</v>
      </c>
      <c r="H5" s="27">
        <f>SUM(H6:H10)</f>
        <v>0</v>
      </c>
      <c r="I5" s="18">
        <f t="shared" si="0"/>
        <v>331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1" t="s">
        <v>62</v>
      </c>
      <c r="B6" s="13" t="s">
        <v>4</v>
      </c>
      <c r="C6" s="28">
        <v>21</v>
      </c>
      <c r="D6" s="11">
        <v>5</v>
      </c>
      <c r="E6" s="11">
        <v>5</v>
      </c>
      <c r="F6" s="11">
        <v>3</v>
      </c>
      <c r="G6" s="35">
        <v>18</v>
      </c>
      <c r="H6" s="11"/>
      <c r="I6" s="18">
        <f t="shared" si="0"/>
        <v>52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29">
        <v>0</v>
      </c>
      <c r="D7" s="11">
        <v>1</v>
      </c>
      <c r="E7" s="11"/>
      <c r="F7" s="11">
        <v>0</v>
      </c>
      <c r="G7" s="35"/>
      <c r="H7" s="11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1" t="s">
        <v>64</v>
      </c>
      <c r="B8" s="13" t="s">
        <v>6</v>
      </c>
      <c r="C8" s="28">
        <v>10</v>
      </c>
      <c r="D8" s="11">
        <v>214</v>
      </c>
      <c r="E8" s="11"/>
      <c r="F8" s="11">
        <v>0</v>
      </c>
      <c r="G8" s="35">
        <v>8</v>
      </c>
      <c r="H8" s="11"/>
      <c r="I8" s="18">
        <f t="shared" si="0"/>
        <v>232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29">
        <v>0</v>
      </c>
      <c r="D9" s="11">
        <v>38</v>
      </c>
      <c r="E9" s="11">
        <v>1</v>
      </c>
      <c r="F9" s="11">
        <v>1</v>
      </c>
      <c r="G9" s="11"/>
      <c r="H9" s="11"/>
      <c r="I9" s="18">
        <f t="shared" si="0"/>
        <v>40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29">
        <v>6</v>
      </c>
      <c r="D10" s="11">
        <v>0</v>
      </c>
      <c r="E10" s="11"/>
      <c r="F10" s="11">
        <v>0</v>
      </c>
      <c r="G10" s="11"/>
      <c r="H10" s="11"/>
      <c r="I10" s="18">
        <f t="shared" si="0"/>
        <v>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34">
        <v>175</v>
      </c>
      <c r="D11" s="27">
        <f>D12</f>
        <v>252</v>
      </c>
      <c r="E11" s="11">
        <v>6</v>
      </c>
      <c r="F11" s="30">
        <f>SUM(F16,F13)</f>
        <v>3</v>
      </c>
      <c r="G11" s="27">
        <f>G13</f>
        <v>12</v>
      </c>
      <c r="H11" s="27"/>
      <c r="I11" s="18">
        <f t="shared" si="0"/>
        <v>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1" t="s">
        <v>68</v>
      </c>
      <c r="B12" s="13" t="s">
        <v>10</v>
      </c>
      <c r="C12" s="31">
        <v>12</v>
      </c>
      <c r="D12" s="11">
        <v>252</v>
      </c>
      <c r="E12" s="11">
        <v>4</v>
      </c>
      <c r="F12" s="11">
        <v>0</v>
      </c>
      <c r="G12" s="35">
        <v>12</v>
      </c>
      <c r="H12" s="11"/>
      <c r="I12" s="18">
        <f t="shared" si="0"/>
        <v>280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1" t="s">
        <v>69</v>
      </c>
      <c r="B13" s="13" t="s">
        <v>11</v>
      </c>
      <c r="C13" s="31">
        <v>175</v>
      </c>
      <c r="D13" s="11">
        <v>108</v>
      </c>
      <c r="E13" s="11">
        <v>5</v>
      </c>
      <c r="F13" s="11">
        <v>3</v>
      </c>
      <c r="G13" s="35">
        <v>12</v>
      </c>
      <c r="H13" s="11"/>
      <c r="I13" s="18">
        <f t="shared" si="0"/>
        <v>303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29">
        <v>0</v>
      </c>
      <c r="D14" s="11">
        <v>0</v>
      </c>
      <c r="E14" s="11"/>
      <c r="F14" s="11">
        <v>0</v>
      </c>
      <c r="G14" s="35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29">
        <v>0</v>
      </c>
      <c r="D15" s="11">
        <v>0</v>
      </c>
      <c r="E15" s="11"/>
      <c r="F15" s="11">
        <v>0</v>
      </c>
      <c r="G15" s="35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29">
        <v>8</v>
      </c>
      <c r="D16" s="11">
        <v>6</v>
      </c>
      <c r="E16" s="11">
        <v>4</v>
      </c>
      <c r="F16" s="11">
        <v>0</v>
      </c>
      <c r="G16" s="35">
        <v>3</v>
      </c>
      <c r="H16" s="11"/>
      <c r="I16" s="18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29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29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29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32">
        <f>C22</f>
        <v>250</v>
      </c>
      <c r="D21" s="27">
        <f>D22</f>
        <v>2</v>
      </c>
      <c r="E21" s="27">
        <f>SUM(E22,E28,E34)</f>
        <v>6</v>
      </c>
      <c r="F21" s="30">
        <f>SUM(F22,F34)</f>
        <v>739</v>
      </c>
      <c r="G21" s="27">
        <f>G22</f>
        <v>1884</v>
      </c>
      <c r="H21" s="27">
        <f>H22+H34</f>
        <v>66</v>
      </c>
      <c r="I21" s="16">
        <f t="shared" si="0"/>
        <v>2947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34">
        <f>C23+C24+C25+C26+C27</f>
        <v>250</v>
      </c>
      <c r="D22" s="27">
        <f>D24</f>
        <v>2</v>
      </c>
      <c r="E22" s="27">
        <f>SUM(E23:E27)</f>
        <v>6</v>
      </c>
      <c r="F22" s="30">
        <f>SUM(F23:F27)</f>
        <v>739</v>
      </c>
      <c r="G22" s="27">
        <f>SUM(G23:G27)</f>
        <v>1884</v>
      </c>
      <c r="H22" s="27">
        <f>SUM(H23:H27)</f>
        <v>66</v>
      </c>
      <c r="I22" s="18">
        <f t="shared" si="0"/>
        <v>2947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29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33">
        <v>250</v>
      </c>
      <c r="D24" s="11">
        <v>2</v>
      </c>
      <c r="E24" s="11">
        <v>6</v>
      </c>
      <c r="F24" s="11">
        <v>739</v>
      </c>
      <c r="G24" s="11">
        <v>1884</v>
      </c>
      <c r="H24" s="11">
        <v>66</v>
      </c>
      <c r="I24" s="18">
        <f t="shared" si="0"/>
        <v>2947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29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29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29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34">
        <v>325</v>
      </c>
      <c r="D28" s="27">
        <v>0</v>
      </c>
      <c r="E28" s="11"/>
      <c r="F28" s="30">
        <f>SUM(F29:F33)</f>
        <v>472</v>
      </c>
      <c r="G28" s="27">
        <v>0</v>
      </c>
      <c r="H28" s="27">
        <v>48</v>
      </c>
      <c r="I28" s="18">
        <f t="shared" si="0"/>
        <v>845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1" t="s">
        <v>69</v>
      </c>
      <c r="B29" s="13" t="s">
        <v>27</v>
      </c>
      <c r="C29" s="31">
        <v>44</v>
      </c>
      <c r="D29" s="11">
        <v>0</v>
      </c>
      <c r="E29" s="11"/>
      <c r="F29" s="11">
        <v>0</v>
      </c>
      <c r="G29" s="11"/>
      <c r="H29" s="1">
        <v>42</v>
      </c>
      <c r="I29" s="18">
        <f t="shared" si="0"/>
        <v>86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1" t="s">
        <v>70</v>
      </c>
      <c r="B30" s="13" t="s">
        <v>28</v>
      </c>
      <c r="C30" s="31">
        <v>319</v>
      </c>
      <c r="D30" s="11">
        <v>0</v>
      </c>
      <c r="E30" s="11"/>
      <c r="F30" s="11">
        <v>463</v>
      </c>
      <c r="G30" s="11"/>
      <c r="H30" s="11">
        <v>41</v>
      </c>
      <c r="I30" s="18">
        <f t="shared" si="0"/>
        <v>823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29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29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29">
        <v>45</v>
      </c>
      <c r="D33" s="11">
        <v>0</v>
      </c>
      <c r="E33" s="11"/>
      <c r="F33" s="11">
        <v>9</v>
      </c>
      <c r="G33" s="11"/>
      <c r="H33" s="11">
        <v>47</v>
      </c>
      <c r="I33" s="18">
        <f t="shared" si="0"/>
        <v>101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29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29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29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29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3" t="s">
        <v>79</v>
      </c>
      <c r="B39" s="10" t="s">
        <v>37</v>
      </c>
      <c r="C39" s="28">
        <v>86</v>
      </c>
      <c r="D39" s="27">
        <v>91</v>
      </c>
      <c r="E39" s="11">
        <v>126</v>
      </c>
      <c r="F39" s="11">
        <v>37</v>
      </c>
      <c r="G39" s="11">
        <v>20</v>
      </c>
      <c r="H39" s="11">
        <v>26</v>
      </c>
      <c r="I39" s="16">
        <f t="shared" si="0"/>
        <v>386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29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29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29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29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32">
        <f>C39+C3</f>
        <v>373</v>
      </c>
      <c r="D44" s="27">
        <f>D39+D3</f>
        <v>351</v>
      </c>
      <c r="E44" s="27">
        <f>SUM(E3,E38:E43)</f>
        <v>138</v>
      </c>
      <c r="F44" s="47">
        <f>SUM(F3,F39)</f>
        <v>780</v>
      </c>
      <c r="G44" s="27">
        <f>G3+G39</f>
        <v>1930</v>
      </c>
      <c r="H44" s="53">
        <f>H39+H3</f>
        <v>92</v>
      </c>
      <c r="I44" s="20">
        <f t="shared" si="0"/>
        <v>3664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88</v>
      </c>
    </row>
    <row r="2" spans="1:39" s="7" customFormat="1" x14ac:dyDescent="0.25">
      <c r="A2" s="8"/>
      <c r="B2" s="9"/>
      <c r="C2" s="63" t="s">
        <v>93</v>
      </c>
      <c r="D2" s="63" t="s">
        <v>94</v>
      </c>
      <c r="E2" s="63" t="s">
        <v>95</v>
      </c>
      <c r="F2" s="63" t="s">
        <v>96</v>
      </c>
      <c r="G2" s="63" t="s">
        <v>97</v>
      </c>
      <c r="H2" s="64" t="s">
        <v>98</v>
      </c>
      <c r="I2" s="64" t="s">
        <v>99</v>
      </c>
    </row>
    <row r="3" spans="1:39" s="1" customFormat="1" x14ac:dyDescent="0.2">
      <c r="A3" s="70" t="s">
        <v>59</v>
      </c>
      <c r="B3" s="10" t="s">
        <v>1</v>
      </c>
      <c r="C3" s="57">
        <f>C4+C21</f>
        <v>279</v>
      </c>
      <c r="D3" s="27">
        <v>323</v>
      </c>
      <c r="E3" s="27">
        <f>E4+E21</f>
        <v>80</v>
      </c>
      <c r="F3" s="27">
        <f>SUM(F4,F21)</f>
        <v>893</v>
      </c>
      <c r="G3" s="27">
        <v>2825</v>
      </c>
      <c r="H3" s="24"/>
      <c r="I3" s="16">
        <f>SUM(C3:H3)</f>
        <v>4400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57">
        <f>C5+C17</f>
        <v>30</v>
      </c>
      <c r="D4" s="27">
        <v>318</v>
      </c>
      <c r="E4" s="27">
        <f>SUM(E5,E17)</f>
        <v>14</v>
      </c>
      <c r="F4" s="27">
        <f>SUM(F5)</f>
        <v>10</v>
      </c>
      <c r="G4" s="27">
        <v>42</v>
      </c>
      <c r="H4" s="24"/>
      <c r="I4" s="16">
        <f t="shared" ref="I4:I44" si="0">SUM(C4:H4)</f>
        <v>414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57">
        <f t="shared" ref="C5" si="1">C6+C7+C8+C9+C10</f>
        <v>30</v>
      </c>
      <c r="D5" s="27">
        <v>318</v>
      </c>
      <c r="E5" s="27">
        <f>SUM(E6:E10)</f>
        <v>14</v>
      </c>
      <c r="F5" s="27">
        <v>10</v>
      </c>
      <c r="G5" s="27">
        <v>42</v>
      </c>
      <c r="H5" s="25"/>
      <c r="I5" s="18">
        <f t="shared" si="0"/>
        <v>414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71" t="s">
        <v>62</v>
      </c>
      <c r="B6" s="13" t="s">
        <v>4</v>
      </c>
      <c r="C6" s="11">
        <v>22</v>
      </c>
      <c r="D6" s="11">
        <v>4</v>
      </c>
      <c r="E6" s="11">
        <v>8</v>
      </c>
      <c r="F6" s="11">
        <v>8</v>
      </c>
      <c r="G6" s="11">
        <v>31</v>
      </c>
      <c r="H6" s="25"/>
      <c r="I6" s="18">
        <f t="shared" si="0"/>
        <v>73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11"/>
      <c r="D7" s="11">
        <v>9</v>
      </c>
      <c r="E7" s="11"/>
      <c r="F7" s="11">
        <v>0</v>
      </c>
      <c r="G7" s="11"/>
      <c r="H7" s="25"/>
      <c r="I7" s="18">
        <f t="shared" si="0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1" t="s">
        <v>64</v>
      </c>
      <c r="B8" s="13" t="s">
        <v>6</v>
      </c>
      <c r="C8" s="11">
        <v>6</v>
      </c>
      <c r="D8" s="11">
        <v>269</v>
      </c>
      <c r="E8" s="11"/>
      <c r="F8" s="11">
        <v>0</v>
      </c>
      <c r="G8" s="11">
        <v>11</v>
      </c>
      <c r="H8" s="25"/>
      <c r="I8" s="18">
        <f t="shared" si="0"/>
        <v>286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11"/>
      <c r="D9" s="11">
        <v>36</v>
      </c>
      <c r="E9" s="11">
        <v>6</v>
      </c>
      <c r="F9" s="11">
        <v>2</v>
      </c>
      <c r="G9" s="11"/>
      <c r="H9" s="25"/>
      <c r="I9" s="18">
        <f t="shared" si="0"/>
        <v>44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11">
        <v>2</v>
      </c>
      <c r="D10" s="11">
        <v>0</v>
      </c>
      <c r="E10" s="11"/>
      <c r="F10" s="11">
        <v>0</v>
      </c>
      <c r="G10" s="11"/>
      <c r="H10" s="25"/>
      <c r="I10" s="18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65">
        <v>12</v>
      </c>
      <c r="D11" s="27">
        <v>304</v>
      </c>
      <c r="E11" s="11">
        <v>12</v>
      </c>
      <c r="F11" s="30">
        <v>0</v>
      </c>
      <c r="G11" s="11">
        <v>21</v>
      </c>
      <c r="H11" s="25"/>
      <c r="I11" s="18">
        <f t="shared" si="0"/>
        <v>349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1" t="s">
        <v>68</v>
      </c>
      <c r="B12" s="13" t="s">
        <v>10</v>
      </c>
      <c r="C12" s="35">
        <v>4</v>
      </c>
      <c r="D12" s="11">
        <v>304</v>
      </c>
      <c r="E12" s="11">
        <v>11</v>
      </c>
      <c r="F12" s="11">
        <v>0</v>
      </c>
      <c r="G12" s="11">
        <v>21</v>
      </c>
      <c r="H12" s="25"/>
      <c r="I12" s="18">
        <f t="shared" si="0"/>
        <v>340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1" t="s">
        <v>69</v>
      </c>
      <c r="B13" s="13" t="s">
        <v>11</v>
      </c>
      <c r="C13" s="35">
        <v>11</v>
      </c>
      <c r="D13" s="11">
        <v>84</v>
      </c>
      <c r="E13" s="11">
        <v>7</v>
      </c>
      <c r="F13" s="11">
        <v>7</v>
      </c>
      <c r="G13" s="11">
        <v>21</v>
      </c>
      <c r="H13" s="25"/>
      <c r="I13" s="18">
        <f t="shared" si="0"/>
        <v>130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35"/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35"/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35">
        <v>8</v>
      </c>
      <c r="D16" s="11">
        <v>1</v>
      </c>
      <c r="E16" s="11">
        <v>3</v>
      </c>
      <c r="F16" s="11">
        <v>3</v>
      </c>
      <c r="G16" s="11">
        <v>13</v>
      </c>
      <c r="H16" s="25"/>
      <c r="I16" s="18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30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35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35"/>
      <c r="D19" s="11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35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7">
        <f>C22+C34</f>
        <v>249</v>
      </c>
      <c r="D21" s="27">
        <v>5</v>
      </c>
      <c r="E21" s="27">
        <f>SUM(E22,E28,E34)</f>
        <v>66</v>
      </c>
      <c r="F21" s="30">
        <f>SUM(F22,F34)</f>
        <v>883</v>
      </c>
      <c r="G21" s="27">
        <v>2783</v>
      </c>
      <c r="H21" s="24"/>
      <c r="I21" s="16">
        <f t="shared" si="0"/>
        <v>3986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27">
        <f>SUM(C23:C27)</f>
        <v>249</v>
      </c>
      <c r="D22" s="27">
        <v>5</v>
      </c>
      <c r="E22" s="27">
        <f>SUM(E23:E27)</f>
        <v>66</v>
      </c>
      <c r="F22" s="30">
        <f>SUM(F23:F27)</f>
        <v>883</v>
      </c>
      <c r="G22" s="27">
        <v>2783</v>
      </c>
      <c r="H22" s="25"/>
      <c r="I22" s="18">
        <f t="shared" si="0"/>
        <v>3986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11"/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11">
        <v>249</v>
      </c>
      <c r="D24" s="11">
        <v>5</v>
      </c>
      <c r="E24" s="11">
        <v>66</v>
      </c>
      <c r="F24" s="11">
        <v>883</v>
      </c>
      <c r="G24" s="11">
        <v>2783</v>
      </c>
      <c r="H24" s="25"/>
      <c r="I24" s="18">
        <f t="shared" si="0"/>
        <v>3986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11"/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11"/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11"/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65">
        <v>51</v>
      </c>
      <c r="D28" s="27">
        <v>0</v>
      </c>
      <c r="E28" s="11"/>
      <c r="F28" s="30">
        <f>SUM(F29:F33)</f>
        <v>578</v>
      </c>
      <c r="G28" s="11"/>
      <c r="H28" s="25"/>
      <c r="I28" s="18">
        <f t="shared" si="0"/>
        <v>629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1" t="s">
        <v>69</v>
      </c>
      <c r="B29" s="13" t="s">
        <v>27</v>
      </c>
      <c r="C29" s="35">
        <v>12</v>
      </c>
      <c r="D29" s="11">
        <v>0</v>
      </c>
      <c r="E29" s="11"/>
      <c r="F29" s="11">
        <v>4</v>
      </c>
      <c r="G29" s="11"/>
      <c r="H29" s="25"/>
      <c r="I29" s="18">
        <f t="shared" si="0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1" t="s">
        <v>70</v>
      </c>
      <c r="B30" s="13" t="s">
        <v>28</v>
      </c>
      <c r="C30" s="35">
        <v>49</v>
      </c>
      <c r="D30" s="11">
        <v>0</v>
      </c>
      <c r="E30" s="11"/>
      <c r="F30" s="11">
        <v>560</v>
      </c>
      <c r="G30" s="11"/>
      <c r="H30" s="25"/>
      <c r="I30" s="18">
        <f t="shared" si="0"/>
        <v>609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35"/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35"/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35">
        <v>34</v>
      </c>
      <c r="D33" s="11">
        <v>0</v>
      </c>
      <c r="E33" s="11"/>
      <c r="F33" s="11">
        <v>14</v>
      </c>
      <c r="G33" s="11"/>
      <c r="H33" s="25"/>
      <c r="I33" s="18">
        <f t="shared" si="0"/>
        <v>48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27">
        <f>SUM(C35:C37)</f>
        <v>0</v>
      </c>
      <c r="D34" s="2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3" t="s">
        <v>79</v>
      </c>
      <c r="B39" s="10" t="s">
        <v>37</v>
      </c>
      <c r="C39" s="35">
        <v>65</v>
      </c>
      <c r="D39" s="27">
        <v>57</v>
      </c>
      <c r="E39" s="11">
        <v>129</v>
      </c>
      <c r="F39" s="11">
        <v>36</v>
      </c>
      <c r="G39" s="11">
        <v>13</v>
      </c>
      <c r="H39" s="24"/>
      <c r="I39" s="16">
        <f t="shared" si="0"/>
        <v>300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4" t="s">
        <v>84</v>
      </c>
      <c r="B44" s="12" t="s">
        <v>42</v>
      </c>
      <c r="C44" s="53">
        <f>C39+C3</f>
        <v>344</v>
      </c>
      <c r="D44" s="27">
        <v>380</v>
      </c>
      <c r="E44" s="27">
        <f>SUM(E3,E38:E43)</f>
        <v>209</v>
      </c>
      <c r="F44" s="58">
        <f>SUM(F3,F39)</f>
        <v>929</v>
      </c>
      <c r="G44" s="27">
        <v>2838</v>
      </c>
      <c r="H44" s="26"/>
      <c r="I44" s="20">
        <f t="shared" si="0"/>
        <v>4700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89</v>
      </c>
    </row>
    <row r="2" spans="1:46" s="7" customFormat="1" ht="15" customHeight="1" x14ac:dyDescent="0.25">
      <c r="A2" s="8"/>
      <c r="B2" s="9"/>
      <c r="C2" s="68" t="s">
        <v>93</v>
      </c>
      <c r="D2" s="69"/>
      <c r="E2" s="68" t="s">
        <v>94</v>
      </c>
      <c r="F2" s="69"/>
      <c r="G2" s="68" t="s">
        <v>100</v>
      </c>
      <c r="H2" s="69"/>
      <c r="I2" s="68" t="s">
        <v>96</v>
      </c>
      <c r="J2" s="69"/>
      <c r="K2" s="68" t="s">
        <v>97</v>
      </c>
      <c r="L2" s="69"/>
      <c r="M2" s="68" t="s">
        <v>98</v>
      </c>
      <c r="N2" s="75"/>
      <c r="O2" s="66" t="s">
        <v>99</v>
      </c>
      <c r="P2" s="67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70" t="s">
        <v>59</v>
      </c>
      <c r="B4" s="10" t="s">
        <v>1</v>
      </c>
      <c r="C4" s="27">
        <f t="shared" ref="C4:F4" si="0">C5+C22</f>
        <v>33355</v>
      </c>
      <c r="D4" s="27">
        <f t="shared" si="0"/>
        <v>28</v>
      </c>
      <c r="E4" s="27">
        <f t="shared" si="0"/>
        <v>13332</v>
      </c>
      <c r="F4" s="27">
        <f t="shared" si="0"/>
        <v>32</v>
      </c>
      <c r="G4" s="30">
        <f>G5+G22</f>
        <v>5323</v>
      </c>
      <c r="H4" s="30">
        <v>16</v>
      </c>
      <c r="I4" s="44">
        <f>SUM(I5,I22,I29)</f>
        <v>3307</v>
      </c>
      <c r="J4" s="44">
        <f t="shared" ref="J4" si="1">SUM(J5,J22,J29)</f>
        <v>86</v>
      </c>
      <c r="K4" s="48">
        <f>K5+K22</f>
        <v>3109.8229999999999</v>
      </c>
      <c r="L4" s="15"/>
      <c r="M4" s="15"/>
      <c r="N4" s="15"/>
      <c r="O4" s="15">
        <f>C4+E4+G4+I4+K4+M4</f>
        <v>58426.822999999997</v>
      </c>
      <c r="P4" s="16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27">
        <f>C6+C12</f>
        <v>29322</v>
      </c>
      <c r="D5" s="27">
        <f>D6+D12+D18</f>
        <v>28</v>
      </c>
      <c r="E5" s="27">
        <f>E6+E12+E18</f>
        <v>13332</v>
      </c>
      <c r="F5" s="27">
        <f>F6+F12+F18</f>
        <v>32</v>
      </c>
      <c r="G5" s="30">
        <f>G6+G12</f>
        <v>2018</v>
      </c>
      <c r="H5" s="41"/>
      <c r="I5" s="44">
        <f>SUM(I12,I6)</f>
        <v>1109</v>
      </c>
      <c r="J5" s="44">
        <f t="shared" ref="J5" si="2">SUM(J12,J6)</f>
        <v>86</v>
      </c>
      <c r="K5" s="48">
        <f>K6+K12</f>
        <v>1055</v>
      </c>
      <c r="L5" s="15"/>
      <c r="M5" s="15"/>
      <c r="N5" s="15"/>
      <c r="O5" s="15">
        <f t="shared" ref="O5:O45" si="3">C5+E5+G5+I5+K5+M5</f>
        <v>46836</v>
      </c>
      <c r="P5" s="16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7">
        <f>SUM(C7:C11)</f>
        <v>28444</v>
      </c>
      <c r="D6" s="27"/>
      <c r="E6" s="27">
        <f t="shared" ref="E6:F6" si="5">SUM(E7:E10)</f>
        <v>12553</v>
      </c>
      <c r="F6" s="27">
        <f t="shared" si="5"/>
        <v>0</v>
      </c>
      <c r="G6" s="30">
        <f>G7+G10</f>
        <v>1956</v>
      </c>
      <c r="H6" s="41"/>
      <c r="I6" s="44">
        <f>SUM(I7:I11)</f>
        <v>1050</v>
      </c>
      <c r="J6" s="44">
        <f t="shared" ref="J6" si="6">SUM(J7:J11)</f>
        <v>86</v>
      </c>
      <c r="K6" s="48">
        <f>K7</f>
        <v>1036.556</v>
      </c>
      <c r="L6" s="17"/>
      <c r="M6" s="17"/>
      <c r="N6" s="17"/>
      <c r="O6" s="15">
        <f t="shared" si="3"/>
        <v>45039.555999999997</v>
      </c>
      <c r="P6" s="16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5">
        <v>22970</v>
      </c>
      <c r="D7" s="11"/>
      <c r="E7" s="11">
        <v>6212</v>
      </c>
      <c r="F7" s="11">
        <v>0</v>
      </c>
      <c r="G7" s="11">
        <v>1956</v>
      </c>
      <c r="H7" s="40"/>
      <c r="I7" s="11">
        <v>651</v>
      </c>
      <c r="J7" s="11">
        <v>0</v>
      </c>
      <c r="K7" s="49">
        <v>1036.556</v>
      </c>
      <c r="L7" s="17"/>
      <c r="M7" s="17"/>
      <c r="N7" s="17"/>
      <c r="O7" s="15">
        <f t="shared" si="3"/>
        <v>32825.555999999997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>
        <v>0</v>
      </c>
      <c r="K8" s="49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5">
        <v>5474</v>
      </c>
      <c r="D9" s="11"/>
      <c r="E9" s="11">
        <v>1487</v>
      </c>
      <c r="F9" s="11">
        <v>0</v>
      </c>
      <c r="G9" s="38"/>
      <c r="H9" s="40"/>
      <c r="I9" s="11">
        <v>0</v>
      </c>
      <c r="J9" s="11">
        <v>86</v>
      </c>
      <c r="K9" s="49"/>
      <c r="L9" s="17"/>
      <c r="M9" s="17"/>
      <c r="N9" s="17"/>
      <c r="O9" s="15">
        <f t="shared" si="3"/>
        <v>6961</v>
      </c>
      <c r="P9" s="16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5"/>
      <c r="D10" s="11"/>
      <c r="E10" s="11">
        <v>4854</v>
      </c>
      <c r="F10" s="11">
        <v>0</v>
      </c>
      <c r="G10" s="35"/>
      <c r="H10" s="40"/>
      <c r="I10" s="11">
        <v>399</v>
      </c>
      <c r="J10" s="11">
        <v>0</v>
      </c>
      <c r="K10" s="50"/>
      <c r="L10" s="17"/>
      <c r="M10" s="17"/>
      <c r="N10" s="17"/>
      <c r="O10" s="15">
        <f t="shared" si="3"/>
        <v>5253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5"/>
      <c r="D11" s="11"/>
      <c r="E11" s="11">
        <v>0</v>
      </c>
      <c r="F11" s="11">
        <v>0</v>
      </c>
      <c r="G11" s="37"/>
      <c r="H11" s="40"/>
      <c r="I11" s="11">
        <v>0</v>
      </c>
      <c r="J11" s="11">
        <v>0</v>
      </c>
      <c r="K11" s="50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30">
        <f>C13+C14+C15+C16+C17</f>
        <v>878</v>
      </c>
      <c r="D12" s="27"/>
      <c r="E12" s="27">
        <f t="shared" ref="E12" si="7">SUM(E13:E17)</f>
        <v>779</v>
      </c>
      <c r="F12" s="27">
        <v>0</v>
      </c>
      <c r="G12" s="30">
        <f>G14+G17</f>
        <v>62</v>
      </c>
      <c r="H12" s="41"/>
      <c r="I12" s="46">
        <f>SUM(I17,I14)</f>
        <v>59</v>
      </c>
      <c r="J12" s="27">
        <f>SUM(J13:J15)</f>
        <v>0</v>
      </c>
      <c r="K12" s="48">
        <f>SUM(K13:K17)</f>
        <v>18.443999999999999</v>
      </c>
      <c r="L12" s="17"/>
      <c r="M12" s="17"/>
      <c r="N12" s="17"/>
      <c r="O12" s="15">
        <f t="shared" si="3"/>
        <v>1796.444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>
        <v>0</v>
      </c>
      <c r="K13" s="50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5">
        <v>328</v>
      </c>
      <c r="D14" s="11"/>
      <c r="E14" s="11">
        <v>779</v>
      </c>
      <c r="F14" s="11">
        <v>0</v>
      </c>
      <c r="G14" s="11">
        <v>5</v>
      </c>
      <c r="H14" s="40"/>
      <c r="I14" s="11">
        <v>59</v>
      </c>
      <c r="J14" s="11">
        <v>0</v>
      </c>
      <c r="K14" s="50">
        <v>18.443999999999999</v>
      </c>
      <c r="L14" s="17"/>
      <c r="M14" s="17"/>
      <c r="N14" s="17"/>
      <c r="O14" s="15">
        <f t="shared" si="3"/>
        <v>1189.444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>
        <v>0</v>
      </c>
      <c r="K15" s="50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>
        <v>0</v>
      </c>
      <c r="K16" s="50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11">
        <v>550</v>
      </c>
      <c r="D17" s="11"/>
      <c r="E17" s="11">
        <v>0</v>
      </c>
      <c r="F17" s="11">
        <v>0</v>
      </c>
      <c r="G17" s="11">
        <v>57</v>
      </c>
      <c r="H17" s="40"/>
      <c r="I17" s="11">
        <v>0</v>
      </c>
      <c r="J17" s="11">
        <v>0</v>
      </c>
      <c r="K17" s="50"/>
      <c r="L17" s="17"/>
      <c r="M17" s="17"/>
      <c r="N17" s="17"/>
      <c r="O17" s="15">
        <f t="shared" si="3"/>
        <v>607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30"/>
      <c r="D18" s="27">
        <f>D20</f>
        <v>28</v>
      </c>
      <c r="E18" s="27">
        <v>0</v>
      </c>
      <c r="F18" s="27">
        <v>32</v>
      </c>
      <c r="G18" s="39"/>
      <c r="H18" s="41"/>
      <c r="I18" s="27">
        <v>0</v>
      </c>
      <c r="J18" s="27">
        <f>SUM(J19:J21)</f>
        <v>0</v>
      </c>
      <c r="K18" s="48"/>
      <c r="L18" s="17"/>
      <c r="M18" s="17"/>
      <c r="N18" s="17"/>
      <c r="O18" s="15">
        <f t="shared" si="3"/>
        <v>0</v>
      </c>
      <c r="P18" s="16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>
        <f>0</f>
        <v>0</v>
      </c>
      <c r="K19" s="50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5"/>
      <c r="D20" s="11">
        <v>28</v>
      </c>
      <c r="E20" s="11">
        <v>0</v>
      </c>
      <c r="F20" s="11">
        <v>32</v>
      </c>
      <c r="G20" s="37"/>
      <c r="H20" s="40"/>
      <c r="I20" s="11">
        <v>0</v>
      </c>
      <c r="J20" s="11">
        <f>0</f>
        <v>0</v>
      </c>
      <c r="K20" s="50"/>
      <c r="L20" s="17"/>
      <c r="M20" s="17"/>
      <c r="N20" s="17"/>
      <c r="O20" s="15">
        <f t="shared" si="3"/>
        <v>0</v>
      </c>
      <c r="P20" s="16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>
        <f>0</f>
        <v>0</v>
      </c>
      <c r="K21" s="50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32">
        <f>C23+C29</f>
        <v>4033</v>
      </c>
      <c r="D22" s="30"/>
      <c r="E22" s="27">
        <f t="shared" ref="E22:F22" si="8">E23+E29</f>
        <v>0</v>
      </c>
      <c r="F22" s="27">
        <f t="shared" si="8"/>
        <v>0</v>
      </c>
      <c r="G22" s="30">
        <f>G23</f>
        <v>3305</v>
      </c>
      <c r="H22" s="41"/>
      <c r="I22" s="30">
        <f>SUM(I23,I35)</f>
        <v>1787</v>
      </c>
      <c r="J22" s="30">
        <f t="shared" ref="J22" si="9">J23+J35</f>
        <v>0</v>
      </c>
      <c r="K22" s="48">
        <f>K23+K29</f>
        <v>2054.8229999999999</v>
      </c>
      <c r="L22" s="15"/>
      <c r="M22" s="15"/>
      <c r="N22" s="15"/>
      <c r="O22" s="15">
        <f t="shared" si="3"/>
        <v>11179.823</v>
      </c>
      <c r="P22" s="16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30">
        <f>SUM(C24:C28)</f>
        <v>3606</v>
      </c>
      <c r="D23" s="27"/>
      <c r="E23" s="27">
        <f t="shared" ref="E23:F23" si="10">E25</f>
        <v>0</v>
      </c>
      <c r="F23" s="27">
        <f t="shared" si="10"/>
        <v>0</v>
      </c>
      <c r="G23" s="30">
        <f>G25</f>
        <v>3305</v>
      </c>
      <c r="H23" s="41"/>
      <c r="I23" s="30">
        <f t="shared" ref="I23:J23" si="11">SUM(I24:I28)</f>
        <v>1787</v>
      </c>
      <c r="J23" s="27">
        <f t="shared" si="11"/>
        <v>0</v>
      </c>
      <c r="K23" s="48">
        <f>K25</f>
        <v>2054.8229999999999</v>
      </c>
      <c r="L23" s="17"/>
      <c r="M23" s="17"/>
      <c r="N23" s="17"/>
      <c r="O23" s="15">
        <f t="shared" si="3"/>
        <v>10752.823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>
        <v>0</v>
      </c>
      <c r="K24" s="50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5">
        <v>3606</v>
      </c>
      <c r="D25" s="11"/>
      <c r="E25" s="11">
        <v>0</v>
      </c>
      <c r="F25" s="11">
        <v>0</v>
      </c>
      <c r="G25" s="11">
        <v>3305</v>
      </c>
      <c r="H25" s="40"/>
      <c r="I25" s="11">
        <v>1787</v>
      </c>
      <c r="J25" s="11">
        <v>0</v>
      </c>
      <c r="K25" s="50">
        <v>2054.8229999999999</v>
      </c>
      <c r="L25" s="17"/>
      <c r="M25" s="17"/>
      <c r="N25" s="17"/>
      <c r="O25" s="15">
        <f t="shared" si="3"/>
        <v>10752.823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0"/>
      <c r="I26" s="11">
        <v>0</v>
      </c>
      <c r="J26" s="11">
        <v>0</v>
      </c>
      <c r="K26" s="50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>
        <v>0</v>
      </c>
      <c r="K27" s="50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>
        <v>0</v>
      </c>
      <c r="K28" s="50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30">
        <f>SUM(C30:C34)</f>
        <v>427</v>
      </c>
      <c r="D29" s="27"/>
      <c r="E29" s="27">
        <f t="shared" ref="E29" si="12">E30+E31</f>
        <v>0</v>
      </c>
      <c r="F29" s="27">
        <v>0</v>
      </c>
      <c r="G29" s="39"/>
      <c r="H29" s="41"/>
      <c r="I29" s="30">
        <f>SUM(I30:I34)</f>
        <v>411</v>
      </c>
      <c r="J29" s="27">
        <f>SUM(J30:J32)</f>
        <v>0</v>
      </c>
      <c r="K29" s="48">
        <v>0</v>
      </c>
      <c r="L29" s="17"/>
      <c r="M29" s="17"/>
      <c r="N29" s="17"/>
      <c r="O29" s="15">
        <f t="shared" si="3"/>
        <v>838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>
        <v>0</v>
      </c>
      <c r="K30" s="50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5">
        <v>427</v>
      </c>
      <c r="D31" s="11"/>
      <c r="E31" s="11">
        <v>0</v>
      </c>
      <c r="F31" s="11">
        <v>0</v>
      </c>
      <c r="G31" s="37"/>
      <c r="H31" s="40"/>
      <c r="I31" s="11">
        <v>389</v>
      </c>
      <c r="J31" s="11">
        <v>0</v>
      </c>
      <c r="K31" s="50"/>
      <c r="L31" s="17"/>
      <c r="M31" s="17"/>
      <c r="N31" s="17"/>
      <c r="O31" s="15">
        <f t="shared" si="3"/>
        <v>816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>
        <v>0</v>
      </c>
      <c r="K32" s="50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>
        <v>0</v>
      </c>
      <c r="K33" s="50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5"/>
      <c r="D34" s="11"/>
      <c r="E34" s="11">
        <v>0</v>
      </c>
      <c r="F34" s="11">
        <v>0</v>
      </c>
      <c r="G34" s="37"/>
      <c r="H34" s="40"/>
      <c r="I34" s="11">
        <v>22</v>
      </c>
      <c r="J34" s="11">
        <v>0</v>
      </c>
      <c r="K34" s="50"/>
      <c r="L34" s="17"/>
      <c r="M34" s="17"/>
      <c r="N34" s="17"/>
      <c r="O34" s="15">
        <f t="shared" si="3"/>
        <v>22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>
        <f>SUM(J36:J38)</f>
        <v>0</v>
      </c>
      <c r="K35" s="48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16</v>
      </c>
      <c r="I36" s="11">
        <v>0</v>
      </c>
      <c r="J36" s="11">
        <v>0</v>
      </c>
      <c r="K36" s="50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50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50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50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5">
        <v>5736</v>
      </c>
      <c r="D40" s="11"/>
      <c r="E40" s="27">
        <v>147</v>
      </c>
      <c r="F40" s="27">
        <v>0</v>
      </c>
      <c r="G40" s="11">
        <v>1776</v>
      </c>
      <c r="H40" s="11"/>
      <c r="I40" s="11">
        <v>629</v>
      </c>
      <c r="J40" s="11">
        <v>0</v>
      </c>
      <c r="K40" s="50"/>
      <c r="L40" s="15"/>
      <c r="M40" s="15"/>
      <c r="N40" s="15"/>
      <c r="O40" s="15">
        <f t="shared" si="3"/>
        <v>8288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50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50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50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50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4" t="s">
        <v>84</v>
      </c>
      <c r="B45" s="12" t="s">
        <v>42</v>
      </c>
      <c r="C45" s="27">
        <f>C6+C12+C23+C29+C40</f>
        <v>39091</v>
      </c>
      <c r="D45" s="27">
        <f>D20</f>
        <v>28</v>
      </c>
      <c r="E45" s="27">
        <f t="shared" ref="E45:F45" si="13">E40+E4</f>
        <v>13479</v>
      </c>
      <c r="F45" s="27">
        <f t="shared" si="13"/>
        <v>32</v>
      </c>
      <c r="G45" s="30">
        <f>G40+G4</f>
        <v>7099</v>
      </c>
      <c r="H45" s="30">
        <v>16</v>
      </c>
      <c r="I45" s="30">
        <f>SUM(I4,I40)</f>
        <v>3936</v>
      </c>
      <c r="J45" s="27">
        <f t="shared" ref="J45" si="14">J4+SUM(J39:J44)</f>
        <v>86</v>
      </c>
      <c r="K45" s="52">
        <f>K4+K40</f>
        <v>3109.8229999999999</v>
      </c>
      <c r="L45" s="19"/>
      <c r="M45" s="19"/>
      <c r="N45" s="19"/>
      <c r="O45" s="19">
        <f t="shared" si="3"/>
        <v>66714.823000000004</v>
      </c>
      <c r="P45" s="20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54" sqref="E5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90</v>
      </c>
    </row>
    <row r="2" spans="1:46" s="7" customFormat="1" ht="15" customHeight="1" x14ac:dyDescent="0.25">
      <c r="A2" s="8"/>
      <c r="B2" s="9"/>
      <c r="C2" s="68" t="s">
        <v>93</v>
      </c>
      <c r="D2" s="69"/>
      <c r="E2" s="68" t="s">
        <v>94</v>
      </c>
      <c r="F2" s="69"/>
      <c r="G2" s="68" t="s">
        <v>100</v>
      </c>
      <c r="H2" s="69"/>
      <c r="I2" s="68" t="s">
        <v>96</v>
      </c>
      <c r="J2" s="69"/>
      <c r="K2" s="68" t="s">
        <v>97</v>
      </c>
      <c r="L2" s="69"/>
      <c r="M2" s="68" t="s">
        <v>98</v>
      </c>
      <c r="N2" s="75"/>
      <c r="O2" s="66" t="s">
        <v>99</v>
      </c>
      <c r="P2" s="67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70" t="s">
        <v>59</v>
      </c>
      <c r="B4" s="10" t="s">
        <v>1</v>
      </c>
      <c r="C4" s="54">
        <f>C5+C22</f>
        <v>22162</v>
      </c>
      <c r="D4" s="27">
        <v>0</v>
      </c>
      <c r="E4" s="27">
        <v>21675</v>
      </c>
      <c r="F4" s="27">
        <v>0</v>
      </c>
      <c r="G4" s="27">
        <f t="shared" ref="G4:H4" si="0">G5+G22</f>
        <v>5151</v>
      </c>
      <c r="H4" s="27">
        <f t="shared" si="0"/>
        <v>16</v>
      </c>
      <c r="I4" s="44">
        <f>SUM(I5,I22,I29)</f>
        <v>1248</v>
      </c>
      <c r="J4" s="59">
        <v>0</v>
      </c>
      <c r="K4" s="48">
        <v>1804.6100000000001</v>
      </c>
      <c r="L4" s="15"/>
      <c r="M4" s="15"/>
      <c r="N4" s="15"/>
      <c r="O4" s="15">
        <f>C4+E4+G4+I4+K4+M4</f>
        <v>52040.61</v>
      </c>
      <c r="P4" s="16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54">
        <f>C6+C18+C12</f>
        <v>20307</v>
      </c>
      <c r="D5" s="27">
        <v>0</v>
      </c>
      <c r="E5" s="27">
        <v>21609</v>
      </c>
      <c r="F5" s="27">
        <v>0</v>
      </c>
      <c r="G5" s="27">
        <f t="shared" ref="G5:H5" si="1">SUM(G6,G18,G12)</f>
        <v>2407</v>
      </c>
      <c r="H5" s="27">
        <f t="shared" si="1"/>
        <v>0</v>
      </c>
      <c r="I5" s="44">
        <f>SUM(I12,I6)</f>
        <v>1016</v>
      </c>
      <c r="J5" s="59">
        <v>0</v>
      </c>
      <c r="K5" s="48">
        <v>592.07000000000005</v>
      </c>
      <c r="L5" s="15"/>
      <c r="M5" s="15"/>
      <c r="N5" s="15"/>
      <c r="O5" s="15">
        <f t="shared" ref="O5:O45" si="2">C5+E5+G5+I5+K5+M5</f>
        <v>45931.07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7">
        <f>C7+C9+C11</f>
        <v>18669</v>
      </c>
      <c r="D6" s="27">
        <v>0</v>
      </c>
      <c r="E6" s="27">
        <v>20860</v>
      </c>
      <c r="F6" s="27">
        <v>0</v>
      </c>
      <c r="G6" s="27">
        <f t="shared" ref="G6:H6" si="4">SUM(G7:G11)</f>
        <v>2057</v>
      </c>
      <c r="H6" s="27">
        <f t="shared" si="4"/>
        <v>0</v>
      </c>
      <c r="I6" s="44">
        <v>1016</v>
      </c>
      <c r="J6" s="59">
        <v>0</v>
      </c>
      <c r="K6" s="50">
        <v>573.62</v>
      </c>
      <c r="L6" s="17"/>
      <c r="M6" s="17"/>
      <c r="N6" s="17"/>
      <c r="O6" s="15">
        <f t="shared" si="2"/>
        <v>43175.62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5">
        <v>14510</v>
      </c>
      <c r="D7" s="11"/>
      <c r="E7" s="11">
        <v>13572</v>
      </c>
      <c r="F7" s="11">
        <v>0</v>
      </c>
      <c r="G7" s="11">
        <v>2057</v>
      </c>
      <c r="H7" s="11"/>
      <c r="I7" s="11">
        <v>893</v>
      </c>
      <c r="J7" s="60">
        <v>0</v>
      </c>
      <c r="K7" s="50">
        <v>573.62</v>
      </c>
      <c r="L7" s="17"/>
      <c r="M7" s="17"/>
      <c r="N7" s="17"/>
      <c r="O7" s="15">
        <f t="shared" si="2"/>
        <v>31605.62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5"/>
      <c r="D8" s="11"/>
      <c r="E8" s="11">
        <v>0</v>
      </c>
      <c r="F8" s="11">
        <v>0</v>
      </c>
      <c r="G8" s="40"/>
      <c r="H8" s="11"/>
      <c r="I8" s="11">
        <v>0</v>
      </c>
      <c r="J8" s="60">
        <v>0</v>
      </c>
      <c r="K8" s="50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5">
        <v>4098</v>
      </c>
      <c r="D9" s="11"/>
      <c r="E9" s="11">
        <v>1372</v>
      </c>
      <c r="F9" s="11">
        <v>0</v>
      </c>
      <c r="G9" s="11"/>
      <c r="H9" s="11"/>
      <c r="I9" s="11">
        <v>123</v>
      </c>
      <c r="J9" s="60">
        <v>0</v>
      </c>
      <c r="K9" s="50"/>
      <c r="L9" s="17"/>
      <c r="M9" s="17"/>
      <c r="N9" s="17"/>
      <c r="O9" s="15">
        <f t="shared" si="2"/>
        <v>5593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5"/>
      <c r="D10" s="11"/>
      <c r="E10" s="11">
        <v>5916</v>
      </c>
      <c r="F10" s="11">
        <v>0</v>
      </c>
      <c r="G10" s="40"/>
      <c r="H10" s="11"/>
      <c r="I10" s="11"/>
      <c r="J10" s="60">
        <v>0</v>
      </c>
      <c r="K10" s="50"/>
      <c r="L10" s="17"/>
      <c r="M10" s="17"/>
      <c r="N10" s="17"/>
      <c r="O10" s="15">
        <f t="shared" si="2"/>
        <v>5916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5">
        <v>61</v>
      </c>
      <c r="D11" s="11"/>
      <c r="E11" s="11">
        <v>0</v>
      </c>
      <c r="F11" s="11">
        <v>0</v>
      </c>
      <c r="G11" s="40"/>
      <c r="H11" s="11"/>
      <c r="I11" s="11">
        <v>0</v>
      </c>
      <c r="J11" s="60">
        <v>0</v>
      </c>
      <c r="K11" s="50"/>
      <c r="L11" s="17"/>
      <c r="M11" s="17"/>
      <c r="N11" s="17"/>
      <c r="O11" s="15">
        <f t="shared" si="2"/>
        <v>61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30">
        <f>SUM(C13:C17)</f>
        <v>1638</v>
      </c>
      <c r="D12" s="30">
        <f t="shared" ref="D12" si="5">SUM(D13:D17)</f>
        <v>0</v>
      </c>
      <c r="E12" s="27">
        <v>749</v>
      </c>
      <c r="F12" s="27">
        <v>0</v>
      </c>
      <c r="G12" s="36">
        <f t="shared" ref="G12:H12" si="6">SUM(G13:G17)</f>
        <v>350</v>
      </c>
      <c r="H12" s="36">
        <f t="shared" si="6"/>
        <v>0</v>
      </c>
      <c r="I12" s="46">
        <f>SUM(I13:I17)</f>
        <v>0</v>
      </c>
      <c r="J12" s="59">
        <f>SUM(J13:J15)</f>
        <v>0</v>
      </c>
      <c r="K12" s="48">
        <v>18.45</v>
      </c>
      <c r="L12" s="17"/>
      <c r="M12" s="17"/>
      <c r="N12" s="17"/>
      <c r="O12" s="15">
        <f t="shared" si="2"/>
        <v>2755.45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5">
        <v>1260</v>
      </c>
      <c r="D13" s="35"/>
      <c r="E13" s="11">
        <v>0</v>
      </c>
      <c r="F13" s="11">
        <v>0</v>
      </c>
      <c r="G13" s="40"/>
      <c r="H13" s="11"/>
      <c r="I13" s="11">
        <v>0</v>
      </c>
      <c r="J13" s="60">
        <v>0</v>
      </c>
      <c r="K13" s="50"/>
      <c r="L13" s="17"/>
      <c r="M13" s="17"/>
      <c r="N13" s="17"/>
      <c r="O13" s="15">
        <f t="shared" si="2"/>
        <v>1260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5">
        <v>157</v>
      </c>
      <c r="D14" s="35"/>
      <c r="E14" s="11">
        <v>749</v>
      </c>
      <c r="F14" s="11">
        <v>0</v>
      </c>
      <c r="G14" s="35">
        <v>29</v>
      </c>
      <c r="H14" s="11"/>
      <c r="I14" s="11">
        <v>0</v>
      </c>
      <c r="J14" s="60">
        <v>0</v>
      </c>
      <c r="K14" s="50">
        <v>18.45</v>
      </c>
      <c r="L14" s="17"/>
      <c r="M14" s="17"/>
      <c r="N14" s="17"/>
      <c r="O14" s="15">
        <f t="shared" si="2"/>
        <v>953.45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5"/>
      <c r="D15" s="35"/>
      <c r="E15" s="11">
        <v>0</v>
      </c>
      <c r="F15" s="11">
        <v>0</v>
      </c>
      <c r="G15" s="40"/>
      <c r="H15" s="11"/>
      <c r="I15" s="11">
        <v>0</v>
      </c>
      <c r="J15" s="60">
        <v>0</v>
      </c>
      <c r="K15" s="50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5"/>
      <c r="D16" s="35"/>
      <c r="E16" s="11">
        <v>0</v>
      </c>
      <c r="F16" s="11">
        <v>0</v>
      </c>
      <c r="G16" s="40"/>
      <c r="H16" s="11"/>
      <c r="I16" s="11">
        <v>0</v>
      </c>
      <c r="J16" s="60">
        <v>0</v>
      </c>
      <c r="K16" s="50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35">
        <v>221</v>
      </c>
      <c r="D17" s="35"/>
      <c r="E17" s="11">
        <v>0</v>
      </c>
      <c r="F17" s="11">
        <v>0</v>
      </c>
      <c r="G17" s="35">
        <v>321</v>
      </c>
      <c r="H17" s="11"/>
      <c r="I17" s="11"/>
      <c r="J17" s="60">
        <v>0</v>
      </c>
      <c r="K17" s="50">
        <v>0</v>
      </c>
      <c r="L17" s="17"/>
      <c r="M17" s="17"/>
      <c r="N17" s="17"/>
      <c r="O17" s="15">
        <f t="shared" si="2"/>
        <v>542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30">
        <f t="shared" ref="C18:D18" si="7">SUM(C19:C21)</f>
        <v>0</v>
      </c>
      <c r="D18" s="30">
        <f t="shared" si="7"/>
        <v>28</v>
      </c>
      <c r="E18" s="27">
        <v>0</v>
      </c>
      <c r="F18" s="27">
        <v>0</v>
      </c>
      <c r="G18" s="27">
        <f t="shared" ref="G18:H18" si="8">SUM(G19:G21)</f>
        <v>0</v>
      </c>
      <c r="H18" s="27">
        <f t="shared" si="8"/>
        <v>0</v>
      </c>
      <c r="I18" s="27">
        <v>0</v>
      </c>
      <c r="J18" s="59">
        <f>SUM(J19:J21)</f>
        <v>0</v>
      </c>
      <c r="K18" s="48"/>
      <c r="L18" s="17"/>
      <c r="M18" s="17"/>
      <c r="N18" s="17"/>
      <c r="O18" s="15">
        <f t="shared" si="2"/>
        <v>0</v>
      </c>
      <c r="P18" s="16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60">
        <f>0</f>
        <v>0</v>
      </c>
      <c r="K19" s="50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5"/>
      <c r="D20" s="35">
        <v>28</v>
      </c>
      <c r="E20" s="11">
        <v>0</v>
      </c>
      <c r="F20" s="11">
        <v>0</v>
      </c>
      <c r="G20" s="40"/>
      <c r="H20" s="11"/>
      <c r="I20" s="11">
        <v>0</v>
      </c>
      <c r="J20" s="60">
        <f>0</f>
        <v>0</v>
      </c>
      <c r="K20" s="50"/>
      <c r="L20" s="17"/>
      <c r="M20" s="17"/>
      <c r="N20" s="17"/>
      <c r="O20" s="15">
        <f t="shared" si="2"/>
        <v>0</v>
      </c>
      <c r="P20" s="16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60">
        <f>0</f>
        <v>0</v>
      </c>
      <c r="K21" s="50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7">
        <f t="shared" ref="C22:D22" si="9">C23+C29+C35</f>
        <v>1855</v>
      </c>
      <c r="D22" s="27">
        <f t="shared" si="9"/>
        <v>0</v>
      </c>
      <c r="E22" s="27">
        <v>66</v>
      </c>
      <c r="F22" s="27">
        <v>0</v>
      </c>
      <c r="G22" s="27">
        <f t="shared" ref="G22:H22" si="10">SUM(G23,G29,G35)</f>
        <v>2744</v>
      </c>
      <c r="H22" s="27">
        <f t="shared" si="10"/>
        <v>16</v>
      </c>
      <c r="I22" s="30">
        <f>SUM(I23,I35)</f>
        <v>0</v>
      </c>
      <c r="J22" s="61">
        <f t="shared" ref="J22" si="11">J23+J35</f>
        <v>0</v>
      </c>
      <c r="K22" s="48">
        <v>1212.5400000000002</v>
      </c>
      <c r="L22" s="15"/>
      <c r="M22" s="15"/>
      <c r="N22" s="15"/>
      <c r="O22" s="15">
        <f t="shared" si="2"/>
        <v>5877.54</v>
      </c>
      <c r="P22" s="16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30">
        <f>SUM(C24:C28)</f>
        <v>1576</v>
      </c>
      <c r="D23" s="30">
        <f t="shared" ref="D23" si="12">SUM(D24:D28)</f>
        <v>0</v>
      </c>
      <c r="E23" s="27">
        <v>66</v>
      </c>
      <c r="F23" s="27">
        <v>0</v>
      </c>
      <c r="G23" s="27">
        <f t="shared" ref="G23:J23" si="13">SUM(G24:G28)</f>
        <v>2744</v>
      </c>
      <c r="H23" s="27">
        <f t="shared" si="13"/>
        <v>0</v>
      </c>
      <c r="I23" s="30">
        <f t="shared" si="13"/>
        <v>0</v>
      </c>
      <c r="J23" s="59">
        <f t="shared" si="13"/>
        <v>0</v>
      </c>
      <c r="K23" s="48">
        <v>1212.5400000000002</v>
      </c>
      <c r="L23" s="17"/>
      <c r="M23" s="17"/>
      <c r="N23" s="17"/>
      <c r="O23" s="15">
        <f t="shared" si="2"/>
        <v>5598.54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5"/>
      <c r="D24" s="11"/>
      <c r="E24" s="11">
        <v>0</v>
      </c>
      <c r="F24" s="11">
        <v>0</v>
      </c>
      <c r="G24" s="40"/>
      <c r="H24" s="11"/>
      <c r="I24" s="11">
        <v>0</v>
      </c>
      <c r="J24" s="60">
        <v>0</v>
      </c>
      <c r="K24" s="50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5">
        <v>1576</v>
      </c>
      <c r="D25" s="11"/>
      <c r="E25" s="11">
        <v>66</v>
      </c>
      <c r="F25" s="11">
        <v>0</v>
      </c>
      <c r="G25" s="11">
        <v>2744</v>
      </c>
      <c r="H25" s="11"/>
      <c r="I25" s="11">
        <v>0</v>
      </c>
      <c r="J25" s="60">
        <v>0</v>
      </c>
      <c r="K25" s="50">
        <v>1212.5400000000002</v>
      </c>
      <c r="L25" s="17"/>
      <c r="M25" s="17"/>
      <c r="N25" s="17"/>
      <c r="O25" s="15">
        <f t="shared" si="2"/>
        <v>5598.54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5"/>
      <c r="D26" s="11"/>
      <c r="E26" s="11">
        <v>0</v>
      </c>
      <c r="F26" s="11">
        <v>0</v>
      </c>
      <c r="G26" s="40"/>
      <c r="H26" s="11"/>
      <c r="I26" s="11">
        <v>0</v>
      </c>
      <c r="J26" s="60">
        <v>0</v>
      </c>
      <c r="K26" s="50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5"/>
      <c r="D27" s="11"/>
      <c r="E27" s="11">
        <v>0</v>
      </c>
      <c r="F27" s="11">
        <v>0</v>
      </c>
      <c r="G27" s="40"/>
      <c r="H27" s="11"/>
      <c r="I27" s="11">
        <v>0</v>
      </c>
      <c r="J27" s="60">
        <v>0</v>
      </c>
      <c r="K27" s="50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60">
        <v>0</v>
      </c>
      <c r="K28" s="50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7">
        <f t="shared" ref="C29:D29" si="14">SUM(C30:C34)</f>
        <v>279</v>
      </c>
      <c r="D29" s="27">
        <f t="shared" si="14"/>
        <v>0</v>
      </c>
      <c r="E29" s="27">
        <v>0</v>
      </c>
      <c r="F29" s="27">
        <v>0</v>
      </c>
      <c r="G29" s="27">
        <f t="shared" ref="G29:H29" si="15">SUM(G30:G34)</f>
        <v>0</v>
      </c>
      <c r="H29" s="27">
        <f t="shared" si="15"/>
        <v>0</v>
      </c>
      <c r="I29" s="30">
        <f>SUM(I30:I34)</f>
        <v>232</v>
      </c>
      <c r="J29" s="59">
        <f>SUM(J30:J32)</f>
        <v>0</v>
      </c>
      <c r="K29" s="48">
        <v>0</v>
      </c>
      <c r="L29" s="17"/>
      <c r="M29" s="17"/>
      <c r="N29" s="17"/>
      <c r="O29" s="15">
        <f t="shared" si="2"/>
        <v>511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5"/>
      <c r="D30" s="35"/>
      <c r="E30" s="11">
        <v>0</v>
      </c>
      <c r="F30" s="11">
        <v>0</v>
      </c>
      <c r="G30" s="40"/>
      <c r="H30" s="11"/>
      <c r="I30" s="11"/>
      <c r="J30" s="60">
        <v>0</v>
      </c>
      <c r="K30" s="50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5">
        <v>279</v>
      </c>
      <c r="D31" s="35"/>
      <c r="E31" s="11">
        <v>0</v>
      </c>
      <c r="F31" s="11">
        <v>0</v>
      </c>
      <c r="G31" s="40"/>
      <c r="H31" s="11"/>
      <c r="I31" s="11">
        <v>232</v>
      </c>
      <c r="J31" s="60">
        <v>0</v>
      </c>
      <c r="K31" s="50">
        <v>0</v>
      </c>
      <c r="L31" s="17"/>
      <c r="M31" s="17"/>
      <c r="N31" s="17"/>
      <c r="O31" s="15">
        <f t="shared" si="2"/>
        <v>511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5"/>
      <c r="D32" s="35"/>
      <c r="E32" s="11">
        <v>0</v>
      </c>
      <c r="F32" s="11">
        <v>0</v>
      </c>
      <c r="G32" s="40"/>
      <c r="H32" s="11"/>
      <c r="I32" s="11">
        <v>0</v>
      </c>
      <c r="J32" s="60">
        <v>0</v>
      </c>
      <c r="K32" s="50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5"/>
      <c r="D33" s="35"/>
      <c r="E33" s="11">
        <v>0</v>
      </c>
      <c r="F33" s="11">
        <v>0</v>
      </c>
      <c r="G33" s="40"/>
      <c r="H33" s="11"/>
      <c r="I33" s="11">
        <v>0</v>
      </c>
      <c r="J33" s="60">
        <v>0</v>
      </c>
      <c r="K33" s="50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5"/>
      <c r="D34" s="35"/>
      <c r="E34" s="11">
        <v>0</v>
      </c>
      <c r="F34" s="11">
        <v>0</v>
      </c>
      <c r="G34" s="40"/>
      <c r="H34" s="11"/>
      <c r="I34" s="11">
        <v>0</v>
      </c>
      <c r="J34" s="60">
        <v>0</v>
      </c>
      <c r="K34" s="50">
        <v>0</v>
      </c>
      <c r="L34" s="17"/>
      <c r="M34" s="17"/>
      <c r="N34" s="17"/>
      <c r="O34" s="15">
        <f t="shared" si="2"/>
        <v>0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7">
        <f t="shared" ref="C35:D35" si="16">SUM(C36:C38)</f>
        <v>0</v>
      </c>
      <c r="D35" s="27">
        <f t="shared" si="16"/>
        <v>0</v>
      </c>
      <c r="E35" s="27">
        <v>0</v>
      </c>
      <c r="F35" s="27">
        <v>0</v>
      </c>
      <c r="G35" s="27">
        <f t="shared" ref="G35:H35" si="17">SUM(G36:G38)</f>
        <v>0</v>
      </c>
      <c r="H35" s="27">
        <f t="shared" si="17"/>
        <v>16</v>
      </c>
      <c r="I35" s="27">
        <v>0</v>
      </c>
      <c r="J35" s="59">
        <f>SUM(J36:J38)</f>
        <v>0</v>
      </c>
      <c r="K35" s="48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16</v>
      </c>
      <c r="I36" s="11">
        <v>0</v>
      </c>
      <c r="J36" s="60">
        <v>0</v>
      </c>
      <c r="K36" s="50"/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60">
        <v>0</v>
      </c>
      <c r="K37" s="50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60">
        <v>0</v>
      </c>
      <c r="K38" s="50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60">
        <v>0</v>
      </c>
      <c r="K39" s="50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5">
        <v>1615</v>
      </c>
      <c r="D40" s="35"/>
      <c r="E40" s="27">
        <v>236</v>
      </c>
      <c r="F40" s="27">
        <v>0</v>
      </c>
      <c r="G40" s="11">
        <v>3319</v>
      </c>
      <c r="H40" s="11"/>
      <c r="I40" s="11">
        <v>452</v>
      </c>
      <c r="J40" s="60">
        <v>0</v>
      </c>
      <c r="K40" s="50"/>
      <c r="L40" s="15"/>
      <c r="M40" s="15"/>
      <c r="N40" s="15"/>
      <c r="O40" s="15">
        <f t="shared" si="2"/>
        <v>5622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60">
        <v>0</v>
      </c>
      <c r="K41" s="50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60">
        <v>0</v>
      </c>
      <c r="K42" s="50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60">
        <v>0</v>
      </c>
      <c r="K43" s="50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60">
        <v>0</v>
      </c>
      <c r="K44" s="50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4" t="s">
        <v>84</v>
      </c>
      <c r="B45" s="12" t="s">
        <v>42</v>
      </c>
      <c r="C45" s="53">
        <f>C6+C12+C23+C29+C35+C40</f>
        <v>23777</v>
      </c>
      <c r="D45" s="53">
        <f>D20</f>
        <v>28</v>
      </c>
      <c r="E45" s="27">
        <v>21911</v>
      </c>
      <c r="F45" s="27">
        <v>0</v>
      </c>
      <c r="G45" s="27">
        <f t="shared" ref="G45:H45" si="18">SUM(G4,G39:G44)</f>
        <v>8470</v>
      </c>
      <c r="H45" s="27">
        <f t="shared" si="18"/>
        <v>16</v>
      </c>
      <c r="I45" s="58">
        <f>SUM(I4,I40)</f>
        <v>1700</v>
      </c>
      <c r="J45" s="62">
        <f t="shared" ref="J45" si="19">J4+SUM(J39:J44)</f>
        <v>0</v>
      </c>
      <c r="K45" s="52">
        <v>1804.6100000000001</v>
      </c>
      <c r="L45" s="19"/>
      <c r="M45" s="19"/>
      <c r="N45" s="19"/>
      <c r="O45" s="19">
        <f t="shared" si="2"/>
        <v>57662.61</v>
      </c>
      <c r="P45" s="20">
        <f t="shared" si="3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91</v>
      </c>
    </row>
    <row r="2" spans="1:46" s="7" customFormat="1" ht="15" customHeight="1" x14ac:dyDescent="0.25">
      <c r="A2" s="8"/>
      <c r="B2" s="9"/>
      <c r="C2" s="68" t="s">
        <v>93</v>
      </c>
      <c r="D2" s="69"/>
      <c r="E2" s="68" t="s">
        <v>94</v>
      </c>
      <c r="F2" s="69"/>
      <c r="G2" s="68" t="s">
        <v>100</v>
      </c>
      <c r="H2" s="69"/>
      <c r="I2" s="68" t="s">
        <v>96</v>
      </c>
      <c r="J2" s="69"/>
      <c r="K2" s="68" t="s">
        <v>97</v>
      </c>
      <c r="L2" s="69"/>
      <c r="M2" s="68" t="s">
        <v>98</v>
      </c>
      <c r="N2" s="75"/>
      <c r="O2" s="66" t="s">
        <v>99</v>
      </c>
      <c r="P2" s="67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70" t="s">
        <v>59</v>
      </c>
      <c r="B4" s="10" t="s">
        <v>1</v>
      </c>
      <c r="C4" s="27">
        <f t="shared" ref="C4" si="0">C5+C22</f>
        <v>218</v>
      </c>
      <c r="D4" s="27">
        <f>D5+D22</f>
        <v>4</v>
      </c>
      <c r="E4" s="27">
        <f t="shared" ref="E4:F4" si="1">E5+E22</f>
        <v>93</v>
      </c>
      <c r="F4" s="27">
        <f t="shared" si="1"/>
        <v>3</v>
      </c>
      <c r="G4" s="30">
        <f>G5+G22</f>
        <v>20</v>
      </c>
      <c r="H4" s="30">
        <v>3</v>
      </c>
      <c r="I4" s="44">
        <f>I5+I22+I29</f>
        <v>28</v>
      </c>
      <c r="J4" s="44">
        <f t="shared" ref="J4" si="2">SUM(J5,J22,J29)</f>
        <v>1</v>
      </c>
      <c r="K4" s="27">
        <f>K5+K22</f>
        <v>23</v>
      </c>
      <c r="L4" s="15"/>
      <c r="M4" s="15"/>
      <c r="N4" s="15"/>
      <c r="O4" s="15">
        <f>C4+E4+G4+I4+K4+M4</f>
        <v>382</v>
      </c>
      <c r="P4" s="16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27">
        <f>C6+C12+C18</f>
        <v>195</v>
      </c>
      <c r="D5" s="27">
        <f>D6+D12+D18</f>
        <v>4</v>
      </c>
      <c r="E5" s="27">
        <f t="shared" ref="E5" si="3">E6+E12</f>
        <v>93</v>
      </c>
      <c r="F5" s="27">
        <f>F6+F12+F18</f>
        <v>3</v>
      </c>
      <c r="G5" s="30">
        <f>G6+G12</f>
        <v>11</v>
      </c>
      <c r="H5" s="42"/>
      <c r="I5" s="44">
        <f>SUM(I12,I6)</f>
        <v>15</v>
      </c>
      <c r="J5" s="44">
        <f t="shared" ref="J5" si="4">SUM(J12,J6)</f>
        <v>1</v>
      </c>
      <c r="K5" s="27">
        <f>K6+K12</f>
        <v>14</v>
      </c>
      <c r="L5" s="15"/>
      <c r="M5" s="15"/>
      <c r="N5" s="15"/>
      <c r="O5" s="15">
        <f t="shared" ref="O5:O45" si="5">C5+E5+G5+I5+K5+M5</f>
        <v>328</v>
      </c>
      <c r="P5" s="16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7">
        <f>SUM(C7:C11)</f>
        <v>177</v>
      </c>
      <c r="D6" s="27"/>
      <c r="E6" s="27">
        <f t="shared" ref="E6:F6" si="7">SUM(E7:E10)</f>
        <v>77</v>
      </c>
      <c r="F6" s="27">
        <f t="shared" si="7"/>
        <v>0</v>
      </c>
      <c r="G6" s="30">
        <f>G7+G10</f>
        <v>9</v>
      </c>
      <c r="H6" s="42"/>
      <c r="I6" s="44">
        <f>SUM(I7:I11)</f>
        <v>11</v>
      </c>
      <c r="J6" s="44">
        <f t="shared" ref="J6" si="8">SUM(J7:J11)</f>
        <v>1</v>
      </c>
      <c r="K6" s="27">
        <f>K7</f>
        <v>13</v>
      </c>
      <c r="L6" s="17"/>
      <c r="M6" s="17"/>
      <c r="N6" s="17"/>
      <c r="O6" s="15">
        <f t="shared" si="5"/>
        <v>287</v>
      </c>
      <c r="P6" s="16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5">
        <v>142</v>
      </c>
      <c r="D7" s="11"/>
      <c r="E7" s="11">
        <v>27</v>
      </c>
      <c r="F7" s="11">
        <v>0</v>
      </c>
      <c r="G7" s="11">
        <v>9</v>
      </c>
      <c r="H7" s="40"/>
      <c r="I7" s="11">
        <v>7</v>
      </c>
      <c r="J7" s="11">
        <v>0</v>
      </c>
      <c r="K7" s="35">
        <v>13</v>
      </c>
      <c r="L7" s="17"/>
      <c r="M7" s="17"/>
      <c r="N7" s="17"/>
      <c r="O7" s="15">
        <f t="shared" si="5"/>
        <v>198</v>
      </c>
      <c r="P7" s="16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>
        <v>0</v>
      </c>
      <c r="K8" s="35"/>
      <c r="L8" s="17"/>
      <c r="M8" s="17"/>
      <c r="N8" s="17"/>
      <c r="O8" s="15">
        <f t="shared" si="5"/>
        <v>0</v>
      </c>
      <c r="P8" s="16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5">
        <v>35</v>
      </c>
      <c r="D9" s="11"/>
      <c r="E9" s="11">
        <v>16</v>
      </c>
      <c r="F9" s="11">
        <v>0</v>
      </c>
      <c r="G9" s="38"/>
      <c r="H9" s="40"/>
      <c r="I9" s="11">
        <v>0</v>
      </c>
      <c r="J9" s="11">
        <v>1</v>
      </c>
      <c r="K9" s="35"/>
      <c r="L9" s="17"/>
      <c r="M9" s="17"/>
      <c r="N9" s="17"/>
      <c r="O9" s="15">
        <f t="shared" si="5"/>
        <v>51</v>
      </c>
      <c r="P9" s="16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5"/>
      <c r="D10" s="11"/>
      <c r="E10" s="11">
        <v>34</v>
      </c>
      <c r="F10" s="11">
        <v>0</v>
      </c>
      <c r="G10" s="35"/>
      <c r="H10" s="40"/>
      <c r="I10" s="11">
        <v>4</v>
      </c>
      <c r="J10" s="11">
        <v>0</v>
      </c>
      <c r="K10" s="11"/>
      <c r="L10" s="17"/>
      <c r="M10" s="17"/>
      <c r="N10" s="17"/>
      <c r="O10" s="15">
        <f t="shared" si="5"/>
        <v>38</v>
      </c>
      <c r="P10" s="16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5"/>
      <c r="D11" s="11"/>
      <c r="E11" s="11">
        <v>0</v>
      </c>
      <c r="F11" s="11">
        <v>0</v>
      </c>
      <c r="G11" s="37"/>
      <c r="H11" s="40"/>
      <c r="I11" s="11">
        <v>0</v>
      </c>
      <c r="J11" s="11">
        <v>0</v>
      </c>
      <c r="K11" s="11"/>
      <c r="L11" s="17"/>
      <c r="M11" s="17"/>
      <c r="N11" s="17"/>
      <c r="O11" s="15">
        <f t="shared" si="5"/>
        <v>0</v>
      </c>
      <c r="P11" s="16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30">
        <f>SUM(C13:C17)</f>
        <v>18</v>
      </c>
      <c r="D12" s="27"/>
      <c r="E12" s="27">
        <f t="shared" ref="E12" si="9">SUM(E13:E17)</f>
        <v>16</v>
      </c>
      <c r="F12" s="27">
        <v>0</v>
      </c>
      <c r="G12" s="30">
        <f>G14+G17</f>
        <v>2</v>
      </c>
      <c r="H12" s="42"/>
      <c r="I12" s="46">
        <f>SUM(I17,I14)</f>
        <v>4</v>
      </c>
      <c r="J12" s="27">
        <f>SUM(J13:J17)</f>
        <v>0</v>
      </c>
      <c r="K12" s="27">
        <f>SUM(K13:K17)</f>
        <v>1</v>
      </c>
      <c r="L12" s="17"/>
      <c r="M12" s="17"/>
      <c r="N12" s="17"/>
      <c r="O12" s="15">
        <f t="shared" si="5"/>
        <v>41</v>
      </c>
      <c r="P12" s="16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>
        <v>0</v>
      </c>
      <c r="K13" s="11"/>
      <c r="L13" s="17"/>
      <c r="M13" s="17"/>
      <c r="N13" s="17"/>
      <c r="O13" s="15">
        <f t="shared" si="5"/>
        <v>0</v>
      </c>
      <c r="P13" s="16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5">
        <v>13</v>
      </c>
      <c r="D14" s="11"/>
      <c r="E14" s="11">
        <v>16</v>
      </c>
      <c r="F14" s="11">
        <v>0</v>
      </c>
      <c r="G14" s="11">
        <v>1</v>
      </c>
      <c r="H14" s="40"/>
      <c r="I14" s="11">
        <v>4</v>
      </c>
      <c r="J14" s="11">
        <v>0</v>
      </c>
      <c r="K14" s="11">
        <v>1</v>
      </c>
      <c r="L14" s="17"/>
      <c r="M14" s="17"/>
      <c r="N14" s="17"/>
      <c r="O14" s="15">
        <f t="shared" si="5"/>
        <v>35</v>
      </c>
      <c r="P14" s="16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>
        <v>0</v>
      </c>
      <c r="K15" s="11"/>
      <c r="L15" s="17"/>
      <c r="M15" s="17"/>
      <c r="N15" s="17"/>
      <c r="O15" s="15">
        <f t="shared" si="5"/>
        <v>0</v>
      </c>
      <c r="P15" s="16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>
        <v>0</v>
      </c>
      <c r="K16" s="11"/>
      <c r="L16" s="17"/>
      <c r="M16" s="17"/>
      <c r="N16" s="17"/>
      <c r="O16" s="15">
        <f t="shared" si="5"/>
        <v>0</v>
      </c>
      <c r="P16" s="16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11">
        <v>5</v>
      </c>
      <c r="D17" s="11"/>
      <c r="E17" s="11">
        <v>0</v>
      </c>
      <c r="F17" s="11">
        <v>0</v>
      </c>
      <c r="G17" s="11">
        <v>1</v>
      </c>
      <c r="H17" s="40"/>
      <c r="I17" s="11">
        <v>0</v>
      </c>
      <c r="J17" s="11">
        <v>0</v>
      </c>
      <c r="K17" s="11"/>
      <c r="L17" s="17"/>
      <c r="M17" s="17"/>
      <c r="N17" s="17"/>
      <c r="O17" s="15">
        <f t="shared" si="5"/>
        <v>6</v>
      </c>
      <c r="P17" s="16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30"/>
      <c r="D18" s="27">
        <f>D20</f>
        <v>4</v>
      </c>
      <c r="E18" s="27">
        <v>0</v>
      </c>
      <c r="F18" s="27">
        <v>3</v>
      </c>
      <c r="G18" s="39"/>
      <c r="H18" s="41"/>
      <c r="I18" s="30">
        <v>0</v>
      </c>
      <c r="J18" s="27">
        <f>SUM(J19:J21)</f>
        <v>0</v>
      </c>
      <c r="K18" s="27"/>
      <c r="L18" s="17"/>
      <c r="M18" s="17"/>
      <c r="N18" s="17"/>
      <c r="O18" s="15">
        <f t="shared" si="5"/>
        <v>0</v>
      </c>
      <c r="P18" s="16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5"/>
        <v>0</v>
      </c>
      <c r="P19" s="16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5"/>
      <c r="D20" s="11">
        <v>4</v>
      </c>
      <c r="E20" s="11">
        <v>0</v>
      </c>
      <c r="F20" s="11">
        <v>3</v>
      </c>
      <c r="G20" s="37"/>
      <c r="H20" s="40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5"/>
        <v>0</v>
      </c>
      <c r="P20" s="16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5"/>
        <v>0</v>
      </c>
      <c r="P21" s="16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30">
        <f>C23+C29+C35</f>
        <v>23</v>
      </c>
      <c r="D22" s="30"/>
      <c r="E22" s="27">
        <f t="shared" ref="E22:F22" si="10">E23+E29</f>
        <v>0</v>
      </c>
      <c r="F22" s="27">
        <f t="shared" si="10"/>
        <v>0</v>
      </c>
      <c r="G22" s="30">
        <f>G23</f>
        <v>9</v>
      </c>
      <c r="H22" s="41"/>
      <c r="I22" s="30">
        <f>SUM(I23,I35)</f>
        <v>3</v>
      </c>
      <c r="J22" s="30">
        <f t="shared" ref="J22" si="11">J23+J35</f>
        <v>0</v>
      </c>
      <c r="K22" s="27">
        <f>K23+K29</f>
        <v>9</v>
      </c>
      <c r="L22" s="15"/>
      <c r="M22" s="15"/>
      <c r="N22" s="15"/>
      <c r="O22" s="15">
        <f t="shared" si="5"/>
        <v>44</v>
      </c>
      <c r="P22" s="16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30">
        <f>SUM(C25:C28)</f>
        <v>13</v>
      </c>
      <c r="D23" s="27"/>
      <c r="E23" s="27">
        <f t="shared" ref="E23:F23" si="12">E25</f>
        <v>0</v>
      </c>
      <c r="F23" s="27">
        <f t="shared" si="12"/>
        <v>0</v>
      </c>
      <c r="G23" s="30">
        <f>G25</f>
        <v>9</v>
      </c>
      <c r="H23" s="41"/>
      <c r="I23" s="30">
        <f t="shared" ref="I23:J23" si="13">SUM(I24:I28)</f>
        <v>3</v>
      </c>
      <c r="J23" s="27">
        <f t="shared" si="13"/>
        <v>0</v>
      </c>
      <c r="K23" s="27">
        <f>K25</f>
        <v>9</v>
      </c>
      <c r="L23" s="17"/>
      <c r="M23" s="17"/>
      <c r="N23" s="17"/>
      <c r="O23" s="15">
        <f t="shared" si="5"/>
        <v>34</v>
      </c>
      <c r="P23" s="16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>
        <v>0</v>
      </c>
      <c r="K24" s="11"/>
      <c r="L24" s="17"/>
      <c r="M24" s="17"/>
      <c r="N24" s="17"/>
      <c r="O24" s="15">
        <f t="shared" si="5"/>
        <v>0</v>
      </c>
      <c r="P24" s="16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5">
        <v>13</v>
      </c>
      <c r="D25" s="11"/>
      <c r="E25" s="11">
        <v>0</v>
      </c>
      <c r="F25" s="11">
        <v>0</v>
      </c>
      <c r="G25" s="11">
        <v>9</v>
      </c>
      <c r="H25" s="43"/>
      <c r="I25" s="11">
        <v>3</v>
      </c>
      <c r="J25" s="11">
        <v>0</v>
      </c>
      <c r="K25" s="11">
        <v>9</v>
      </c>
      <c r="L25" s="17"/>
      <c r="M25" s="17"/>
      <c r="N25" s="17"/>
      <c r="O25" s="15">
        <f t="shared" si="5"/>
        <v>34</v>
      </c>
      <c r="P25" s="16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3"/>
      <c r="I26" s="11">
        <v>0</v>
      </c>
      <c r="J26" s="11">
        <v>0</v>
      </c>
      <c r="K26" s="11"/>
      <c r="L26" s="17"/>
      <c r="M26" s="17"/>
      <c r="N26" s="17"/>
      <c r="O26" s="15">
        <f t="shared" si="5"/>
        <v>0</v>
      </c>
      <c r="P26" s="16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>
        <v>0</v>
      </c>
      <c r="K27" s="11"/>
      <c r="L27" s="17"/>
      <c r="M27" s="17"/>
      <c r="N27" s="17"/>
      <c r="O27" s="15">
        <f t="shared" si="5"/>
        <v>0</v>
      </c>
      <c r="P27" s="16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>
        <v>0</v>
      </c>
      <c r="K28" s="11"/>
      <c r="L28" s="17"/>
      <c r="M28" s="17"/>
      <c r="N28" s="17"/>
      <c r="O28" s="15">
        <f t="shared" si="5"/>
        <v>0</v>
      </c>
      <c r="P28" s="16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30">
        <f>SUM(C30:C34)</f>
        <v>10</v>
      </c>
      <c r="D29" s="27"/>
      <c r="E29" s="27">
        <f t="shared" ref="E29" si="14">E30+E31</f>
        <v>0</v>
      </c>
      <c r="F29" s="27">
        <v>0</v>
      </c>
      <c r="G29" s="39"/>
      <c r="H29" s="41"/>
      <c r="I29" s="30">
        <f>SUM(I30:I34)</f>
        <v>10</v>
      </c>
      <c r="J29" s="27">
        <f>SUM(J30:J34)</f>
        <v>0</v>
      </c>
      <c r="K29" s="27">
        <v>0</v>
      </c>
      <c r="L29" s="17"/>
      <c r="M29" s="17"/>
      <c r="N29" s="17"/>
      <c r="O29" s="15">
        <f t="shared" si="5"/>
        <v>20</v>
      </c>
      <c r="P29" s="16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>
        <v>0</v>
      </c>
      <c r="K30" s="11"/>
      <c r="L30" s="17"/>
      <c r="M30" s="17"/>
      <c r="N30" s="17"/>
      <c r="O30" s="15">
        <f t="shared" si="5"/>
        <v>0</v>
      </c>
      <c r="P30" s="16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5">
        <v>10</v>
      </c>
      <c r="D31" s="11"/>
      <c r="E31" s="11">
        <v>0</v>
      </c>
      <c r="F31" s="11">
        <v>0</v>
      </c>
      <c r="G31" s="37"/>
      <c r="H31" s="40"/>
      <c r="I31" s="11">
        <v>9</v>
      </c>
      <c r="J31" s="11">
        <v>0</v>
      </c>
      <c r="K31" s="11"/>
      <c r="L31" s="17"/>
      <c r="M31" s="17"/>
      <c r="N31" s="17"/>
      <c r="O31" s="15">
        <f t="shared" si="5"/>
        <v>19</v>
      </c>
      <c r="P31" s="16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>
        <v>0</v>
      </c>
      <c r="K32" s="11"/>
      <c r="L32" s="17"/>
      <c r="M32" s="17"/>
      <c r="N32" s="17"/>
      <c r="O32" s="15">
        <f t="shared" si="5"/>
        <v>0</v>
      </c>
      <c r="P32" s="16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>
        <v>0</v>
      </c>
      <c r="K33" s="11"/>
      <c r="L33" s="17"/>
      <c r="M33" s="17"/>
      <c r="N33" s="17"/>
      <c r="O33" s="15">
        <f t="shared" si="5"/>
        <v>0</v>
      </c>
      <c r="P33" s="16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5"/>
      <c r="D34" s="11"/>
      <c r="E34" s="11">
        <v>0</v>
      </c>
      <c r="F34" s="11">
        <v>0</v>
      </c>
      <c r="G34" s="37"/>
      <c r="H34" s="40"/>
      <c r="I34" s="11">
        <v>1</v>
      </c>
      <c r="J34" s="11">
        <v>0</v>
      </c>
      <c r="K34" s="11"/>
      <c r="L34" s="17"/>
      <c r="M34" s="17"/>
      <c r="N34" s="17"/>
      <c r="O34" s="15">
        <f t="shared" si="5"/>
        <v>1</v>
      </c>
      <c r="P34" s="16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f>SUM(J36:J38)</f>
        <v>0</v>
      </c>
      <c r="K35" s="27"/>
      <c r="L35" s="17"/>
      <c r="M35" s="17"/>
      <c r="N35" s="17"/>
      <c r="O35" s="15">
        <f t="shared" si="5"/>
        <v>0</v>
      </c>
      <c r="P35" s="16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5"/>
        <v>0</v>
      </c>
      <c r="P36" s="16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5"/>
        <v>0</v>
      </c>
      <c r="P37" s="16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5"/>
        <v>0</v>
      </c>
      <c r="P38" s="16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5"/>
        <v>0</v>
      </c>
      <c r="P39" s="16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5">
        <v>16</v>
      </c>
      <c r="D40" s="11"/>
      <c r="E40" s="27">
        <v>2</v>
      </c>
      <c r="F40" s="27">
        <v>0</v>
      </c>
      <c r="G40" s="11">
        <v>19</v>
      </c>
      <c r="H40" s="35"/>
      <c r="I40" s="11">
        <v>6</v>
      </c>
      <c r="J40" s="11">
        <v>0</v>
      </c>
      <c r="K40" s="11"/>
      <c r="L40" s="15"/>
      <c r="M40" s="15"/>
      <c r="N40" s="15"/>
      <c r="O40" s="15">
        <f t="shared" si="5"/>
        <v>43</v>
      </c>
      <c r="P40" s="16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5"/>
        <v>0</v>
      </c>
      <c r="P41" s="16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5"/>
        <v>0</v>
      </c>
      <c r="P42" s="16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5"/>
        <v>0</v>
      </c>
      <c r="P43" s="16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5"/>
        <v>0</v>
      </c>
      <c r="P44" s="16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4" t="s">
        <v>84</v>
      </c>
      <c r="B45" s="12" t="s">
        <v>42</v>
      </c>
      <c r="C45" s="27">
        <f>C4+C40</f>
        <v>234</v>
      </c>
      <c r="D45" s="27">
        <f>D20</f>
        <v>4</v>
      </c>
      <c r="E45" s="27">
        <f t="shared" ref="E45:F45" si="15">E40+E4</f>
        <v>95</v>
      </c>
      <c r="F45" s="27">
        <f t="shared" si="15"/>
        <v>3</v>
      </c>
      <c r="G45" s="30">
        <f>G40+G4</f>
        <v>39</v>
      </c>
      <c r="H45" s="30">
        <f>H4</f>
        <v>3</v>
      </c>
      <c r="I45" s="30">
        <f>SUM(I4,I40)</f>
        <v>34</v>
      </c>
      <c r="J45" s="27">
        <f>J4+SUM(J39:J44)</f>
        <v>1</v>
      </c>
      <c r="K45" s="30">
        <f>K4+K40</f>
        <v>23</v>
      </c>
      <c r="L45" s="19"/>
      <c r="M45" s="19"/>
      <c r="N45" s="19"/>
      <c r="O45" s="19">
        <f t="shared" si="5"/>
        <v>425</v>
      </c>
      <c r="P45" s="20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92</v>
      </c>
    </row>
    <row r="2" spans="1:46" s="7" customFormat="1" ht="15" customHeight="1" x14ac:dyDescent="0.25">
      <c r="A2" s="8"/>
      <c r="B2" s="9"/>
      <c r="C2" s="68" t="s">
        <v>93</v>
      </c>
      <c r="D2" s="69"/>
      <c r="E2" s="68" t="s">
        <v>94</v>
      </c>
      <c r="F2" s="69"/>
      <c r="G2" s="68" t="s">
        <v>100</v>
      </c>
      <c r="H2" s="69"/>
      <c r="I2" s="68" t="s">
        <v>96</v>
      </c>
      <c r="J2" s="69"/>
      <c r="K2" s="68" t="s">
        <v>97</v>
      </c>
      <c r="L2" s="69"/>
      <c r="M2" s="68" t="s">
        <v>98</v>
      </c>
      <c r="N2" s="75"/>
      <c r="O2" s="66" t="s">
        <v>99</v>
      </c>
      <c r="P2" s="67"/>
    </row>
    <row r="3" spans="1:46" s="7" customFormat="1" x14ac:dyDescent="0.25">
      <c r="A3" s="21"/>
      <c r="B3" s="22"/>
      <c r="C3" s="22" t="s">
        <v>101</v>
      </c>
      <c r="D3" s="22" t="s">
        <v>102</v>
      </c>
      <c r="E3" s="22" t="s">
        <v>101</v>
      </c>
      <c r="F3" s="22" t="s">
        <v>102</v>
      </c>
      <c r="G3" s="22" t="s">
        <v>101</v>
      </c>
      <c r="H3" s="22" t="s">
        <v>102</v>
      </c>
      <c r="I3" s="22" t="s">
        <v>101</v>
      </c>
      <c r="J3" s="22" t="s">
        <v>102</v>
      </c>
      <c r="K3" s="22" t="s">
        <v>101</v>
      </c>
      <c r="L3" s="22" t="s">
        <v>102</v>
      </c>
      <c r="M3" s="22" t="s">
        <v>101</v>
      </c>
      <c r="N3" s="23" t="s">
        <v>102</v>
      </c>
      <c r="O3" s="22" t="s">
        <v>103</v>
      </c>
      <c r="P3" s="23" t="s">
        <v>102</v>
      </c>
    </row>
    <row r="4" spans="1:46" s="1" customFormat="1" x14ac:dyDescent="0.2">
      <c r="A4" s="70" t="s">
        <v>59</v>
      </c>
      <c r="B4" s="10" t="s">
        <v>1</v>
      </c>
      <c r="C4" s="54">
        <f>C5+C22</f>
        <v>165</v>
      </c>
      <c r="D4" s="27">
        <v>0</v>
      </c>
      <c r="E4" s="27">
        <v>100</v>
      </c>
      <c r="F4" s="27">
        <v>0</v>
      </c>
      <c r="G4" s="27">
        <f t="shared" ref="G4:H4" si="0">G5+G22</f>
        <v>23</v>
      </c>
      <c r="H4" s="27">
        <f t="shared" si="0"/>
        <v>3</v>
      </c>
      <c r="I4" s="44">
        <f>SUM(I5,I22,I29)</f>
        <v>13</v>
      </c>
      <c r="J4" s="27">
        <v>0</v>
      </c>
      <c r="K4" s="27">
        <v>17</v>
      </c>
      <c r="L4" s="15"/>
      <c r="M4" s="15"/>
      <c r="N4" s="15"/>
      <c r="O4" s="15">
        <f>C4+E4+G4+I4+K4+M4</f>
        <v>318</v>
      </c>
      <c r="P4" s="16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54">
        <f>C6+C18+C12</f>
        <v>139</v>
      </c>
      <c r="D5" s="27">
        <v>0</v>
      </c>
      <c r="E5" s="27">
        <v>99</v>
      </c>
      <c r="F5" s="27">
        <v>0</v>
      </c>
      <c r="G5" s="27">
        <f t="shared" ref="G5:H5" si="1">SUM(G6,G18,G12)</f>
        <v>17</v>
      </c>
      <c r="H5" s="27">
        <f t="shared" si="1"/>
        <v>0</v>
      </c>
      <c r="I5" s="44">
        <f>SUM(I12,I6)</f>
        <v>7</v>
      </c>
      <c r="J5" s="27">
        <v>0</v>
      </c>
      <c r="K5" s="27">
        <v>10</v>
      </c>
      <c r="L5" s="15"/>
      <c r="M5" s="15"/>
      <c r="N5" s="15"/>
      <c r="O5" s="15">
        <f t="shared" ref="O5:O45" si="2">C5+E5+G5+I5+K5+M5</f>
        <v>272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7">
        <f t="shared" ref="C6" si="4">C7+C9+C11</f>
        <v>120</v>
      </c>
      <c r="D6" s="27">
        <v>0</v>
      </c>
      <c r="E6" s="27">
        <v>89</v>
      </c>
      <c r="F6" s="27">
        <v>0</v>
      </c>
      <c r="G6" s="27">
        <f t="shared" ref="G6:H6" si="5">SUM(G7:G11)</f>
        <v>11</v>
      </c>
      <c r="H6" s="27">
        <f t="shared" si="5"/>
        <v>0</v>
      </c>
      <c r="I6" s="44">
        <v>7</v>
      </c>
      <c r="J6" s="27">
        <v>0</v>
      </c>
      <c r="K6" s="11">
        <v>9</v>
      </c>
      <c r="L6" s="17"/>
      <c r="M6" s="17"/>
      <c r="N6" s="17"/>
      <c r="O6" s="15">
        <f t="shared" si="2"/>
        <v>236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5">
        <v>101</v>
      </c>
      <c r="D7" s="35"/>
      <c r="E7" s="11">
        <v>44</v>
      </c>
      <c r="F7" s="11">
        <v>0</v>
      </c>
      <c r="G7" s="11">
        <v>11</v>
      </c>
      <c r="H7" s="11"/>
      <c r="I7" s="11">
        <v>6</v>
      </c>
      <c r="J7" s="11">
        <v>0</v>
      </c>
      <c r="K7" s="11">
        <v>9</v>
      </c>
      <c r="L7" s="17"/>
      <c r="M7" s="17"/>
      <c r="N7" s="17"/>
      <c r="O7" s="15">
        <f t="shared" si="2"/>
        <v>171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5"/>
      <c r="D8" s="35"/>
      <c r="E8" s="11">
        <v>0</v>
      </c>
      <c r="F8" s="11">
        <v>0</v>
      </c>
      <c r="G8" s="40"/>
      <c r="H8" s="11"/>
      <c r="I8" s="11">
        <v>0</v>
      </c>
      <c r="J8" s="11">
        <f>0</f>
        <v>0</v>
      </c>
      <c r="K8" s="11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5">
        <v>18</v>
      </c>
      <c r="D9" s="35"/>
      <c r="E9" s="11">
        <v>6</v>
      </c>
      <c r="F9" s="11">
        <v>0</v>
      </c>
      <c r="G9" s="11"/>
      <c r="H9" s="11"/>
      <c r="I9" s="11">
        <v>1</v>
      </c>
      <c r="J9" s="11">
        <v>0</v>
      </c>
      <c r="K9" s="11">
        <v>0</v>
      </c>
      <c r="L9" s="17"/>
      <c r="M9" s="17"/>
      <c r="N9" s="17"/>
      <c r="O9" s="15">
        <f t="shared" si="2"/>
        <v>25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5"/>
      <c r="D10" s="35"/>
      <c r="E10" s="11">
        <v>39</v>
      </c>
      <c r="F10" s="11">
        <v>0</v>
      </c>
      <c r="G10" s="40"/>
      <c r="H10" s="11"/>
      <c r="I10" s="11">
        <v>0</v>
      </c>
      <c r="J10" s="11">
        <f>0</f>
        <v>0</v>
      </c>
      <c r="K10" s="11"/>
      <c r="L10" s="17"/>
      <c r="M10" s="17"/>
      <c r="N10" s="17"/>
      <c r="O10" s="15">
        <f t="shared" si="2"/>
        <v>39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5">
        <v>1</v>
      </c>
      <c r="D11" s="35"/>
      <c r="E11" s="11">
        <v>0</v>
      </c>
      <c r="F11" s="11">
        <v>0</v>
      </c>
      <c r="G11" s="40"/>
      <c r="H11" s="11"/>
      <c r="I11" s="11">
        <v>0</v>
      </c>
      <c r="J11" s="11">
        <f>0</f>
        <v>0</v>
      </c>
      <c r="K11" s="11"/>
      <c r="L11" s="17"/>
      <c r="M11" s="17"/>
      <c r="N11" s="17"/>
      <c r="O11" s="15">
        <f t="shared" si="2"/>
        <v>1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30">
        <f t="shared" ref="C12:D12" si="6">SUM(C13:C17)</f>
        <v>19</v>
      </c>
      <c r="D12" s="30">
        <f t="shared" si="6"/>
        <v>0</v>
      </c>
      <c r="E12" s="27">
        <v>10</v>
      </c>
      <c r="F12" s="27">
        <v>0</v>
      </c>
      <c r="G12" s="36">
        <f t="shared" ref="G12:H12" si="7">SUM(G13:G17)</f>
        <v>6</v>
      </c>
      <c r="H12" s="36">
        <f t="shared" si="7"/>
        <v>0</v>
      </c>
      <c r="I12" s="46">
        <f>SUM(I13:I16)</f>
        <v>0</v>
      </c>
      <c r="J12" s="27">
        <f>SUM(J13:J17)</f>
        <v>0</v>
      </c>
      <c r="K12" s="27">
        <v>1</v>
      </c>
      <c r="L12" s="17"/>
      <c r="M12" s="17"/>
      <c r="N12" s="17"/>
      <c r="O12" s="15">
        <f t="shared" si="2"/>
        <v>36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5">
        <v>1</v>
      </c>
      <c r="D13" s="35"/>
      <c r="E13" s="11">
        <v>0</v>
      </c>
      <c r="F13" s="11">
        <v>0</v>
      </c>
      <c r="G13" s="40"/>
      <c r="H13" s="11"/>
      <c r="I13" s="11">
        <v>0</v>
      </c>
      <c r="J13" s="11">
        <f>0</f>
        <v>0</v>
      </c>
      <c r="K13" s="11">
        <v>0</v>
      </c>
      <c r="L13" s="17"/>
      <c r="M13" s="17"/>
      <c r="N13" s="17"/>
      <c r="O13" s="15">
        <f t="shared" si="2"/>
        <v>1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5">
        <v>16</v>
      </c>
      <c r="D14" s="35"/>
      <c r="E14" s="11">
        <v>10</v>
      </c>
      <c r="F14" s="11">
        <v>0</v>
      </c>
      <c r="G14" s="35">
        <v>1</v>
      </c>
      <c r="H14" s="11"/>
      <c r="I14" s="11">
        <v>0</v>
      </c>
      <c r="J14" s="11">
        <f>0</f>
        <v>0</v>
      </c>
      <c r="K14" s="11">
        <v>1</v>
      </c>
      <c r="L14" s="17"/>
      <c r="M14" s="17"/>
      <c r="N14" s="17"/>
      <c r="O14" s="15">
        <f t="shared" si="2"/>
        <v>28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5"/>
      <c r="D15" s="35"/>
      <c r="E15" s="11">
        <v>0</v>
      </c>
      <c r="F15" s="11">
        <v>0</v>
      </c>
      <c r="G15" s="40"/>
      <c r="H15" s="11"/>
      <c r="I15" s="11">
        <v>0</v>
      </c>
      <c r="J15" s="11">
        <f>0</f>
        <v>0</v>
      </c>
      <c r="K15" s="11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5"/>
      <c r="D16" s="35"/>
      <c r="E16" s="11">
        <v>0</v>
      </c>
      <c r="F16" s="11">
        <v>0</v>
      </c>
      <c r="G16" s="40"/>
      <c r="H16" s="11"/>
      <c r="I16" s="11">
        <v>0</v>
      </c>
      <c r="J16" s="11">
        <f>0</f>
        <v>0</v>
      </c>
      <c r="K16" s="11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35">
        <v>2</v>
      </c>
      <c r="D17" s="35"/>
      <c r="E17" s="11">
        <v>0</v>
      </c>
      <c r="F17" s="11">
        <v>0</v>
      </c>
      <c r="G17" s="35">
        <v>5</v>
      </c>
      <c r="H17" s="11"/>
      <c r="I17" s="11"/>
      <c r="J17" s="11">
        <f>0</f>
        <v>0</v>
      </c>
      <c r="K17" s="11">
        <v>0</v>
      </c>
      <c r="L17" s="17"/>
      <c r="M17" s="17"/>
      <c r="N17" s="17"/>
      <c r="O17" s="15">
        <f t="shared" si="2"/>
        <v>7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30">
        <f t="shared" ref="C18:D18" si="8">SUM(C19:C21)</f>
        <v>0</v>
      </c>
      <c r="D18" s="30">
        <f t="shared" si="8"/>
        <v>4</v>
      </c>
      <c r="E18" s="27">
        <v>0</v>
      </c>
      <c r="F18" s="27">
        <v>0</v>
      </c>
      <c r="G18" s="27">
        <f t="shared" ref="G18:H18" si="9">SUM(G19:G21)</f>
        <v>0</v>
      </c>
      <c r="H18" s="27">
        <f t="shared" si="9"/>
        <v>0</v>
      </c>
      <c r="I18" s="30">
        <v>0</v>
      </c>
      <c r="J18" s="27">
        <f>SUM(J19:J21)</f>
        <v>0</v>
      </c>
      <c r="K18" s="27"/>
      <c r="L18" s="17"/>
      <c r="M18" s="17"/>
      <c r="N18" s="17"/>
      <c r="O18" s="15">
        <f t="shared" si="2"/>
        <v>0</v>
      </c>
      <c r="P18" s="16">
        <f t="shared" si="3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5"/>
      <c r="D20" s="35">
        <v>4</v>
      </c>
      <c r="E20" s="11">
        <v>0</v>
      </c>
      <c r="F20" s="11">
        <v>0</v>
      </c>
      <c r="G20" s="40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2"/>
        <v>0</v>
      </c>
      <c r="P20" s="16">
        <f t="shared" si="3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7">
        <f t="shared" ref="C22:D22" si="10">C23+C29+C35</f>
        <v>26</v>
      </c>
      <c r="D22" s="27">
        <f t="shared" si="10"/>
        <v>0</v>
      </c>
      <c r="E22" s="27">
        <v>1</v>
      </c>
      <c r="F22" s="27">
        <v>0</v>
      </c>
      <c r="G22" s="27">
        <f t="shared" ref="G22:H22" si="11">SUM(G23,G29,G35)</f>
        <v>6</v>
      </c>
      <c r="H22" s="27">
        <f t="shared" si="11"/>
        <v>3</v>
      </c>
      <c r="I22" s="30">
        <f>SUM(I23,I35)</f>
        <v>0</v>
      </c>
      <c r="J22" s="30">
        <f t="shared" ref="J22" si="12">J23+J35</f>
        <v>0</v>
      </c>
      <c r="K22" s="27">
        <v>7</v>
      </c>
      <c r="L22" s="15"/>
      <c r="M22" s="15"/>
      <c r="N22" s="15"/>
      <c r="O22" s="15">
        <f t="shared" si="2"/>
        <v>40</v>
      </c>
      <c r="P22" s="16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30">
        <f>SUM(C24:C28)</f>
        <v>13</v>
      </c>
      <c r="D23" s="30">
        <f t="shared" ref="D23" si="13">SUM(D24:D28)</f>
        <v>0</v>
      </c>
      <c r="E23" s="27">
        <v>1</v>
      </c>
      <c r="F23" s="27">
        <v>0</v>
      </c>
      <c r="G23" s="27">
        <f t="shared" ref="G23:I23" si="14">SUM(G24:G28)</f>
        <v>6</v>
      </c>
      <c r="H23" s="27">
        <f t="shared" si="14"/>
        <v>0</v>
      </c>
      <c r="I23" s="30">
        <f t="shared" si="14"/>
        <v>0</v>
      </c>
      <c r="J23" s="27">
        <f t="shared" ref="J23" si="15">SUM(J24:J28)</f>
        <v>0</v>
      </c>
      <c r="K23" s="27">
        <v>7</v>
      </c>
      <c r="L23" s="17"/>
      <c r="M23" s="17"/>
      <c r="N23" s="17"/>
      <c r="O23" s="15">
        <f t="shared" si="2"/>
        <v>27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5"/>
      <c r="D24" s="11"/>
      <c r="E24" s="11">
        <v>0</v>
      </c>
      <c r="F24" s="11">
        <v>0</v>
      </c>
      <c r="G24" s="40"/>
      <c r="H24" s="11"/>
      <c r="I24" s="11">
        <v>0</v>
      </c>
      <c r="J24" s="11">
        <f>0</f>
        <v>0</v>
      </c>
      <c r="K24" s="11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5">
        <v>13</v>
      </c>
      <c r="D25" s="11"/>
      <c r="E25" s="11">
        <v>1</v>
      </c>
      <c r="F25" s="11">
        <v>0</v>
      </c>
      <c r="G25" s="11">
        <v>6</v>
      </c>
      <c r="H25" s="11"/>
      <c r="I25" s="11">
        <v>0</v>
      </c>
      <c r="J25" s="11">
        <f>0</f>
        <v>0</v>
      </c>
      <c r="K25" s="11">
        <v>7</v>
      </c>
      <c r="L25" s="17"/>
      <c r="M25" s="17"/>
      <c r="N25" s="17"/>
      <c r="O25" s="15">
        <f t="shared" si="2"/>
        <v>27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5"/>
      <c r="D26" s="11"/>
      <c r="E26" s="11">
        <v>0</v>
      </c>
      <c r="F26" s="11">
        <v>0</v>
      </c>
      <c r="G26" s="40"/>
      <c r="H26" s="11"/>
      <c r="I26" s="11">
        <v>0</v>
      </c>
      <c r="J26" s="11">
        <f>0</f>
        <v>0</v>
      </c>
      <c r="K26" s="11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5"/>
      <c r="D27" s="11"/>
      <c r="E27" s="11">
        <v>0</v>
      </c>
      <c r="F27" s="11">
        <v>0</v>
      </c>
      <c r="G27" s="40"/>
      <c r="H27" s="11"/>
      <c r="I27" s="11">
        <v>0</v>
      </c>
      <c r="J27" s="11">
        <f>0</f>
        <v>0</v>
      </c>
      <c r="K27" s="11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11">
        <f>0</f>
        <v>0</v>
      </c>
      <c r="K28" s="11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7">
        <f t="shared" ref="C29" si="16">SUM(C30:C34)</f>
        <v>13</v>
      </c>
      <c r="D29" s="27">
        <f>SUM(D30:D34)</f>
        <v>0</v>
      </c>
      <c r="E29" s="27">
        <v>0</v>
      </c>
      <c r="F29" s="27">
        <v>0</v>
      </c>
      <c r="G29" s="27">
        <f t="shared" ref="G29:H29" si="17">SUM(G30:G34)</f>
        <v>0</v>
      </c>
      <c r="H29" s="27">
        <f t="shared" si="17"/>
        <v>0</v>
      </c>
      <c r="I29" s="30">
        <f>SUM(I30:I34)</f>
        <v>6</v>
      </c>
      <c r="J29" s="27">
        <f>SUM(J30:J34)</f>
        <v>0</v>
      </c>
      <c r="K29" s="27">
        <v>0</v>
      </c>
      <c r="L29" s="17"/>
      <c r="M29" s="17"/>
      <c r="N29" s="17"/>
      <c r="O29" s="15">
        <f t="shared" si="2"/>
        <v>19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5"/>
      <c r="D30" s="35"/>
      <c r="E30" s="11">
        <v>0</v>
      </c>
      <c r="F30" s="11">
        <v>0</v>
      </c>
      <c r="G30" s="40"/>
      <c r="H30" s="11"/>
      <c r="I30" s="11"/>
      <c r="J30" s="11">
        <f>0</f>
        <v>0</v>
      </c>
      <c r="K30" s="11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5">
        <v>13</v>
      </c>
      <c r="D31" s="35"/>
      <c r="E31" s="11">
        <v>0</v>
      </c>
      <c r="F31" s="11">
        <v>0</v>
      </c>
      <c r="G31" s="40"/>
      <c r="H31" s="11"/>
      <c r="I31" s="11">
        <v>6</v>
      </c>
      <c r="J31" s="11">
        <f>0</f>
        <v>0</v>
      </c>
      <c r="K31" s="11">
        <v>0</v>
      </c>
      <c r="L31" s="17"/>
      <c r="M31" s="17"/>
      <c r="N31" s="17"/>
      <c r="O31" s="15">
        <f t="shared" si="2"/>
        <v>19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5"/>
      <c r="D32" s="35"/>
      <c r="E32" s="11">
        <v>0</v>
      </c>
      <c r="F32" s="11">
        <v>0</v>
      </c>
      <c r="G32" s="40"/>
      <c r="H32" s="11"/>
      <c r="I32" s="11">
        <v>0</v>
      </c>
      <c r="J32" s="11">
        <f>0</f>
        <v>0</v>
      </c>
      <c r="K32" s="11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5"/>
      <c r="D33" s="35"/>
      <c r="E33" s="11">
        <v>0</v>
      </c>
      <c r="F33" s="11">
        <v>0</v>
      </c>
      <c r="G33" s="40"/>
      <c r="H33" s="11"/>
      <c r="I33" s="11">
        <v>0</v>
      </c>
      <c r="J33" s="11">
        <f>0</f>
        <v>0</v>
      </c>
      <c r="K33" s="11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5"/>
      <c r="D34" s="35"/>
      <c r="E34" s="11">
        <v>0</v>
      </c>
      <c r="F34" s="11">
        <v>0</v>
      </c>
      <c r="G34" s="40"/>
      <c r="H34" s="11"/>
      <c r="I34" s="11">
        <v>0</v>
      </c>
      <c r="J34" s="11">
        <f>0</f>
        <v>0</v>
      </c>
      <c r="K34" s="11">
        <v>0</v>
      </c>
      <c r="L34" s="17"/>
      <c r="M34" s="17"/>
      <c r="N34" s="17"/>
      <c r="O34" s="15">
        <f t="shared" si="2"/>
        <v>0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7">
        <f t="shared" ref="C35:D35" si="18">SUM(C36:C38)</f>
        <v>0</v>
      </c>
      <c r="D35" s="27">
        <f t="shared" si="18"/>
        <v>0</v>
      </c>
      <c r="E35" s="27">
        <v>0</v>
      </c>
      <c r="F35" s="27">
        <v>0</v>
      </c>
      <c r="G35" s="27">
        <f t="shared" ref="G35:H35" si="19">SUM(G36:G38)</f>
        <v>0</v>
      </c>
      <c r="H35" s="27">
        <f t="shared" si="19"/>
        <v>3</v>
      </c>
      <c r="I35" s="30">
        <v>0</v>
      </c>
      <c r="J35" s="27">
        <f>SUM(J36:J38)</f>
        <v>0</v>
      </c>
      <c r="K35" s="27"/>
      <c r="L35" s="17"/>
      <c r="M35" s="17"/>
      <c r="N35" s="17"/>
      <c r="O35" s="15">
        <f t="shared" si="2"/>
        <v>0</v>
      </c>
      <c r="P35" s="16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3</v>
      </c>
      <c r="I36" s="11">
        <v>0</v>
      </c>
      <c r="J36" s="11">
        <f>0</f>
        <v>0</v>
      </c>
      <c r="K36" s="11"/>
      <c r="L36" s="17"/>
      <c r="M36" s="17"/>
      <c r="N36" s="17"/>
      <c r="O36" s="15">
        <f t="shared" si="2"/>
        <v>0</v>
      </c>
      <c r="P36" s="16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11">
        <f>0</f>
        <v>0</v>
      </c>
      <c r="K37" s="11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11">
        <f>0</f>
        <v>0</v>
      </c>
      <c r="K38" s="11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11">
        <f>0</f>
        <v>0</v>
      </c>
      <c r="K39" s="11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5">
        <v>9</v>
      </c>
      <c r="D40" s="35"/>
      <c r="E40" s="27">
        <v>3</v>
      </c>
      <c r="F40" s="27">
        <v>0</v>
      </c>
      <c r="G40" s="11">
        <v>31</v>
      </c>
      <c r="H40" s="11"/>
      <c r="I40" s="11">
        <v>4</v>
      </c>
      <c r="J40" s="11">
        <f>0</f>
        <v>0</v>
      </c>
      <c r="K40" s="11"/>
      <c r="L40" s="15"/>
      <c r="M40" s="15"/>
      <c r="N40" s="15"/>
      <c r="O40" s="15">
        <f t="shared" si="2"/>
        <v>47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11">
        <f>0</f>
        <v>0</v>
      </c>
      <c r="K41" s="11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11">
        <f>0</f>
        <v>0</v>
      </c>
      <c r="K42" s="11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f>0</f>
        <v>0</v>
      </c>
      <c r="K43" s="11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f>0</f>
        <v>0</v>
      </c>
      <c r="K44" s="11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4" t="s">
        <v>84</v>
      </c>
      <c r="B45" s="12" t="s">
        <v>42</v>
      </c>
      <c r="C45" s="53">
        <f>C6+C12+C23+C29+C35+C40</f>
        <v>174</v>
      </c>
      <c r="D45" s="53">
        <f>D20</f>
        <v>4</v>
      </c>
      <c r="E45" s="27">
        <v>103</v>
      </c>
      <c r="F45" s="27">
        <v>0</v>
      </c>
      <c r="G45" s="27">
        <f t="shared" ref="G45:H45" si="20">SUM(G4,G39:G44)</f>
        <v>54</v>
      </c>
      <c r="H45" s="27">
        <f t="shared" si="20"/>
        <v>3</v>
      </c>
      <c r="I45" s="58">
        <f>SUM(I4,I40)</f>
        <v>17</v>
      </c>
      <c r="J45" s="27">
        <f>J4+SUM(J39:J44)</f>
        <v>0</v>
      </c>
      <c r="K45" s="27">
        <v>17</v>
      </c>
      <c r="L45" s="19"/>
      <c r="M45" s="19"/>
      <c r="N45" s="19"/>
      <c r="O45" s="19">
        <f t="shared" si="2"/>
        <v>365</v>
      </c>
      <c r="P45" s="20">
        <f t="shared" si="3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2024-09-11T11:50:49Z</dcterms:modified>
</cp:coreProperties>
</file>