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септември\живот\"/>
    </mc:Choice>
  </mc:AlternateContent>
  <xr:revisionPtr revIDLastSave="0" documentId="13_ncr:1_{9F2087B0-54D5-4408-B116-93D58C50623E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1" l="1"/>
  <c r="K22" i="11"/>
  <c r="K12" i="11"/>
  <c r="K6" i="11"/>
  <c r="K5" i="11" s="1"/>
  <c r="K4" i="11" s="1"/>
  <c r="K45" i="11" s="1"/>
  <c r="K23" i="5"/>
  <c r="K22" i="5" s="1"/>
  <c r="K12" i="5"/>
  <c r="K6" i="5"/>
  <c r="K5" i="5"/>
  <c r="G22" i="3"/>
  <c r="G21" i="3" s="1"/>
  <c r="G11" i="3"/>
  <c r="G5" i="3"/>
  <c r="G4" i="3"/>
  <c r="G3" i="3" s="1"/>
  <c r="G44" i="3" s="1"/>
  <c r="G28" i="1"/>
  <c r="G21" i="1" s="1"/>
  <c r="G22" i="1"/>
  <c r="G11" i="1"/>
  <c r="G5" i="1"/>
  <c r="G4" i="1" s="1"/>
  <c r="G3" i="1" s="1"/>
  <c r="G44" i="1" s="1"/>
  <c r="J45" i="10"/>
  <c r="J35" i="10"/>
  <c r="J29" i="10"/>
  <c r="I29" i="10"/>
  <c r="J23" i="10"/>
  <c r="J22" i="10" s="1"/>
  <c r="I23" i="10"/>
  <c r="I22" i="10"/>
  <c r="J21" i="10"/>
  <c r="J20" i="10"/>
  <c r="J19" i="10"/>
  <c r="J18" i="10" s="1"/>
  <c r="J12" i="10"/>
  <c r="I12" i="10"/>
  <c r="I6" i="10"/>
  <c r="I5" i="10"/>
  <c r="I4" i="10"/>
  <c r="I45" i="10" s="1"/>
  <c r="D45" i="10"/>
  <c r="D35" i="10"/>
  <c r="C35" i="10"/>
  <c r="D29" i="10"/>
  <c r="C29" i="10"/>
  <c r="D23" i="10"/>
  <c r="C23" i="10"/>
  <c r="C22" i="10" s="1"/>
  <c r="D22" i="10"/>
  <c r="D18" i="10"/>
  <c r="C18" i="10"/>
  <c r="D12" i="10"/>
  <c r="C12" i="10"/>
  <c r="D6" i="10"/>
  <c r="C6" i="10"/>
  <c r="C45" i="10" s="1"/>
  <c r="D5" i="10"/>
  <c r="D4" i="10" s="1"/>
  <c r="J45" i="9"/>
  <c r="J35" i="9"/>
  <c r="J29" i="9"/>
  <c r="I29" i="9"/>
  <c r="J23" i="9"/>
  <c r="J22" i="9" s="1"/>
  <c r="I23" i="9"/>
  <c r="I22" i="9"/>
  <c r="J21" i="9"/>
  <c r="J18" i="9" s="1"/>
  <c r="J20" i="9"/>
  <c r="J19" i="9"/>
  <c r="J12" i="9"/>
  <c r="I12" i="9"/>
  <c r="I6" i="9"/>
  <c r="I5" i="9"/>
  <c r="I4" i="9"/>
  <c r="I45" i="9" s="1"/>
  <c r="D45" i="9"/>
  <c r="D35" i="9"/>
  <c r="C35" i="9"/>
  <c r="D29" i="9"/>
  <c r="D22" i="9" s="1"/>
  <c r="C29" i="9"/>
  <c r="D23" i="9"/>
  <c r="C23" i="9"/>
  <c r="C22" i="9" s="1"/>
  <c r="D18" i="9"/>
  <c r="C18" i="9"/>
  <c r="D12" i="9"/>
  <c r="C12" i="9"/>
  <c r="D6" i="9"/>
  <c r="D5" i="9" s="1"/>
  <c r="D4" i="9" s="1"/>
  <c r="C6" i="9"/>
  <c r="C45" i="9" s="1"/>
  <c r="F28" i="4"/>
  <c r="F22" i="4"/>
  <c r="F21" i="4" s="1"/>
  <c r="F11" i="4"/>
  <c r="F4" i="4" s="1"/>
  <c r="F5" i="4"/>
  <c r="C34" i="4"/>
  <c r="C22" i="4"/>
  <c r="C21" i="4" s="1"/>
  <c r="C17" i="4"/>
  <c r="C5" i="4"/>
  <c r="C4" i="4" s="1"/>
  <c r="F28" i="2"/>
  <c r="F22" i="2"/>
  <c r="F21" i="2" s="1"/>
  <c r="F11" i="2"/>
  <c r="F4" i="2" s="1"/>
  <c r="F3" i="2" s="1"/>
  <c r="F44" i="2" s="1"/>
  <c r="F5" i="2"/>
  <c r="C34" i="2"/>
  <c r="C21" i="2" s="1"/>
  <c r="C3" i="2" s="1"/>
  <c r="C44" i="2" s="1"/>
  <c r="C28" i="2"/>
  <c r="C22" i="2"/>
  <c r="C17" i="2"/>
  <c r="C11" i="2"/>
  <c r="C5" i="2"/>
  <c r="C4" i="2"/>
  <c r="K4" i="5" l="1"/>
  <c r="K45" i="5" s="1"/>
  <c r="C5" i="10"/>
  <c r="C4" i="10" s="1"/>
  <c r="C5" i="9"/>
  <c r="C4" i="9" s="1"/>
  <c r="F3" i="4"/>
  <c r="F44" i="4" s="1"/>
  <c r="C3" i="4"/>
  <c r="C44" i="4" s="1"/>
  <c r="I29" i="11" l="1"/>
  <c r="I23" i="11"/>
  <c r="I22" i="11" s="1"/>
  <c r="I12" i="11"/>
  <c r="I6" i="11"/>
  <c r="I5" i="11" s="1"/>
  <c r="I4" i="11" s="1"/>
  <c r="I45" i="11" s="1"/>
  <c r="I29" i="5"/>
  <c r="I23" i="5"/>
  <c r="I22" i="5" s="1"/>
  <c r="I12" i="5"/>
  <c r="I5" i="5" s="1"/>
  <c r="I4" i="5" s="1"/>
  <c r="I45" i="5" s="1"/>
  <c r="I6" i="5"/>
  <c r="F28" i="3"/>
  <c r="F22" i="3"/>
  <c r="F21" i="3"/>
  <c r="F5" i="3"/>
  <c r="F4" i="3"/>
  <c r="F3" i="3" s="1"/>
  <c r="F44" i="3" s="1"/>
  <c r="F28" i="1"/>
  <c r="F22" i="1"/>
  <c r="F21" i="1" s="1"/>
  <c r="F11" i="1"/>
  <c r="F4" i="1" s="1"/>
  <c r="F3" i="1" s="1"/>
  <c r="F44" i="1" s="1"/>
  <c r="F5" i="1"/>
  <c r="H35" i="9" l="1"/>
  <c r="H29" i="9"/>
  <c r="H23" i="9"/>
  <c r="H22" i="9"/>
  <c r="H18" i="9"/>
  <c r="H12" i="9"/>
  <c r="H6" i="9"/>
  <c r="H5" i="9"/>
  <c r="H4" i="9" s="1"/>
  <c r="H45" i="9" s="1"/>
  <c r="G35" i="9"/>
  <c r="G22" i="9" s="1"/>
  <c r="G4" i="9" s="1"/>
  <c r="G45" i="9" s="1"/>
  <c r="G29" i="9"/>
  <c r="G23" i="9"/>
  <c r="G18" i="9"/>
  <c r="G12" i="9"/>
  <c r="G6" i="9"/>
  <c r="G5" i="9"/>
  <c r="H35" i="10"/>
  <c r="H29" i="10"/>
  <c r="H23" i="10"/>
  <c r="H22" i="10" s="1"/>
  <c r="H18" i="10"/>
  <c r="H12" i="10"/>
  <c r="H6" i="10"/>
  <c r="H5" i="10"/>
  <c r="H4" i="10" s="1"/>
  <c r="H45" i="10" s="1"/>
  <c r="G35" i="10"/>
  <c r="G29" i="10"/>
  <c r="G22" i="10" s="1"/>
  <c r="G4" i="10" s="1"/>
  <c r="G45" i="10" s="1"/>
  <c r="G23" i="10"/>
  <c r="G18" i="10"/>
  <c r="G12" i="10"/>
  <c r="G6" i="10"/>
  <c r="G5" i="10"/>
  <c r="E34" i="4"/>
  <c r="E24" i="4"/>
  <c r="E22" i="4" s="1"/>
  <c r="E21" i="4" s="1"/>
  <c r="E17" i="4"/>
  <c r="E5" i="4"/>
  <c r="E4" i="4"/>
  <c r="E34" i="2"/>
  <c r="E28" i="2"/>
  <c r="E24" i="2"/>
  <c r="E22" i="2"/>
  <c r="E21" i="2"/>
  <c r="E17" i="2"/>
  <c r="E11" i="2"/>
  <c r="E5" i="2"/>
  <c r="E4" i="2"/>
  <c r="E3" i="2" s="1"/>
  <c r="E44" i="2" s="1"/>
  <c r="E3" i="4" l="1"/>
  <c r="E44" i="4" s="1"/>
  <c r="H45" i="11" l="1"/>
  <c r="G23" i="11"/>
  <c r="G22" i="11"/>
  <c r="G12" i="11"/>
  <c r="G6" i="11"/>
  <c r="G5" i="11" s="1"/>
  <c r="G4" i="11" s="1"/>
  <c r="G45" i="11" s="1"/>
  <c r="H45" i="5"/>
  <c r="G23" i="5"/>
  <c r="G22" i="5" s="1"/>
  <c r="G12" i="5"/>
  <c r="G6" i="5"/>
  <c r="G5" i="5" s="1"/>
  <c r="E34" i="3"/>
  <c r="E22" i="3"/>
  <c r="E21" i="3"/>
  <c r="E17" i="3"/>
  <c r="E5" i="3"/>
  <c r="E4" i="3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G4" i="5" l="1"/>
  <c r="G45" i="5" s="1"/>
  <c r="C28" i="1" l="1"/>
  <c r="C22" i="1"/>
  <c r="C21" i="1" s="1"/>
  <c r="C11" i="1"/>
  <c r="C5" i="1"/>
  <c r="C4" i="1" s="1"/>
  <c r="C3" i="1" s="1"/>
  <c r="D45" i="1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45" i="5"/>
  <c r="C29" i="5"/>
  <c r="C23" i="5"/>
  <c r="C22" i="5"/>
  <c r="C12" i="5"/>
  <c r="C6" i="5"/>
  <c r="C5" i="5" s="1"/>
  <c r="C4" i="5" s="1"/>
  <c r="C22" i="3"/>
  <c r="C21" i="3" s="1"/>
  <c r="C17" i="3"/>
  <c r="C4" i="3" s="1"/>
  <c r="C3" i="3" s="1"/>
  <c r="C44" i="3" s="1"/>
  <c r="C5" i="3"/>
  <c r="C44" i="1" l="1"/>
  <c r="C4" i="11"/>
  <c r="C45" i="11" s="1"/>
  <c r="H34" i="3" l="1"/>
  <c r="H22" i="3"/>
  <c r="H21" i="3" s="1"/>
  <c r="H17" i="3"/>
  <c r="H5" i="3"/>
  <c r="H4" i="3" s="1"/>
  <c r="H3" i="3" s="1"/>
  <c r="H44" i="3" s="1"/>
  <c r="H44" i="1"/>
  <c r="H34" i="1"/>
  <c r="H28" i="1"/>
  <c r="H22" i="1"/>
  <c r="H21" i="1" s="1"/>
  <c r="H3" i="1" s="1"/>
  <c r="H17" i="1"/>
  <c r="H11" i="1"/>
  <c r="H5" i="1"/>
  <c r="H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<sst xmlns="http://schemas.openxmlformats.org/spreadsheetml/2006/main" count="928" uniqueCount="98">
  <si>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</si>
  <si>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</si>
  <si>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</si>
  <si>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</si>
  <si>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</si>
  <si>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</si>
  <si>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</si>
  <si>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</si>
  <si>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</si>
  <si>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</si>
  <si>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</si>
  <si>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</si>
  <si>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</si>
  <si>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</si>
  <si>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</si>
  <si>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</si>
  <si>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</si>
  <si>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</si>
  <si>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</si>
  <si>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</si>
  <si>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</si>
  <si>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</si>
  <si>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</si>
  <si>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</si>
  <si>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</si>
  <si>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</si>
  <si>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</si>
  <si>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</si>
  <si>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</si>
  <si>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</si>
  <si>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</si>
  <si>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</si>
  <si>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</si>
  <si>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</si>
  <si>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</si>
  <si>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</si>
  <si>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</si>
  <si>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</si>
  <si>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</si>
  <si>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</si>
  <si>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</si>
  <si>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</si>
  <si>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</si>
  <si>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</si>
  <si>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</si>
  <si>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</si>
  <si>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</si>
  <si>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</si>
  <si>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</si>
  <si>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</si>
  <si>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</si>
  <si>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</si>
  <si>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</si>
  <si>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</si>
  <si>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</si>
  <si>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</si>
  <si>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</si>
  <si>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</si>
  <si>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</si>
  <si>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</si>
  <si>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</si>
  <si>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</si>
  <si>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</si>
  <si>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</si>
  <si>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</si>
  <si>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</si>
  <si>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</si>
  <si>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</si>
  <si>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</si>
  <si>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</si>
  <si>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</si>
  <si>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</si>
  <si>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</si>
  <si>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</si>
  <si>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</si>
  <si>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</si>
  <si>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</si>
  <si>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</si>
  <si>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</si>
  <si>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</si>
  <si>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</si>
  <si>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</si>
  <si>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</si>
  <si>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</si>
  <si>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</si>
  <si>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</si>
  <si>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</si>
  <si>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</si>
  <si>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</si>
  <si>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</si>
  <si>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Број на исплатени штети на друштвата за осигурување на живот, септември 2023 година</t>
  </si>
  <si>
    <t>Бруто полисирана премија, во илјади денари, на друштвата за осигурување на живот, септември 2023 година</t>
  </si>
  <si>
    <t>Број на склучени договори на друштвата за осигурување на живот, септември 2024 година</t>
  </si>
  <si>
    <t>Број на склучени договори на друштвата за осигурување на живот, септември 2023 година</t>
  </si>
  <si>
    <t>Бруто исплатени штети, во илјади денари, на друштвата за осигурување на живот, септември 2024 година</t>
  </si>
  <si>
    <t>Бруто исплатени штети, во илјади денари, на друштвата за осигурување на живот, септември 2023 година</t>
  </si>
  <si>
    <t>Број на исплатени штети на друштвата за осигурување на живот, септември 2024 година</t>
  </si>
  <si>
    <t>Бруто полисирана премија, во илјади денари, на друштвата за осигурување на живот, септември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</si>
</sst>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97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14146</v>
      </c>
      <c r="D3" s="32">
        <v>2683</v>
      </c>
      <c r="E3" s="32">
        <f t="shared" ref="E3" si="1">E4+E21</f>
        <v>1754</v>
      </c>
      <c r="F3" s="49">
        <f>SUM(F4,F21,F28)</f>
        <v>5184</v>
      </c>
      <c r="G3" s="52">
        <f>G4+G21</f>
        <v>18490.73079780001</v>
      </c>
      <c r="H3" s="52">
        <f>H4+H21</f>
        <v>1781.58</v>
      </c>
      <c r="I3" s="20">
        <f>SUM(C3:H3)</f>
        <v>44039.310797800012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1423</v>
      </c>
      <c r="D4" s="32">
        <v>2545</v>
      </c>
      <c r="E4" s="32">
        <f t="shared" ref="E4" si="2">SUM(E5,E17,E11)</f>
        <v>812</v>
      </c>
      <c r="F4" s="49">
        <f>SUM(F11,F5)</f>
        <v>203</v>
      </c>
      <c r="G4" s="52">
        <f>G5+G11</f>
        <v>4209.8903111250002</v>
      </c>
      <c r="H4" s="52">
        <f>H5+H11</f>
        <v>0</v>
      </c>
      <c r="I4" s="20">
        <f t="shared" ref="I4:I44" si="3">SUM(C4:H4)</f>
        <v>9192.8903111250002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1400</v>
      </c>
      <c r="D5" s="32">
        <v>2174</v>
      </c>
      <c r="E5" s="32">
        <f t="shared" ref="E5:F5" si="4">SUM(E6:E10)</f>
        <v>764</v>
      </c>
      <c r="F5" s="32">
        <f t="shared" si="4"/>
        <v>189</v>
      </c>
      <c r="G5" s="52">
        <f>G6+G8</f>
        <v>4147.057274625</v>
      </c>
      <c r="H5" s="52">
        <f>SUM(H6:H10)</f>
        <v>0</v>
      </c>
      <c r="I5" s="22">
        <f t="shared" si="3"/>
        <v>8674.057274625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1214</v>
      </c>
      <c r="D6" s="12">
        <v>79</v>
      </c>
      <c r="E6" s="12">
        <v>618</v>
      </c>
      <c r="F6" s="12">
        <v>104</v>
      </c>
      <c r="G6" s="53">
        <v>3930.1117346249998</v>
      </c>
      <c r="H6" s="54"/>
      <c r="I6" s="22">
        <f t="shared" si="3"/>
        <v>5945.1117346249994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2</v>
      </c>
      <c r="E7" s="12"/>
      <c r="F7" s="50">
        <v>0</v>
      </c>
      <c r="G7" s="53"/>
      <c r="H7" s="54"/>
      <c r="I7" s="22">
        <f t="shared" si="3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131</v>
      </c>
      <c r="D8" s="12">
        <v>730</v>
      </c>
      <c r="E8" s="12"/>
      <c r="F8" s="12">
        <v>48</v>
      </c>
      <c r="G8" s="53">
        <v>216.94553999999999</v>
      </c>
      <c r="H8" s="54"/>
      <c r="I8" s="22">
        <f t="shared" si="3"/>
        <v>1125.9455399999999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1363</v>
      </c>
      <c r="E9" s="12">
        <v>146</v>
      </c>
      <c r="F9" s="12">
        <v>37</v>
      </c>
      <c r="G9" s="54"/>
      <c r="H9" s="54"/>
      <c r="I9" s="22">
        <f t="shared" si="3"/>
        <v>1546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55</v>
      </c>
      <c r="D10" s="12">
        <v>0</v>
      </c>
      <c r="E10" s="12"/>
      <c r="F10" s="50">
        <v>0</v>
      </c>
      <c r="G10" s="54"/>
      <c r="H10" s="54"/>
      <c r="I10" s="22">
        <f t="shared" si="3"/>
        <v>55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>C12+C13+C14+C15+C16</f>
        <v>23</v>
      </c>
      <c r="D11" s="32">
        <v>371</v>
      </c>
      <c r="E11" s="41">
        <f>SUM(E12:E16)</f>
        <v>48</v>
      </c>
      <c r="F11" s="51">
        <f>SUM(F16,F13)</f>
        <v>14</v>
      </c>
      <c r="G11" s="52">
        <f>SUM(G12:G16)</f>
        <v>62.833036500000006</v>
      </c>
      <c r="H11" s="52">
        <f>SUM(H12:H16)</f>
        <v>0</v>
      </c>
      <c r="I11" s="22">
        <f t="shared" si="3"/>
        <v>518.83303650000005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5</v>
      </c>
      <c r="D12" s="12">
        <v>113</v>
      </c>
      <c r="E12" s="12">
        <v>9</v>
      </c>
      <c r="F12" s="50"/>
      <c r="G12" s="53">
        <v>3.1582548000000008</v>
      </c>
      <c r="H12" s="54"/>
      <c r="I12" s="22">
        <f t="shared" si="3"/>
        <v>130.15825480000001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10</v>
      </c>
      <c r="D13" s="12">
        <v>223</v>
      </c>
      <c r="E13" s="12">
        <v>25</v>
      </c>
      <c r="F13" s="12">
        <v>7</v>
      </c>
      <c r="G13" s="53">
        <v>33.353532000000001</v>
      </c>
      <c r="H13" s="54"/>
      <c r="I13" s="22">
        <f t="shared" si="3"/>
        <v>298.35353199999997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50">
        <v>0</v>
      </c>
      <c r="G14" s="55"/>
      <c r="H14" s="54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50">
        <v>0</v>
      </c>
      <c r="G15" s="55"/>
      <c r="H15" s="54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8</v>
      </c>
      <c r="D16" s="12">
        <v>35</v>
      </c>
      <c r="E16" s="12">
        <v>14</v>
      </c>
      <c r="F16" s="12">
        <v>7</v>
      </c>
      <c r="G16" s="53">
        <v>26.321249700000003</v>
      </c>
      <c r="H16" s="54"/>
      <c r="I16" s="22">
        <f t="shared" si="3"/>
        <v>90.32124970000001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v>0</v>
      </c>
      <c r="D17" s="32">
        <v>0</v>
      </c>
      <c r="E17" s="32">
        <f t="shared" ref="E17" si="5">SUM(E18:E20)</f>
        <v>0</v>
      </c>
      <c r="F17" s="51">
        <v>0</v>
      </c>
      <c r="G17" s="52"/>
      <c r="H17" s="52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>
        <v>0</v>
      </c>
      <c r="D18" s="12">
        <v>0</v>
      </c>
      <c r="E18" s="12"/>
      <c r="F18" s="50">
        <v>0</v>
      </c>
      <c r="G18" s="54"/>
      <c r="H18" s="54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50">
        <v>0</v>
      </c>
      <c r="G19" s="54"/>
      <c r="H19" s="54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>
        <v>0</v>
      </c>
      <c r="D20" s="12">
        <v>0</v>
      </c>
      <c r="E20" s="12"/>
      <c r="F20" s="50">
        <v>0</v>
      </c>
      <c r="G20" s="54"/>
      <c r="H20" s="54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C22+C28</f>
        <v>12723</v>
      </c>
      <c r="D21" s="32">
        <v>138</v>
      </c>
      <c r="E21" s="32">
        <f t="shared" ref="E21" si="6">SUM(E22,E28,E34)</f>
        <v>942</v>
      </c>
      <c r="F21" s="35">
        <f>SUM(F22,F34)</f>
        <v>4700</v>
      </c>
      <c r="G21" s="52">
        <f>G22+G28</f>
        <v>14280.840486675012</v>
      </c>
      <c r="H21" s="52">
        <f>H22+H28</f>
        <v>1781.58</v>
      </c>
      <c r="I21" s="20">
        <f t="shared" si="3"/>
        <v>34565.420486675015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5">
        <f>SUM(C23:C27)</f>
        <v>11697</v>
      </c>
      <c r="D22" s="32">
        <v>138</v>
      </c>
      <c r="E22" s="32">
        <f t="shared" ref="E22:F22" si="7">SUM(E23:E27)</f>
        <v>942</v>
      </c>
      <c r="F22" s="35">
        <f t="shared" si="7"/>
        <v>4700</v>
      </c>
      <c r="G22" s="52">
        <f>G24</f>
        <v>14280.840486675012</v>
      </c>
      <c r="H22" s="32">
        <f>SUM(H23:H27)</f>
        <v>1082.22</v>
      </c>
      <c r="I22" s="22">
        <f t="shared" si="3"/>
        <v>32840.060486675015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4"/>
      <c r="H23" s="54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11697</v>
      </c>
      <c r="D24" s="12">
        <v>138</v>
      </c>
      <c r="E24" s="12">
        <v>942</v>
      </c>
      <c r="F24" s="12">
        <v>4700</v>
      </c>
      <c r="G24" s="54">
        <v>14280.840486675012</v>
      </c>
      <c r="H24" s="54">
        <v>1082.22</v>
      </c>
      <c r="I24" s="22">
        <f t="shared" si="3"/>
        <v>32840.060486675015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4"/>
      <c r="H25" s="54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4"/>
      <c r="H26" s="54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4"/>
      <c r="H27" s="54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5">
        <f>SUM(C29:C33)</f>
        <v>1026</v>
      </c>
      <c r="D28" s="32">
        <v>0</v>
      </c>
      <c r="E28" s="32">
        <f>SUM(E29:E33)</f>
        <v>0</v>
      </c>
      <c r="F28" s="35">
        <f>SUM(F29:F33)</f>
        <v>281</v>
      </c>
      <c r="G28" s="52">
        <f>SUM(G29:G33)</f>
        <v>0</v>
      </c>
      <c r="H28" s="52">
        <f>SUM(H29:H33)</f>
        <v>699.36</v>
      </c>
      <c r="I28" s="22">
        <f t="shared" si="3"/>
        <v>2006.3600000000001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18</v>
      </c>
      <c r="D29" s="12">
        <v>0</v>
      </c>
      <c r="E29" s="12"/>
      <c r="F29" s="12">
        <v>2</v>
      </c>
      <c r="G29" s="54"/>
      <c r="H29" s="54">
        <v>66.19</v>
      </c>
      <c r="I29" s="22">
        <f t="shared" si="3"/>
        <v>86.19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887</v>
      </c>
      <c r="D30" s="12">
        <v>0</v>
      </c>
      <c r="E30" s="12"/>
      <c r="F30" s="12">
        <v>249</v>
      </c>
      <c r="G30" s="54"/>
      <c r="H30" s="54">
        <v>231.45</v>
      </c>
      <c r="I30" s="22">
        <f t="shared" si="3"/>
        <v>1367.45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50">
        <v>0</v>
      </c>
      <c r="G31" s="54"/>
      <c r="H31" s="54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50">
        <v>0</v>
      </c>
      <c r="G32" s="54"/>
      <c r="H32" s="54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121</v>
      </c>
      <c r="D33" s="12">
        <v>0</v>
      </c>
      <c r="E33" s="12"/>
      <c r="F33" s="12">
        <v>30</v>
      </c>
      <c r="G33" s="54"/>
      <c r="H33" s="54">
        <v>401.72</v>
      </c>
      <c r="I33" s="22">
        <f t="shared" si="3"/>
        <v>552.72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>
        <v>0</v>
      </c>
      <c r="D34" s="32">
        <v>0</v>
      </c>
      <c r="E34" s="32">
        <f t="shared" ref="E34" si="8">SUM(E35:E37)</f>
        <v>0</v>
      </c>
      <c r="F34" s="51">
        <v>0</v>
      </c>
      <c r="G34" s="52"/>
      <c r="H34" s="52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4"/>
      <c r="H35" s="54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4"/>
      <c r="H36" s="54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4"/>
      <c r="H37" s="54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4"/>
      <c r="H38" s="54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7503</v>
      </c>
      <c r="D39" s="32">
        <v>2559</v>
      </c>
      <c r="E39" s="12">
        <v>8660</v>
      </c>
      <c r="F39" s="12">
        <v>980</v>
      </c>
      <c r="G39" s="54">
        <v>10312.471808099999</v>
      </c>
      <c r="H39" s="54">
        <v>1119.22</v>
      </c>
      <c r="I39" s="20">
        <f t="shared" si="3"/>
        <v>31133.6918081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4"/>
      <c r="H40" s="54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4"/>
      <c r="H41" s="54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4"/>
      <c r="H42" s="54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4"/>
      <c r="H43" s="54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2">
        <f>C5+C11+C22+C28+C39</f>
        <v>21649</v>
      </c>
      <c r="D44" s="32">
        <v>5242</v>
      </c>
      <c r="E44" s="32">
        <f t="shared" ref="E44" si="9">SUM(E3,E38:E43)</f>
        <v>10414</v>
      </c>
      <c r="F44" s="59">
        <f>SUM(F3,F39)</f>
        <v>6164</v>
      </c>
      <c r="G44" s="56">
        <f>G3+G39</f>
        <v>28803.202605900009</v>
      </c>
      <c r="H44" s="52">
        <f>H5+H11+H22+H28+H39</f>
        <v>2900.8</v>
      </c>
      <c r="I44" s="24">
        <f t="shared" si="3"/>
        <v>75173.002605900008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7">
        <f t="shared" ref="C3" si="0">C4+C21</f>
        <v>12873</v>
      </c>
      <c r="D3" s="32">
        <v>2052</v>
      </c>
      <c r="E3" s="32">
        <f t="shared" ref="E3" si="1">E4+E21</f>
        <v>2982</v>
      </c>
      <c r="F3" s="49">
        <f>SUM(F4,F21,F28)</f>
        <v>5184</v>
      </c>
      <c r="G3" s="52">
        <v>36630.97</v>
      </c>
      <c r="H3" s="29"/>
      <c r="I3" s="20">
        <f>SUM(C3:H3)</f>
        <v>59721.97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7">
        <f>C5+C11</f>
        <v>2223</v>
      </c>
      <c r="D4" s="32">
        <v>1961</v>
      </c>
      <c r="E4" s="32">
        <f t="shared" ref="E4" si="2">SUM(E5,E17,E11)</f>
        <v>511</v>
      </c>
      <c r="F4" s="49">
        <f>SUM(F11,F5)</f>
        <v>203</v>
      </c>
      <c r="G4" s="52">
        <v>21121.629999999997</v>
      </c>
      <c r="H4" s="29"/>
      <c r="I4" s="20">
        <f t="shared" ref="I4:I44" si="3">SUM(C4:H4)</f>
        <v>26019.629999999997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57">
        <f t="shared" ref="C5" si="4">SUM(C6:C10)</f>
        <v>2191</v>
      </c>
      <c r="D5" s="32">
        <v>1664</v>
      </c>
      <c r="E5" s="32">
        <f t="shared" ref="E5" si="5">SUM(E6:E10)</f>
        <v>478</v>
      </c>
      <c r="F5" s="49">
        <f>SUM(F6:F10)</f>
        <v>189</v>
      </c>
      <c r="G5" s="52">
        <v>20906.989999999998</v>
      </c>
      <c r="H5" s="30"/>
      <c r="I5" s="22">
        <f t="shared" si="3"/>
        <v>25428.989999999998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0">
        <v>2020</v>
      </c>
      <c r="D6" s="12">
        <v>181</v>
      </c>
      <c r="E6" s="12">
        <v>449</v>
      </c>
      <c r="F6" s="12">
        <v>104</v>
      </c>
      <c r="G6" s="54">
        <v>20546.689999999999</v>
      </c>
      <c r="H6" s="30"/>
      <c r="I6" s="22">
        <f t="shared" si="3"/>
        <v>23300.69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8">
        <v>0</v>
      </c>
      <c r="D7" s="12">
        <v>16</v>
      </c>
      <c r="E7" s="12"/>
      <c r="F7" s="50">
        <v>0</v>
      </c>
      <c r="G7" s="54"/>
      <c r="H7" s="30"/>
      <c r="I7" s="22">
        <f t="shared" si="3"/>
        <v>16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8">
        <v>133</v>
      </c>
      <c r="D8" s="12">
        <v>553</v>
      </c>
      <c r="E8" s="12"/>
      <c r="F8" s="12">
        <v>48</v>
      </c>
      <c r="G8" s="54">
        <v>360.3</v>
      </c>
      <c r="H8" s="30"/>
      <c r="I8" s="22">
        <f t="shared" si="3"/>
        <v>1094.3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8">
        <v>0</v>
      </c>
      <c r="D9" s="12">
        <v>914</v>
      </c>
      <c r="E9" s="12">
        <v>29</v>
      </c>
      <c r="F9" s="12">
        <v>37</v>
      </c>
      <c r="G9" s="54"/>
      <c r="H9" s="30"/>
      <c r="I9" s="22">
        <f t="shared" si="3"/>
        <v>980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60">
        <v>38</v>
      </c>
      <c r="D10" s="12">
        <v>0</v>
      </c>
      <c r="E10" s="12"/>
      <c r="F10" s="50">
        <v>0</v>
      </c>
      <c r="G10" s="54"/>
      <c r="H10" s="30"/>
      <c r="I10" s="22">
        <f t="shared" si="3"/>
        <v>38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 t="shared" ref="C11" si="6">SUM(C12:C16)</f>
        <v>32</v>
      </c>
      <c r="D11" s="32">
        <v>297</v>
      </c>
      <c r="E11" s="41">
        <f t="shared" ref="E11" si="7">SUM(E12:E16)</f>
        <v>33</v>
      </c>
      <c r="F11" s="51">
        <f>SUM(F16,F13)</f>
        <v>14</v>
      </c>
      <c r="G11" s="52">
        <v>214.64</v>
      </c>
      <c r="H11" s="30"/>
      <c r="I11" s="22">
        <f t="shared" si="3"/>
        <v>590.64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8</v>
      </c>
      <c r="D12" s="12">
        <v>90</v>
      </c>
      <c r="E12" s="12">
        <v>3</v>
      </c>
      <c r="F12" s="50"/>
      <c r="G12" s="54">
        <v>10.06</v>
      </c>
      <c r="H12" s="30"/>
      <c r="I12" s="22">
        <f t="shared" si="3"/>
        <v>111.06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12</v>
      </c>
      <c r="D13" s="12">
        <v>169</v>
      </c>
      <c r="E13" s="12">
        <v>15</v>
      </c>
      <c r="F13" s="12">
        <v>7</v>
      </c>
      <c r="G13" s="54">
        <v>99.339999999999989</v>
      </c>
      <c r="H13" s="30"/>
      <c r="I13" s="22">
        <f t="shared" si="3"/>
        <v>302.33999999999997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50">
        <v>0</v>
      </c>
      <c r="G14" s="54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50">
        <v>0</v>
      </c>
      <c r="G15" s="54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12</v>
      </c>
      <c r="D16" s="12">
        <v>38</v>
      </c>
      <c r="E16" s="12">
        <v>15</v>
      </c>
      <c r="F16" s="12">
        <v>7</v>
      </c>
      <c r="G16" s="54">
        <v>105.24000000000001</v>
      </c>
      <c r="H16" s="30"/>
      <c r="I16" s="22">
        <f t="shared" si="3"/>
        <v>177.24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f t="shared" ref="C17" si="8">SUM(C18:C20)</f>
        <v>132</v>
      </c>
      <c r="D17" s="32">
        <v>0</v>
      </c>
      <c r="E17" s="32">
        <f t="shared" ref="E17" si="9">SUM(E18:E20)</f>
        <v>0</v>
      </c>
      <c r="F17" s="51">
        <v>0</v>
      </c>
      <c r="G17" s="52"/>
      <c r="H17" s="30"/>
      <c r="I17" s="22">
        <f t="shared" si="3"/>
        <v>132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>
        <v>0</v>
      </c>
      <c r="D18" s="12">
        <v>0</v>
      </c>
      <c r="E18" s="12"/>
      <c r="F18" s="50">
        <v>0</v>
      </c>
      <c r="G18" s="54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>
        <v>132</v>
      </c>
      <c r="D19" s="12">
        <v>0</v>
      </c>
      <c r="E19" s="12"/>
      <c r="F19" s="50">
        <v>0</v>
      </c>
      <c r="G19" s="54"/>
      <c r="H19" s="30"/>
      <c r="I19" s="22">
        <f t="shared" si="3"/>
        <v>132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50">
        <v>0</v>
      </c>
      <c r="G20" s="54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10650</v>
      </c>
      <c r="D21" s="32">
        <v>91</v>
      </c>
      <c r="E21" s="32">
        <f t="shared" ref="E21" si="10">SUM(E22,E28,E34)</f>
        <v>2471</v>
      </c>
      <c r="F21" s="35">
        <f>SUM(F22,F34)</f>
        <v>4700</v>
      </c>
      <c r="G21" s="52">
        <v>15509.34</v>
      </c>
      <c r="H21" s="29"/>
      <c r="I21" s="20">
        <f t="shared" si="3"/>
        <v>33421.339999999997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9486</v>
      </c>
      <c r="D22" s="32">
        <v>91</v>
      </c>
      <c r="E22" s="32">
        <f t="shared" ref="E22" si="11">SUM(E23:E27)</f>
        <v>2471</v>
      </c>
      <c r="F22" s="35">
        <f t="shared" ref="F22" si="12">SUM(F23:F27)</f>
        <v>4700</v>
      </c>
      <c r="G22" s="52">
        <v>15509.34</v>
      </c>
      <c r="H22" s="30"/>
      <c r="I22" s="22">
        <f t="shared" si="3"/>
        <v>32257.34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4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4">
        <v>9486</v>
      </c>
      <c r="D24" s="12">
        <v>91</v>
      </c>
      <c r="E24" s="12">
        <f>1380+1091</f>
        <v>2471</v>
      </c>
      <c r="F24" s="12">
        <v>4700</v>
      </c>
      <c r="G24" s="54">
        <v>15509.34</v>
      </c>
      <c r="H24" s="30"/>
      <c r="I24" s="22">
        <f t="shared" si="3"/>
        <v>32257.34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4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4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4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3">SUM(C29:C33)</f>
        <v>1164</v>
      </c>
      <c r="D28" s="32">
        <v>0</v>
      </c>
      <c r="E28" s="32">
        <f>SUM(E29:E33)</f>
        <v>0</v>
      </c>
      <c r="F28" s="35">
        <f>SUM(F29:F33)</f>
        <v>281</v>
      </c>
      <c r="G28" s="52">
        <v>0</v>
      </c>
      <c r="H28" s="30"/>
      <c r="I28" s="22">
        <f t="shared" si="3"/>
        <v>1445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8">
        <v>5</v>
      </c>
      <c r="D29" s="12">
        <v>0</v>
      </c>
      <c r="E29" s="12"/>
      <c r="F29" s="12">
        <v>2</v>
      </c>
      <c r="G29" s="54"/>
      <c r="H29" s="30"/>
      <c r="I29" s="22">
        <f t="shared" si="3"/>
        <v>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8">
        <v>1057</v>
      </c>
      <c r="D30" s="12">
        <v>0</v>
      </c>
      <c r="E30" s="12"/>
      <c r="F30" s="12">
        <v>249</v>
      </c>
      <c r="G30" s="54"/>
      <c r="H30" s="30"/>
      <c r="I30" s="22">
        <f t="shared" si="3"/>
        <v>1306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8">
        <v>0</v>
      </c>
      <c r="D31" s="12">
        <v>0</v>
      </c>
      <c r="E31" s="12"/>
      <c r="F31" s="50">
        <v>0</v>
      </c>
      <c r="G31" s="54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8">
        <v>0</v>
      </c>
      <c r="D32" s="12">
        <v>0</v>
      </c>
      <c r="E32" s="12"/>
      <c r="F32" s="50">
        <v>0</v>
      </c>
      <c r="G32" s="54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8">
        <v>102</v>
      </c>
      <c r="D33" s="12">
        <v>0</v>
      </c>
      <c r="E33" s="12"/>
      <c r="F33" s="12">
        <v>30</v>
      </c>
      <c r="G33" s="54"/>
      <c r="H33" s="30"/>
      <c r="I33" s="22">
        <f t="shared" si="3"/>
        <v>132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4">SUM(C35:C37)</f>
        <v>0</v>
      </c>
      <c r="D34" s="32">
        <v>0</v>
      </c>
      <c r="E34" s="32">
        <f t="shared" ref="E34" si="15">SUM(E35:E37)</f>
        <v>0</v>
      </c>
      <c r="F34" s="51">
        <v>0</v>
      </c>
      <c r="G34" s="52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4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4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4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4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8">
        <v>3134</v>
      </c>
      <c r="D39" s="32">
        <v>2384</v>
      </c>
      <c r="E39" s="12">
        <v>5847</v>
      </c>
      <c r="F39" s="12">
        <v>980</v>
      </c>
      <c r="G39" s="54">
        <v>4834.09</v>
      </c>
      <c r="H39" s="29"/>
      <c r="I39" s="20">
        <f t="shared" si="3"/>
        <v>17179.09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4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4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4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4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57">
        <f>C39+C3</f>
        <v>16007</v>
      </c>
      <c r="D44" s="32">
        <v>4436</v>
      </c>
      <c r="E44" s="32">
        <f t="shared" ref="E44" si="16">SUM(E3,E38:E43)</f>
        <v>8829</v>
      </c>
      <c r="F44" s="32">
        <f>SUM(F3,F39)</f>
        <v>6164</v>
      </c>
      <c r="G44" s="56">
        <v>41465.06</v>
      </c>
      <c r="H44" s="31"/>
      <c r="I44" s="24">
        <f t="shared" si="3"/>
        <v>76901.06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7">
        <f>C4+C21</f>
        <v>233</v>
      </c>
      <c r="D3" s="32">
        <v>94</v>
      </c>
      <c r="E3" s="32">
        <f>E4+E21</f>
        <v>38</v>
      </c>
      <c r="F3" s="32">
        <f>SUM(F4,F21)</f>
        <v>635</v>
      </c>
      <c r="G3" s="32">
        <f>G4+G21</f>
        <v>1910</v>
      </c>
      <c r="H3" s="32">
        <f>H4+H21</f>
        <v>65</v>
      </c>
      <c r="I3" s="20">
        <f>SUM(C3:H3)</f>
        <v>2975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7">
        <f>C5+C17</f>
        <v>52</v>
      </c>
      <c r="D4" s="32">
        <v>91</v>
      </c>
      <c r="E4" s="32">
        <f>SUM(E5,E17)</f>
        <v>15</v>
      </c>
      <c r="F4" s="32">
        <f>SUM(F5)</f>
        <v>14</v>
      </c>
      <c r="G4" s="32">
        <f>G5</f>
        <v>26</v>
      </c>
      <c r="H4" s="32">
        <f>H5+H17</f>
        <v>0</v>
      </c>
      <c r="I4" s="20">
        <f t="shared" ref="I4:I44" si="0">SUM(C4:H4)</f>
        <v>198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7">
        <f t="shared" ref="C5" si="1">C6+C7+C8+C9+C10</f>
        <v>52</v>
      </c>
      <c r="D5" s="32">
        <v>91</v>
      </c>
      <c r="E5" s="32">
        <f>SUM(E6:E10)</f>
        <v>15</v>
      </c>
      <c r="F5" s="32">
        <f>SUM(F6:F10)</f>
        <v>14</v>
      </c>
      <c r="G5" s="32">
        <f>G6+G8</f>
        <v>26</v>
      </c>
      <c r="H5" s="32">
        <f>SUM(H6:H10)</f>
        <v>0</v>
      </c>
      <c r="I5" s="22">
        <f t="shared" si="0"/>
        <v>198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40</v>
      </c>
      <c r="D6" s="12">
        <v>5</v>
      </c>
      <c r="E6" s="12">
        <v>10</v>
      </c>
      <c r="F6" s="12">
        <v>5</v>
      </c>
      <c r="G6" s="40">
        <v>18</v>
      </c>
      <c r="H6" s="12"/>
      <c r="I6" s="22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/>
      <c r="D7" s="12">
        <v>13</v>
      </c>
      <c r="E7" s="12"/>
      <c r="F7" s="12">
        <v>0</v>
      </c>
      <c r="G7" s="40"/>
      <c r="H7" s="12"/>
      <c r="I7" s="22">
        <f t="shared" si="0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8</v>
      </c>
      <c r="D8" s="12">
        <v>20</v>
      </c>
      <c r="E8" s="12"/>
      <c r="F8" s="12">
        <v>4</v>
      </c>
      <c r="G8" s="40">
        <v>8</v>
      </c>
      <c r="H8" s="12"/>
      <c r="I8" s="22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/>
      <c r="D9" s="12">
        <v>53</v>
      </c>
      <c r="E9" s="12">
        <v>5</v>
      </c>
      <c r="F9" s="12">
        <v>5</v>
      </c>
      <c r="G9" s="12"/>
      <c r="H9" s="12"/>
      <c r="I9" s="22">
        <f t="shared" si="0"/>
        <v>63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9">
        <v>28</v>
      </c>
      <c r="D11" s="32">
        <v>106</v>
      </c>
      <c r="E11" s="12">
        <v>14</v>
      </c>
      <c r="F11" s="35">
        <v>0</v>
      </c>
      <c r="G11" s="32">
        <f>G13</f>
        <v>12</v>
      </c>
      <c r="H11" s="32"/>
      <c r="I11" s="22">
        <f t="shared" si="0"/>
        <v>160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18</v>
      </c>
      <c r="D12" s="12">
        <v>106</v>
      </c>
      <c r="E12" s="12">
        <v>14</v>
      </c>
      <c r="F12" s="12">
        <v>0</v>
      </c>
      <c r="G12" s="40">
        <v>12</v>
      </c>
      <c r="H12" s="12"/>
      <c r="I12" s="22">
        <f t="shared" si="0"/>
        <v>150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14</v>
      </c>
      <c r="D13" s="12">
        <v>108</v>
      </c>
      <c r="E13" s="12">
        <v>9</v>
      </c>
      <c r="F13" s="12">
        <v>6</v>
      </c>
      <c r="G13" s="40">
        <v>12</v>
      </c>
      <c r="H13" s="12"/>
      <c r="I13" s="22">
        <f t="shared" si="0"/>
        <v>149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/>
      <c r="D14" s="12">
        <v>0</v>
      </c>
      <c r="E14" s="12"/>
      <c r="F14" s="12">
        <v>0</v>
      </c>
      <c r="G14" s="40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/>
      <c r="D15" s="12">
        <v>0</v>
      </c>
      <c r="E15" s="12"/>
      <c r="F15" s="12">
        <v>0</v>
      </c>
      <c r="G15" s="40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6</v>
      </c>
      <c r="D16" s="12">
        <v>7</v>
      </c>
      <c r="E16" s="12">
        <v>3</v>
      </c>
      <c r="F16" s="12">
        <v>3</v>
      </c>
      <c r="G16" s="40">
        <v>3</v>
      </c>
      <c r="H16" s="12"/>
      <c r="I16" s="22">
        <f t="shared" si="0"/>
        <v>22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f>SUM(C18:C20)</f>
        <v>0</v>
      </c>
      <c r="D17" s="32">
        <v>0</v>
      </c>
      <c r="E17" s="32">
        <f>SUM(E18:E20)</f>
        <v>0</v>
      </c>
      <c r="F17" s="35">
        <v>0</v>
      </c>
      <c r="G17" s="32"/>
      <c r="H17" s="35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</f>
        <v>181</v>
      </c>
      <c r="D21" s="32">
        <v>3</v>
      </c>
      <c r="E21" s="32">
        <f>SUM(E22,E28,E34)</f>
        <v>23</v>
      </c>
      <c r="F21" s="35">
        <f>SUM(F22,F34)</f>
        <v>621</v>
      </c>
      <c r="G21" s="32">
        <f>G22</f>
        <v>1884</v>
      </c>
      <c r="H21" s="32">
        <f>H22+H34</f>
        <v>65</v>
      </c>
      <c r="I21" s="20">
        <f t="shared" si="0"/>
        <v>2777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9">
        <f>C23+C24+C25+C26+C27</f>
        <v>181</v>
      </c>
      <c r="D22" s="32">
        <v>3</v>
      </c>
      <c r="E22" s="32">
        <f>SUM(E23:E27)</f>
        <v>23</v>
      </c>
      <c r="F22" s="35">
        <f>SUM(F23:F27)</f>
        <v>621</v>
      </c>
      <c r="G22" s="32">
        <f>SUM(G23:G27)</f>
        <v>1884</v>
      </c>
      <c r="H22" s="32">
        <f>SUM(H23:H27)</f>
        <v>65</v>
      </c>
      <c r="I22" s="22">
        <f t="shared" si="0"/>
        <v>2777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181</v>
      </c>
      <c r="D24" s="12">
        <v>3</v>
      </c>
      <c r="E24" s="12">
        <v>23</v>
      </c>
      <c r="F24" s="12">
        <v>621</v>
      </c>
      <c r="G24" s="12">
        <v>1884</v>
      </c>
      <c r="H24" s="12">
        <v>65</v>
      </c>
      <c r="I24" s="22">
        <f t="shared" si="0"/>
        <v>2777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9">
        <v>95</v>
      </c>
      <c r="D28" s="32">
        <v>0</v>
      </c>
      <c r="E28" s="12"/>
      <c r="F28" s="35">
        <f>SUM(F29:F33)</f>
        <v>408</v>
      </c>
      <c r="G28" s="32">
        <v>0</v>
      </c>
      <c r="H28" s="32">
        <v>53</v>
      </c>
      <c r="I28" s="22">
        <f t="shared" si="0"/>
        <v>556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29</v>
      </c>
      <c r="D29" s="12">
        <v>0</v>
      </c>
      <c r="E29" s="12"/>
      <c r="F29" s="12">
        <v>1</v>
      </c>
      <c r="G29" s="12"/>
      <c r="H29" s="1">
        <v>49</v>
      </c>
      <c r="I29" s="22">
        <f t="shared" si="0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88</v>
      </c>
      <c r="D30" s="12">
        <v>0</v>
      </c>
      <c r="E30" s="12"/>
      <c r="F30" s="12">
        <v>400</v>
      </c>
      <c r="G30" s="12"/>
      <c r="H30" s="12">
        <v>50</v>
      </c>
      <c r="I30" s="22">
        <f t="shared" si="0"/>
        <v>538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/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/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4</v>
      </c>
      <c r="D33" s="12">
        <v>0</v>
      </c>
      <c r="E33" s="12"/>
      <c r="F33" s="12">
        <v>7</v>
      </c>
      <c r="G33" s="12"/>
      <c r="H33" s="12">
        <v>44</v>
      </c>
      <c r="I33" s="22">
        <f t="shared" si="0"/>
        <v>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62</v>
      </c>
      <c r="D39" s="32">
        <v>53</v>
      </c>
      <c r="E39" s="12">
        <v>127</v>
      </c>
      <c r="F39" s="12">
        <v>17</v>
      </c>
      <c r="G39" s="12">
        <v>20</v>
      </c>
      <c r="H39" s="12">
        <v>42</v>
      </c>
      <c r="I39" s="20">
        <f t="shared" si="0"/>
        <v>321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7">
        <f>C39+C3</f>
        <v>295</v>
      </c>
      <c r="D44" s="32">
        <v>147</v>
      </c>
      <c r="E44" s="32">
        <f>SUM(E3,E38:E43)</f>
        <v>165</v>
      </c>
      <c r="F44" s="59">
        <f>SUM(F3,F39)</f>
        <v>652</v>
      </c>
      <c r="G44" s="32">
        <f>G3+G39</f>
        <v>1930</v>
      </c>
      <c r="H44" s="57">
        <f>H39+H3</f>
        <v>107</v>
      </c>
      <c r="I44" s="24">
        <f t="shared" si="0"/>
        <v>3296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F3" sqref="F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7">
        <f>C4+C21</f>
        <v>233</v>
      </c>
      <c r="D3" s="32">
        <v>62</v>
      </c>
      <c r="E3" s="32">
        <f>E4+E21</f>
        <v>144</v>
      </c>
      <c r="F3" s="32">
        <f>SUM(F4,F21)</f>
        <v>630</v>
      </c>
      <c r="G3" s="32">
        <v>2523</v>
      </c>
      <c r="H3" s="29"/>
      <c r="I3" s="20">
        <f>SUM(C3:H3)</f>
        <v>3592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7">
        <f>C5+C17</f>
        <v>35</v>
      </c>
      <c r="D4" s="32">
        <v>60</v>
      </c>
      <c r="E4" s="32">
        <f>SUM(E5,E17)</f>
        <v>14</v>
      </c>
      <c r="F4" s="32">
        <f>SUM(F11)</f>
        <v>9</v>
      </c>
      <c r="G4" s="32">
        <v>71</v>
      </c>
      <c r="H4" s="29"/>
      <c r="I4" s="20">
        <f t="shared" ref="I4:I44" si="0">SUM(C4:H4)</f>
        <v>189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57">
        <f>SUM(C6:C10)</f>
        <v>34</v>
      </c>
      <c r="D5" s="32">
        <v>60</v>
      </c>
      <c r="E5" s="32">
        <f>SUM(E6:E10)</f>
        <v>14</v>
      </c>
      <c r="F5" s="32">
        <f>SUM(F6:F10)</f>
        <v>14</v>
      </c>
      <c r="G5" s="32">
        <v>71</v>
      </c>
      <c r="H5" s="30"/>
      <c r="I5" s="22">
        <f t="shared" si="0"/>
        <v>193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26</v>
      </c>
      <c r="D6" s="12">
        <v>8</v>
      </c>
      <c r="E6" s="12">
        <v>13</v>
      </c>
      <c r="F6" s="12">
        <v>5</v>
      </c>
      <c r="G6" s="12">
        <v>53</v>
      </c>
      <c r="H6" s="30"/>
      <c r="I6" s="22">
        <f t="shared" si="0"/>
        <v>105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1</v>
      </c>
      <c r="E7" s="12"/>
      <c r="F7" s="12">
        <v>0</v>
      </c>
      <c r="G7" s="12"/>
      <c r="H7" s="30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7</v>
      </c>
      <c r="D8" s="12">
        <v>16</v>
      </c>
      <c r="E8" s="12"/>
      <c r="F8" s="12">
        <v>4</v>
      </c>
      <c r="G8" s="12">
        <v>18</v>
      </c>
      <c r="H8" s="30"/>
      <c r="I8" s="22">
        <f t="shared" si="0"/>
        <v>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35</v>
      </c>
      <c r="E9" s="12">
        <v>1</v>
      </c>
      <c r="F9" s="12">
        <v>5</v>
      </c>
      <c r="G9" s="12"/>
      <c r="H9" s="30"/>
      <c r="I9" s="22">
        <f t="shared" si="0"/>
        <v>41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1</v>
      </c>
      <c r="D10" s="12">
        <v>0</v>
      </c>
      <c r="E10" s="12"/>
      <c r="F10" s="12">
        <v>0</v>
      </c>
      <c r="G10" s="12"/>
      <c r="H10" s="30"/>
      <c r="I10" s="22">
        <f t="shared" si="0"/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12">
        <v>74</v>
      </c>
      <c r="D11" s="32">
        <v>80</v>
      </c>
      <c r="E11" s="12">
        <v>10</v>
      </c>
      <c r="F11" s="35">
        <f>SUM(F16,F13)</f>
        <v>9</v>
      </c>
      <c r="G11" s="12">
        <v>38</v>
      </c>
      <c r="H11" s="30"/>
      <c r="I11" s="22">
        <f t="shared" si="0"/>
        <v>211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40">
        <v>74</v>
      </c>
      <c r="D12" s="12">
        <v>80</v>
      </c>
      <c r="E12" s="12">
        <v>6</v>
      </c>
      <c r="F12" s="12">
        <v>0</v>
      </c>
      <c r="G12" s="12">
        <v>38</v>
      </c>
      <c r="H12" s="30"/>
      <c r="I12" s="22">
        <f t="shared" si="0"/>
        <v>198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40">
        <v>39</v>
      </c>
      <c r="D13" s="12">
        <v>71</v>
      </c>
      <c r="E13" s="12">
        <v>7</v>
      </c>
      <c r="F13" s="12">
        <v>6</v>
      </c>
      <c r="G13" s="12">
        <v>38</v>
      </c>
      <c r="H13" s="30"/>
      <c r="I13" s="22">
        <f t="shared" si="0"/>
        <v>161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0">
        <v>0</v>
      </c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0">
        <v>0</v>
      </c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0">
        <v>39</v>
      </c>
      <c r="D16" s="12">
        <v>6</v>
      </c>
      <c r="E16" s="12">
        <v>3</v>
      </c>
      <c r="F16" s="12">
        <v>3</v>
      </c>
      <c r="G16" s="12">
        <v>28</v>
      </c>
      <c r="H16" s="30"/>
      <c r="I16" s="22">
        <f t="shared" si="0"/>
        <v>79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f>SUM(C18:C20)</f>
        <v>1</v>
      </c>
      <c r="D17" s="32">
        <v>0</v>
      </c>
      <c r="E17" s="32">
        <f>SUM(E18:E20)</f>
        <v>0</v>
      </c>
      <c r="F17" s="35">
        <v>0</v>
      </c>
      <c r="G17" s="32"/>
      <c r="H17" s="30"/>
      <c r="I17" s="22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0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0">
        <v>1</v>
      </c>
      <c r="D19" s="12">
        <v>0</v>
      </c>
      <c r="E19" s="12"/>
      <c r="F19" s="12">
        <v>0</v>
      </c>
      <c r="G19" s="12"/>
      <c r="H19" s="30"/>
      <c r="I19" s="22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0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C22+C34</f>
        <v>198</v>
      </c>
      <c r="D21" s="32">
        <v>2</v>
      </c>
      <c r="E21" s="32">
        <f>SUM(E22,E28,E34)</f>
        <v>130</v>
      </c>
      <c r="F21" s="35">
        <f>SUM(F22,F34)</f>
        <v>621</v>
      </c>
      <c r="G21" s="32">
        <v>2452</v>
      </c>
      <c r="H21" s="29"/>
      <c r="I21" s="20">
        <f t="shared" si="0"/>
        <v>3403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198</v>
      </c>
      <c r="D22" s="32">
        <v>2</v>
      </c>
      <c r="E22" s="32">
        <f>SUM(E23:E27)</f>
        <v>130</v>
      </c>
      <c r="F22" s="35">
        <f>SUM(F23:F27)</f>
        <v>621</v>
      </c>
      <c r="G22" s="32">
        <v>2452</v>
      </c>
      <c r="H22" s="30"/>
      <c r="I22" s="22">
        <f t="shared" si="0"/>
        <v>3403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198</v>
      </c>
      <c r="D24" s="12">
        <v>2</v>
      </c>
      <c r="E24" s="12">
        <f>103+27</f>
        <v>130</v>
      </c>
      <c r="F24" s="12">
        <v>621</v>
      </c>
      <c r="G24" s="12">
        <v>2452</v>
      </c>
      <c r="H24" s="30"/>
      <c r="I24" s="22">
        <f t="shared" si="0"/>
        <v>3403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12">
        <v>85</v>
      </c>
      <c r="D28" s="32">
        <v>0</v>
      </c>
      <c r="E28" s="12"/>
      <c r="F28" s="35">
        <f>SUM(F29:F33)</f>
        <v>408</v>
      </c>
      <c r="G28" s="12"/>
      <c r="H28" s="30"/>
      <c r="I28" s="22">
        <f t="shared" si="0"/>
        <v>493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0">
        <v>67</v>
      </c>
      <c r="D29" s="12">
        <v>0</v>
      </c>
      <c r="E29" s="12"/>
      <c r="F29" s="12">
        <v>1</v>
      </c>
      <c r="G29" s="12"/>
      <c r="H29" s="30"/>
      <c r="I29" s="22">
        <f t="shared" si="0"/>
        <v>68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0">
        <v>44</v>
      </c>
      <c r="D30" s="12">
        <v>0</v>
      </c>
      <c r="E30" s="12"/>
      <c r="F30" s="12">
        <v>400</v>
      </c>
      <c r="G30" s="12"/>
      <c r="H30" s="30"/>
      <c r="I30" s="22">
        <f t="shared" si="0"/>
        <v>444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0">
        <v>0</v>
      </c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0">
        <v>0</v>
      </c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0">
        <v>69</v>
      </c>
      <c r="D33" s="12">
        <v>0</v>
      </c>
      <c r="E33" s="12"/>
      <c r="F33" s="12">
        <v>7</v>
      </c>
      <c r="G33" s="12"/>
      <c r="H33" s="30"/>
      <c r="I33" s="22">
        <f t="shared" si="0"/>
        <v>76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0">
        <v>58</v>
      </c>
      <c r="D39" s="32">
        <v>43</v>
      </c>
      <c r="E39" s="12">
        <v>114</v>
      </c>
      <c r="F39" s="12">
        <v>17</v>
      </c>
      <c r="G39" s="12">
        <v>29</v>
      </c>
      <c r="H39" s="29"/>
      <c r="I39" s="20">
        <f t="shared" si="0"/>
        <v>261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57">
        <f>C39+C3</f>
        <v>291</v>
      </c>
      <c r="D44" s="32">
        <v>105</v>
      </c>
      <c r="E44" s="32">
        <f>SUM(E3,E38:E43)</f>
        <v>258</v>
      </c>
      <c r="F44" s="32">
        <f>SUM(F3,F39)</f>
        <v>647</v>
      </c>
      <c r="G44" s="32">
        <v>2552</v>
      </c>
      <c r="H44" s="31"/>
      <c r="I44" s="24">
        <f t="shared" si="0"/>
        <v>3853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17886</v>
      </c>
      <c r="D4" s="32">
        <f t="shared" si="0"/>
        <v>28</v>
      </c>
      <c r="E4" s="32">
        <v>10301</v>
      </c>
      <c r="F4" s="32">
        <v>32</v>
      </c>
      <c r="G4" s="35">
        <f>G5+G22</f>
        <v>3757</v>
      </c>
      <c r="H4" s="35">
        <v>16</v>
      </c>
      <c r="I4" s="49">
        <f>SUM(I5,I22,I29)</f>
        <v>6221</v>
      </c>
      <c r="J4" s="49"/>
      <c r="K4" s="52">
        <f>K5+K22</f>
        <v>4135.4979999999996</v>
      </c>
      <c r="L4" s="19"/>
      <c r="M4" s="19"/>
      <c r="N4" s="19"/>
      <c r="O4" s="19">
        <f>C4+E4+G4+I4+K4+M4</f>
        <v>42300.498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15848</v>
      </c>
      <c r="D5" s="32">
        <f>D6+D12+D18</f>
        <v>28</v>
      </c>
      <c r="E5" s="32">
        <v>10301</v>
      </c>
      <c r="F5" s="32">
        <v>32</v>
      </c>
      <c r="G5" s="35">
        <f>G6+G12</f>
        <v>3424</v>
      </c>
      <c r="H5" s="46"/>
      <c r="I5" s="49">
        <f>SUM(I12,I6)</f>
        <v>2298</v>
      </c>
      <c r="J5" s="49"/>
      <c r="K5" s="52">
        <f>K6+K12</f>
        <v>3942.7109999999998</v>
      </c>
      <c r="L5" s="19"/>
      <c r="M5" s="19"/>
      <c r="N5" s="19"/>
      <c r="O5" s="19">
        <f t="shared" ref="O5:O45" si="1">C5+E5+G5+I5+K5+M5</f>
        <v>35813.711000000003</v>
      </c>
      <c r="P5" s="20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15034</v>
      </c>
      <c r="D6" s="32"/>
      <c r="E6" s="32">
        <v>10154</v>
      </c>
      <c r="F6" s="32">
        <v>0</v>
      </c>
      <c r="G6" s="35">
        <f>G7+G10</f>
        <v>3267</v>
      </c>
      <c r="H6" s="46"/>
      <c r="I6" s="32">
        <f t="shared" ref="I6" si="3">SUM(I7:I11)</f>
        <v>2183</v>
      </c>
      <c r="J6" s="49"/>
      <c r="K6" s="52">
        <f>K7</f>
        <v>3924.2629999999999</v>
      </c>
      <c r="L6" s="21"/>
      <c r="M6" s="21"/>
      <c r="N6" s="21"/>
      <c r="O6" s="19">
        <f t="shared" si="1"/>
        <v>34562.262999999999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12895</v>
      </c>
      <c r="D7" s="12"/>
      <c r="E7" s="12">
        <v>4723</v>
      </c>
      <c r="F7" s="12">
        <v>0</v>
      </c>
      <c r="G7" s="12">
        <v>3267</v>
      </c>
      <c r="H7" s="45"/>
      <c r="I7" s="12">
        <v>2043</v>
      </c>
      <c r="J7" s="12"/>
      <c r="K7" s="53">
        <v>3924.2629999999999</v>
      </c>
      <c r="L7" s="21"/>
      <c r="M7" s="21"/>
      <c r="N7" s="21"/>
      <c r="O7" s="19">
        <f t="shared" si="1"/>
        <v>26852.262999999999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/>
      <c r="K8" s="53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2072</v>
      </c>
      <c r="D9" s="12"/>
      <c r="E9" s="12">
        <v>241</v>
      </c>
      <c r="F9" s="12">
        <v>0</v>
      </c>
      <c r="G9" s="43"/>
      <c r="H9" s="45"/>
      <c r="I9" s="12">
        <v>0</v>
      </c>
      <c r="J9" s="12"/>
      <c r="K9" s="53"/>
      <c r="L9" s="21"/>
      <c r="M9" s="21"/>
      <c r="N9" s="21"/>
      <c r="O9" s="19">
        <f t="shared" si="1"/>
        <v>2313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5190</v>
      </c>
      <c r="F10" s="12">
        <v>0</v>
      </c>
      <c r="G10" s="40"/>
      <c r="H10" s="45"/>
      <c r="I10" s="12">
        <v>140</v>
      </c>
      <c r="J10" s="12"/>
      <c r="K10" s="54"/>
      <c r="L10" s="21"/>
      <c r="M10" s="21"/>
      <c r="N10" s="21"/>
      <c r="O10" s="19">
        <f t="shared" si="1"/>
        <v>5330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67</v>
      </c>
      <c r="D11" s="12"/>
      <c r="E11" s="12">
        <v>0</v>
      </c>
      <c r="F11" s="12">
        <v>0</v>
      </c>
      <c r="G11" s="42"/>
      <c r="H11" s="45"/>
      <c r="I11" s="12">
        <v>0</v>
      </c>
      <c r="J11" s="12"/>
      <c r="K11" s="54"/>
      <c r="L11" s="21"/>
      <c r="M11" s="21"/>
      <c r="N11" s="21"/>
      <c r="O11" s="19">
        <f t="shared" si="1"/>
        <v>67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C13+C14+C15+C16+C17</f>
        <v>814</v>
      </c>
      <c r="D12" s="32"/>
      <c r="E12" s="32">
        <v>147</v>
      </c>
      <c r="F12" s="32">
        <v>0</v>
      </c>
      <c r="G12" s="35">
        <f>G14+G17</f>
        <v>157</v>
      </c>
      <c r="H12" s="46"/>
      <c r="I12" s="51">
        <f>SUM(I13:I17)</f>
        <v>115</v>
      </c>
      <c r="J12" s="32"/>
      <c r="K12" s="52">
        <f>SUM(K13:K17)</f>
        <v>18.448</v>
      </c>
      <c r="L12" s="21"/>
      <c r="M12" s="21"/>
      <c r="N12" s="21"/>
      <c r="O12" s="19">
        <f t="shared" si="1"/>
        <v>1251.4480000000001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1</v>
      </c>
      <c r="F13" s="12">
        <v>0</v>
      </c>
      <c r="G13" s="42"/>
      <c r="H13" s="45"/>
      <c r="I13" s="12">
        <v>0</v>
      </c>
      <c r="J13" s="12"/>
      <c r="K13" s="54">
        <v>18.448</v>
      </c>
      <c r="L13" s="21"/>
      <c r="M13" s="21"/>
      <c r="N13" s="21"/>
      <c r="O13" s="19">
        <f t="shared" si="1"/>
        <v>19.448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188</v>
      </c>
      <c r="D14" s="12"/>
      <c r="E14" s="12">
        <v>146</v>
      </c>
      <c r="F14" s="12">
        <v>0</v>
      </c>
      <c r="G14" s="12">
        <v>157</v>
      </c>
      <c r="H14" s="45"/>
      <c r="I14" s="12">
        <v>69</v>
      </c>
      <c r="J14" s="12"/>
      <c r="K14" s="54"/>
      <c r="L14" s="21"/>
      <c r="M14" s="21"/>
      <c r="N14" s="21"/>
      <c r="O14" s="19">
        <f t="shared" si="1"/>
        <v>560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/>
      <c r="K15" s="54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/>
      <c r="K16" s="54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626</v>
      </c>
      <c r="D17" s="12"/>
      <c r="E17" s="12">
        <v>0</v>
      </c>
      <c r="F17" s="12">
        <v>0</v>
      </c>
      <c r="G17" s="12"/>
      <c r="H17" s="45"/>
      <c r="I17" s="12">
        <v>46</v>
      </c>
      <c r="J17" s="12"/>
      <c r="K17" s="54"/>
      <c r="L17" s="21"/>
      <c r="M17" s="21"/>
      <c r="N17" s="21"/>
      <c r="O17" s="19">
        <f t="shared" si="1"/>
        <v>672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28</v>
      </c>
      <c r="E18" s="32">
        <v>0</v>
      </c>
      <c r="F18" s="32">
        <v>32</v>
      </c>
      <c r="G18" s="44"/>
      <c r="H18" s="46"/>
      <c r="I18" s="32">
        <v>0</v>
      </c>
      <c r="J18" s="32"/>
      <c r="K18" s="52"/>
      <c r="L18" s="21"/>
      <c r="M18" s="21"/>
      <c r="N18" s="21"/>
      <c r="O18" s="19">
        <f t="shared" si="1"/>
        <v>0</v>
      </c>
      <c r="P18" s="20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/>
      <c r="K19" s="54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32</v>
      </c>
      <c r="G20" s="42"/>
      <c r="H20" s="45"/>
      <c r="I20" s="12">
        <v>0</v>
      </c>
      <c r="J20" s="12"/>
      <c r="K20" s="54"/>
      <c r="L20" s="21"/>
      <c r="M20" s="21"/>
      <c r="N20" s="21"/>
      <c r="O20" s="19">
        <f t="shared" si="1"/>
        <v>0</v>
      </c>
      <c r="P20" s="20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/>
      <c r="K21" s="54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7">
        <f>C23+C29</f>
        <v>2038</v>
      </c>
      <c r="D22" s="35"/>
      <c r="E22" s="32">
        <v>0</v>
      </c>
      <c r="F22" s="32">
        <v>0</v>
      </c>
      <c r="G22" s="35">
        <f>G23</f>
        <v>333</v>
      </c>
      <c r="H22" s="46"/>
      <c r="I22" s="35">
        <f>SUM(I23,I35)</f>
        <v>3781</v>
      </c>
      <c r="J22" s="35"/>
      <c r="K22" s="52">
        <f>K23+K29</f>
        <v>192.78700000000001</v>
      </c>
      <c r="L22" s="19"/>
      <c r="M22" s="19"/>
      <c r="N22" s="19"/>
      <c r="O22" s="19">
        <f t="shared" si="1"/>
        <v>6344.7870000000003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1679</v>
      </c>
      <c r="D23" s="32"/>
      <c r="E23" s="32">
        <v>0</v>
      </c>
      <c r="F23" s="32">
        <v>0</v>
      </c>
      <c r="G23" s="35">
        <f>G25</f>
        <v>333</v>
      </c>
      <c r="H23" s="46"/>
      <c r="I23" s="35">
        <f t="shared" ref="I23" si="4">SUM(I24:I28)</f>
        <v>3781</v>
      </c>
      <c r="J23" s="32"/>
      <c r="K23" s="52">
        <f>K25</f>
        <v>192.78700000000001</v>
      </c>
      <c r="L23" s="21"/>
      <c r="M23" s="21"/>
      <c r="N23" s="21"/>
      <c r="O23" s="19">
        <f t="shared" si="1"/>
        <v>5985.7870000000003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/>
      <c r="K24" s="54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1679</v>
      </c>
      <c r="D25" s="12"/>
      <c r="E25" s="12">
        <v>0</v>
      </c>
      <c r="F25" s="12">
        <v>0</v>
      </c>
      <c r="G25" s="12">
        <v>333</v>
      </c>
      <c r="H25" s="45"/>
      <c r="I25" s="12">
        <v>3781</v>
      </c>
      <c r="J25" s="12"/>
      <c r="K25" s="54">
        <v>192.78700000000001</v>
      </c>
      <c r="L25" s="21"/>
      <c r="M25" s="21"/>
      <c r="N25" s="21"/>
      <c r="O25" s="19">
        <f t="shared" si="1"/>
        <v>5985.7870000000003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5"/>
      <c r="I26" s="12">
        <v>0</v>
      </c>
      <c r="J26" s="12"/>
      <c r="K26" s="54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/>
      <c r="K27" s="54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/>
      <c r="K28" s="54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359</v>
      </c>
      <c r="D29" s="32"/>
      <c r="E29" s="32">
        <v>0</v>
      </c>
      <c r="F29" s="32">
        <v>0</v>
      </c>
      <c r="G29" s="44"/>
      <c r="H29" s="46"/>
      <c r="I29" s="35">
        <f>SUM(I30:I34)</f>
        <v>142</v>
      </c>
      <c r="J29" s="32"/>
      <c r="K29" s="52">
        <v>0</v>
      </c>
      <c r="L29" s="21"/>
      <c r="M29" s="21"/>
      <c r="N29" s="21"/>
      <c r="O29" s="19">
        <f t="shared" si="1"/>
        <v>501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/>
      <c r="J30" s="12"/>
      <c r="K30" s="54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297</v>
      </c>
      <c r="D31" s="12"/>
      <c r="E31" s="12">
        <v>0</v>
      </c>
      <c r="F31" s="12">
        <v>0</v>
      </c>
      <c r="G31" s="42"/>
      <c r="H31" s="45"/>
      <c r="I31" s="12">
        <v>142</v>
      </c>
      <c r="J31" s="12"/>
      <c r="K31" s="54"/>
      <c r="L31" s="21"/>
      <c r="M31" s="21"/>
      <c r="N31" s="21"/>
      <c r="O31" s="19">
        <f t="shared" si="1"/>
        <v>439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/>
      <c r="K32" s="54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/>
      <c r="K33" s="54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v>62</v>
      </c>
      <c r="D34" s="12"/>
      <c r="E34" s="12">
        <v>0</v>
      </c>
      <c r="F34" s="12">
        <v>0</v>
      </c>
      <c r="G34" s="42"/>
      <c r="H34" s="45"/>
      <c r="I34" s="12">
        <v>0</v>
      </c>
      <c r="J34" s="12"/>
      <c r="K34" s="54"/>
      <c r="L34" s="21"/>
      <c r="M34" s="21"/>
      <c r="N34" s="21"/>
      <c r="O34" s="19">
        <f t="shared" si="1"/>
        <v>62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16</v>
      </c>
      <c r="I35" s="32">
        <v>0</v>
      </c>
      <c r="J35" s="32"/>
      <c r="K35" s="52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4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/>
      <c r="K37" s="54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54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54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1732</v>
      </c>
      <c r="D40" s="12"/>
      <c r="E40" s="32">
        <v>205</v>
      </c>
      <c r="F40" s="32">
        <v>0</v>
      </c>
      <c r="G40" s="12">
        <v>2795</v>
      </c>
      <c r="H40" s="12"/>
      <c r="I40" s="12">
        <v>419</v>
      </c>
      <c r="J40" s="12"/>
      <c r="K40" s="54">
        <v>440.73</v>
      </c>
      <c r="L40" s="19"/>
      <c r="M40" s="19"/>
      <c r="N40" s="19"/>
      <c r="O40" s="19">
        <f t="shared" si="1"/>
        <v>5591.73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54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54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54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54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19618</v>
      </c>
      <c r="D45" s="32">
        <f>D20</f>
        <v>28</v>
      </c>
      <c r="E45" s="32">
        <v>10506</v>
      </c>
      <c r="F45" s="32">
        <v>32</v>
      </c>
      <c r="G45" s="35">
        <f>G40+G4</f>
        <v>6552</v>
      </c>
      <c r="H45" s="35">
        <f>H4</f>
        <v>16</v>
      </c>
      <c r="I45" s="59">
        <f>SUM(I4,I40)</f>
        <v>6640</v>
      </c>
      <c r="J45" s="32"/>
      <c r="K45" s="56">
        <f>K4+K40</f>
        <v>4576.2279999999992</v>
      </c>
      <c r="L45" s="23"/>
      <c r="M45" s="23"/>
      <c r="N45" s="23"/>
      <c r="O45" s="23">
        <f t="shared" si="1"/>
        <v>47892.228000000003</v>
      </c>
      <c r="P45" s="24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f t="shared" ref="C4:D4" si="0">C5+C22</f>
        <v>18496</v>
      </c>
      <c r="D4" s="57">
        <f t="shared" si="0"/>
        <v>28</v>
      </c>
      <c r="E4" s="32">
        <v>12531</v>
      </c>
      <c r="F4" s="32">
        <v>0</v>
      </c>
      <c r="G4" s="32">
        <f t="shared" ref="G4:H4" si="1">G5+G22</f>
        <v>6470</v>
      </c>
      <c r="H4" s="32">
        <f t="shared" si="1"/>
        <v>16</v>
      </c>
      <c r="I4" s="49">
        <f>SUM(I5,I22,I29)</f>
        <v>6221</v>
      </c>
      <c r="J4" s="32">
        <v>0</v>
      </c>
      <c r="K4" s="54">
        <v>4877.7719999999999</v>
      </c>
      <c r="L4" s="19"/>
      <c r="M4" s="19"/>
      <c r="N4" s="19"/>
      <c r="O4" s="19">
        <f>C4+E4+G4+I4+K4+M4</f>
        <v>48595.771999999997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f>C6+C12+C18</f>
        <v>14051</v>
      </c>
      <c r="D5" s="57">
        <f>D6+D12+D18</f>
        <v>28</v>
      </c>
      <c r="E5" s="32">
        <v>12531</v>
      </c>
      <c r="F5" s="32">
        <v>0</v>
      </c>
      <c r="G5" s="32">
        <f t="shared" ref="G5:H5" si="2">SUM(G6,G18,G12)</f>
        <v>2030</v>
      </c>
      <c r="H5" s="32">
        <f t="shared" si="2"/>
        <v>0</v>
      </c>
      <c r="I5" s="49">
        <f>SUM(I12,I6)</f>
        <v>2298</v>
      </c>
      <c r="J5" s="32">
        <v>0</v>
      </c>
      <c r="K5" s="54">
        <v>4178.4459999999999</v>
      </c>
      <c r="L5" s="19"/>
      <c r="M5" s="19"/>
      <c r="N5" s="19"/>
      <c r="O5" s="19">
        <f t="shared" ref="O5:O45" si="3">C5+E5+G5+I5+K5+M5</f>
        <v>35088.445999999996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7">
        <f t="shared" ref="C6:D6" si="5">SUM(C7:C11)</f>
        <v>13506</v>
      </c>
      <c r="D6" s="57">
        <f t="shared" si="5"/>
        <v>0</v>
      </c>
      <c r="E6" s="32">
        <v>12185</v>
      </c>
      <c r="F6" s="32">
        <v>0</v>
      </c>
      <c r="G6" s="32">
        <f t="shared" ref="G6:H6" si="6">SUM(G7:G11)</f>
        <v>1810</v>
      </c>
      <c r="H6" s="32">
        <f t="shared" si="6"/>
        <v>0</v>
      </c>
      <c r="I6" s="49">
        <f>SUM(I7:I11)</f>
        <v>2183</v>
      </c>
      <c r="J6" s="32">
        <v>0</v>
      </c>
      <c r="K6" s="54">
        <v>3963.105</v>
      </c>
      <c r="L6" s="21"/>
      <c r="M6" s="21"/>
      <c r="N6" s="21"/>
      <c r="O6" s="19">
        <f t="shared" si="3"/>
        <v>33647.105000000003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11321</v>
      </c>
      <c r="D7" s="12"/>
      <c r="E7" s="12">
        <v>8229</v>
      </c>
      <c r="F7" s="12">
        <v>0</v>
      </c>
      <c r="G7" s="12">
        <v>1661</v>
      </c>
      <c r="H7" s="12"/>
      <c r="I7" s="12">
        <v>2043</v>
      </c>
      <c r="J7" s="12">
        <v>0</v>
      </c>
      <c r="K7" s="54">
        <v>3963.105</v>
      </c>
      <c r="L7" s="21"/>
      <c r="M7" s="21"/>
      <c r="N7" s="21"/>
      <c r="O7" s="19">
        <f t="shared" si="3"/>
        <v>27217.105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5"/>
      <c r="H8" s="12"/>
      <c r="I8" s="12">
        <v>0</v>
      </c>
      <c r="J8" s="12">
        <v>0</v>
      </c>
      <c r="K8" s="54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2141</v>
      </c>
      <c r="D9" s="12"/>
      <c r="E9" s="12">
        <v>75</v>
      </c>
      <c r="F9" s="12">
        <v>0</v>
      </c>
      <c r="G9" s="12"/>
      <c r="H9" s="12"/>
      <c r="I9" s="12">
        <v>0</v>
      </c>
      <c r="J9" s="12">
        <v>0</v>
      </c>
      <c r="K9" s="54"/>
      <c r="L9" s="21"/>
      <c r="M9" s="21"/>
      <c r="N9" s="21"/>
      <c r="O9" s="19">
        <f t="shared" si="3"/>
        <v>2216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3881</v>
      </c>
      <c r="F10" s="12">
        <v>0</v>
      </c>
      <c r="G10" s="12">
        <v>149</v>
      </c>
      <c r="H10" s="12"/>
      <c r="I10" s="12">
        <v>140</v>
      </c>
      <c r="J10" s="12">
        <v>0</v>
      </c>
      <c r="K10" s="54"/>
      <c r="L10" s="21"/>
      <c r="M10" s="21"/>
      <c r="N10" s="21"/>
      <c r="O10" s="19">
        <f t="shared" si="3"/>
        <v>4170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44</v>
      </c>
      <c r="D11" s="12"/>
      <c r="E11" s="12">
        <v>0</v>
      </c>
      <c r="F11" s="12">
        <v>0</v>
      </c>
      <c r="G11" s="45"/>
      <c r="H11" s="12"/>
      <c r="I11" s="12">
        <v>0</v>
      </c>
      <c r="J11" s="12">
        <v>0</v>
      </c>
      <c r="K11" s="54"/>
      <c r="L11" s="21"/>
      <c r="M11" s="21"/>
      <c r="N11" s="21"/>
      <c r="O11" s="19">
        <f t="shared" si="3"/>
        <v>44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545</v>
      </c>
      <c r="D12" s="35">
        <f t="shared" ref="D12" si="7">SUM(D13:D17)</f>
        <v>0</v>
      </c>
      <c r="E12" s="32">
        <v>346</v>
      </c>
      <c r="F12" s="32">
        <v>0</v>
      </c>
      <c r="G12" s="41">
        <f t="shared" ref="G12:H12" si="8">SUM(G13:G17)</f>
        <v>220</v>
      </c>
      <c r="H12" s="41">
        <f t="shared" si="8"/>
        <v>0</v>
      </c>
      <c r="I12" s="51">
        <f>SUM(I17,I14)</f>
        <v>115</v>
      </c>
      <c r="J12" s="32">
        <f>SUM(J13:J15)</f>
        <v>0</v>
      </c>
      <c r="K12" s="54">
        <v>215.34100000000001</v>
      </c>
      <c r="L12" s="21"/>
      <c r="M12" s="21"/>
      <c r="N12" s="21"/>
      <c r="O12" s="19">
        <f t="shared" si="3"/>
        <v>1441.3409999999999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0"/>
      <c r="E13" s="12">
        <v>0</v>
      </c>
      <c r="F13" s="12">
        <v>0</v>
      </c>
      <c r="G13" s="45"/>
      <c r="H13" s="12"/>
      <c r="I13" s="12">
        <v>0</v>
      </c>
      <c r="J13" s="12">
        <v>0</v>
      </c>
      <c r="K13" s="54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313</v>
      </c>
      <c r="D14" s="40"/>
      <c r="E14" s="12">
        <v>346</v>
      </c>
      <c r="F14" s="12">
        <v>0</v>
      </c>
      <c r="G14" s="12">
        <v>68</v>
      </c>
      <c r="H14" s="12"/>
      <c r="I14" s="12">
        <v>69</v>
      </c>
      <c r="J14" s="12">
        <v>0</v>
      </c>
      <c r="K14" s="54"/>
      <c r="L14" s="21"/>
      <c r="M14" s="21"/>
      <c r="N14" s="21"/>
      <c r="O14" s="19">
        <f t="shared" si="3"/>
        <v>796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12">
        <v>0</v>
      </c>
      <c r="G15" s="45"/>
      <c r="H15" s="12"/>
      <c r="I15" s="12">
        <v>0</v>
      </c>
      <c r="J15" s="12">
        <v>0</v>
      </c>
      <c r="K15" s="54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12">
        <v>0</v>
      </c>
      <c r="G16" s="45"/>
      <c r="H16" s="12"/>
      <c r="I16" s="12">
        <v>0</v>
      </c>
      <c r="J16" s="12">
        <v>0</v>
      </c>
      <c r="K16" s="54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232</v>
      </c>
      <c r="D17" s="40"/>
      <c r="E17" s="12">
        <v>0</v>
      </c>
      <c r="F17" s="12">
        <v>0</v>
      </c>
      <c r="G17" s="12">
        <v>152</v>
      </c>
      <c r="H17" s="12"/>
      <c r="I17" s="12">
        <v>46</v>
      </c>
      <c r="J17" s="12">
        <v>0</v>
      </c>
      <c r="K17" s="54">
        <v>215.34100000000001</v>
      </c>
      <c r="L17" s="21"/>
      <c r="M17" s="21"/>
      <c r="N17" s="21"/>
      <c r="O17" s="19">
        <f t="shared" si="3"/>
        <v>645.34100000000001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9">SUM(C19:C21)</f>
        <v>0</v>
      </c>
      <c r="D18" s="35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32">
        <f>SUM(J19:J21)</f>
        <v>0</v>
      </c>
      <c r="K18" s="54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12">
        <f>0</f>
        <v>0</v>
      </c>
      <c r="K19" s="54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0</v>
      </c>
      <c r="G20" s="45"/>
      <c r="H20" s="12"/>
      <c r="I20" s="12">
        <v>0</v>
      </c>
      <c r="J20" s="12">
        <f>0</f>
        <v>0</v>
      </c>
      <c r="K20" s="54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12">
        <f>0</f>
        <v>0</v>
      </c>
      <c r="K21" s="54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4445</v>
      </c>
      <c r="D22" s="32">
        <f t="shared" si="11"/>
        <v>0</v>
      </c>
      <c r="E22" s="32">
        <v>0</v>
      </c>
      <c r="F22" s="32">
        <v>0</v>
      </c>
      <c r="G22" s="32">
        <f t="shared" ref="G22:H22" si="12">SUM(G23,G29,G35)</f>
        <v>4440</v>
      </c>
      <c r="H22" s="32">
        <f t="shared" si="12"/>
        <v>16</v>
      </c>
      <c r="I22" s="35">
        <f>SUM(I23,I35)</f>
        <v>3781</v>
      </c>
      <c r="J22" s="35">
        <f t="shared" ref="J22" si="13">J23+J35</f>
        <v>0</v>
      </c>
      <c r="K22" s="54">
        <v>699.32600000000002</v>
      </c>
      <c r="L22" s="19"/>
      <c r="M22" s="19"/>
      <c r="N22" s="19"/>
      <c r="O22" s="19">
        <f t="shared" si="3"/>
        <v>13365.326000000001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4252</v>
      </c>
      <c r="D23" s="35">
        <f t="shared" ref="D23" si="14">SUM(D24:D28)</f>
        <v>0</v>
      </c>
      <c r="E23" s="32">
        <v>0</v>
      </c>
      <c r="F23" s="32">
        <v>0</v>
      </c>
      <c r="G23" s="32">
        <f t="shared" ref="G23:H23" si="15">SUM(G24:G28)</f>
        <v>4440</v>
      </c>
      <c r="H23" s="32">
        <f t="shared" si="15"/>
        <v>0</v>
      </c>
      <c r="I23" s="35">
        <f t="shared" ref="I23:J23" si="16">SUM(I24:I28)</f>
        <v>3781</v>
      </c>
      <c r="J23" s="32">
        <f t="shared" si="16"/>
        <v>0</v>
      </c>
      <c r="K23" s="54">
        <v>699.32600000000002</v>
      </c>
      <c r="L23" s="21"/>
      <c r="M23" s="21"/>
      <c r="N23" s="21"/>
      <c r="O23" s="19">
        <f t="shared" si="3"/>
        <v>13172.326000000001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5"/>
      <c r="H24" s="12"/>
      <c r="I24" s="12">
        <v>0</v>
      </c>
      <c r="J24" s="12">
        <v>0</v>
      </c>
      <c r="K24" s="54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4252</v>
      </c>
      <c r="D25" s="12"/>
      <c r="E25" s="12">
        <v>0</v>
      </c>
      <c r="F25" s="12">
        <v>0</v>
      </c>
      <c r="G25" s="12">
        <v>4440</v>
      </c>
      <c r="H25" s="12"/>
      <c r="I25" s="12">
        <v>3781</v>
      </c>
      <c r="J25" s="12">
        <v>0</v>
      </c>
      <c r="K25" s="54">
        <v>699.32600000000002</v>
      </c>
      <c r="L25" s="21"/>
      <c r="M25" s="21"/>
      <c r="N25" s="21"/>
      <c r="O25" s="19">
        <f t="shared" si="3"/>
        <v>13172.326000000001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5"/>
      <c r="H26" s="12"/>
      <c r="I26" s="12">
        <v>0</v>
      </c>
      <c r="J26" s="12">
        <v>0</v>
      </c>
      <c r="K26" s="54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5"/>
      <c r="H27" s="12"/>
      <c r="I27" s="12">
        <v>0</v>
      </c>
      <c r="J27" s="12">
        <v>0</v>
      </c>
      <c r="K27" s="54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12">
        <v>0</v>
      </c>
      <c r="K28" s="54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7">SUM(C30:C34)</f>
        <v>193</v>
      </c>
      <c r="D29" s="32">
        <f t="shared" si="17"/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5">
        <f>SUM(I30:I34)</f>
        <v>142</v>
      </c>
      <c r="J29" s="32">
        <f>SUM(J30:J32)</f>
        <v>0</v>
      </c>
      <c r="K29" s="54">
        <v>0</v>
      </c>
      <c r="L29" s="21"/>
      <c r="M29" s="21"/>
      <c r="N29" s="21"/>
      <c r="O29" s="19">
        <f t="shared" si="3"/>
        <v>335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12">
        <v>0</v>
      </c>
      <c r="G30" s="45"/>
      <c r="H30" s="12"/>
      <c r="I30" s="12"/>
      <c r="J30" s="12">
        <v>0</v>
      </c>
      <c r="K30" s="54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193</v>
      </c>
      <c r="D31" s="40"/>
      <c r="E31" s="12">
        <v>0</v>
      </c>
      <c r="F31" s="12">
        <v>0</v>
      </c>
      <c r="G31" s="45"/>
      <c r="H31" s="12"/>
      <c r="I31" s="12">
        <v>142</v>
      </c>
      <c r="J31" s="12">
        <v>0</v>
      </c>
      <c r="K31" s="54">
        <v>0</v>
      </c>
      <c r="L31" s="21"/>
      <c r="M31" s="21"/>
      <c r="N31" s="21"/>
      <c r="O31" s="19">
        <f t="shared" si="3"/>
        <v>335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12">
        <v>0</v>
      </c>
      <c r="G32" s="45"/>
      <c r="H32" s="12"/>
      <c r="I32" s="12">
        <v>0</v>
      </c>
      <c r="J32" s="12">
        <v>0</v>
      </c>
      <c r="K32" s="54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12">
        <v>0</v>
      </c>
      <c r="G33" s="45"/>
      <c r="H33" s="12"/>
      <c r="I33" s="12">
        <v>0</v>
      </c>
      <c r="J33" s="12">
        <v>0</v>
      </c>
      <c r="K33" s="54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0"/>
      <c r="E34" s="12">
        <v>0</v>
      </c>
      <c r="F34" s="12">
        <v>0</v>
      </c>
      <c r="G34" s="45"/>
      <c r="H34" s="12"/>
      <c r="I34" s="12">
        <v>0</v>
      </c>
      <c r="J34" s="12">
        <v>0</v>
      </c>
      <c r="K34" s="54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16</v>
      </c>
      <c r="I35" s="32">
        <v>0</v>
      </c>
      <c r="J35" s="32">
        <f>SUM(J36:J38)</f>
        <v>0</v>
      </c>
      <c r="K35" s="54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16</v>
      </c>
      <c r="I36" s="12">
        <v>0</v>
      </c>
      <c r="J36" s="12">
        <v>0</v>
      </c>
      <c r="K36" s="54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12">
        <v>0</v>
      </c>
      <c r="K37" s="54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12">
        <v>0</v>
      </c>
      <c r="K38" s="54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12">
        <v>0</v>
      </c>
      <c r="K39" s="54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1232</v>
      </c>
      <c r="D40" s="40"/>
      <c r="E40" s="32">
        <v>0</v>
      </c>
      <c r="F40" s="32">
        <v>0</v>
      </c>
      <c r="G40" s="12">
        <v>1291</v>
      </c>
      <c r="H40" s="12"/>
      <c r="I40" s="12">
        <v>419</v>
      </c>
      <c r="J40" s="12">
        <v>0</v>
      </c>
      <c r="K40" s="54"/>
      <c r="L40" s="19"/>
      <c r="M40" s="19"/>
      <c r="N40" s="19"/>
      <c r="O40" s="19">
        <f t="shared" si="3"/>
        <v>2942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54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54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54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54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57">
        <f>C6+C12+C23+C29+C35+C40</f>
        <v>19728</v>
      </c>
      <c r="D45" s="57">
        <f>D20</f>
        <v>28</v>
      </c>
      <c r="E45" s="32">
        <v>12531</v>
      </c>
      <c r="F45" s="32">
        <v>0</v>
      </c>
      <c r="G45" s="32">
        <f t="shared" ref="G45:H45" si="21">SUM(G4,G39:G44)</f>
        <v>7761</v>
      </c>
      <c r="H45" s="32">
        <f t="shared" si="21"/>
        <v>16</v>
      </c>
      <c r="I45" s="32">
        <f>SUM(I4,I40)</f>
        <v>6640</v>
      </c>
      <c r="J45" s="32">
        <f t="shared" ref="J45" si="22">J4+SUM(J39:J44)</f>
        <v>0</v>
      </c>
      <c r="K45" s="54">
        <v>4877.7719999999999</v>
      </c>
      <c r="L45" s="23"/>
      <c r="M45" s="23"/>
      <c r="N45" s="23"/>
      <c r="O45" s="23">
        <f t="shared" si="3"/>
        <v>51537.771999999997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131</v>
      </c>
      <c r="D4" s="32">
        <f>D5+D22</f>
        <v>4</v>
      </c>
      <c r="E4" s="32">
        <v>67</v>
      </c>
      <c r="F4" s="32">
        <v>3</v>
      </c>
      <c r="G4" s="35">
        <f>G5+G22</f>
        <v>21</v>
      </c>
      <c r="H4" s="35">
        <v>3</v>
      </c>
      <c r="I4" s="49">
        <f>SUM(I5,I22,I29)</f>
        <v>44</v>
      </c>
      <c r="J4" s="49"/>
      <c r="K4" s="32">
        <f>K5+K22</f>
        <v>20</v>
      </c>
      <c r="L4" s="19"/>
      <c r="M4" s="19"/>
      <c r="N4" s="19"/>
      <c r="O4" s="19">
        <f>C4+E4+G4+I4+K4+M4</f>
        <v>283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110</v>
      </c>
      <c r="D5" s="32">
        <f>D6+D12+D18</f>
        <v>4</v>
      </c>
      <c r="E5" s="32">
        <v>67</v>
      </c>
      <c r="F5" s="32">
        <v>3</v>
      </c>
      <c r="G5" s="35">
        <f>G6+G12</f>
        <v>18</v>
      </c>
      <c r="H5" s="47"/>
      <c r="I5" s="49">
        <f>SUM(I12,I6)</f>
        <v>33</v>
      </c>
      <c r="J5" s="49"/>
      <c r="K5" s="32">
        <f>K6+K12</f>
        <v>19</v>
      </c>
      <c r="L5" s="19"/>
      <c r="M5" s="19"/>
      <c r="N5" s="19"/>
      <c r="O5" s="19">
        <f t="shared" ref="O5:O45" si="1">C5+E5+G5+I5+K5+M5</f>
        <v>247</v>
      </c>
      <c r="P5" s="20">
        <f t="shared" ref="P5:P45" si="2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96</v>
      </c>
      <c r="D6" s="32"/>
      <c r="E6" s="32">
        <v>62</v>
      </c>
      <c r="F6" s="32">
        <v>0</v>
      </c>
      <c r="G6" s="35">
        <f>G7+G10</f>
        <v>15</v>
      </c>
      <c r="H6" s="47"/>
      <c r="I6" s="32">
        <f t="shared" ref="I6" si="3">SUM(I7:I11)</f>
        <v>29</v>
      </c>
      <c r="J6" s="49"/>
      <c r="K6" s="32">
        <f>K7</f>
        <v>18</v>
      </c>
      <c r="L6" s="21"/>
      <c r="M6" s="21"/>
      <c r="N6" s="21"/>
      <c r="O6" s="19">
        <f t="shared" si="1"/>
        <v>220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77</v>
      </c>
      <c r="D7" s="12"/>
      <c r="E7" s="12">
        <v>23</v>
      </c>
      <c r="F7" s="12">
        <v>0</v>
      </c>
      <c r="G7" s="12">
        <v>15</v>
      </c>
      <c r="H7" s="45"/>
      <c r="I7" s="12">
        <v>25</v>
      </c>
      <c r="J7" s="12"/>
      <c r="K7" s="40">
        <v>18</v>
      </c>
      <c r="L7" s="21"/>
      <c r="M7" s="21"/>
      <c r="N7" s="21"/>
      <c r="O7" s="19">
        <f t="shared" si="1"/>
        <v>158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/>
      <c r="K8" s="40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17</v>
      </c>
      <c r="D9" s="12"/>
      <c r="E9" s="12">
        <v>5</v>
      </c>
      <c r="F9" s="12">
        <v>0</v>
      </c>
      <c r="G9" s="43"/>
      <c r="H9" s="45"/>
      <c r="I9" s="12">
        <v>0</v>
      </c>
      <c r="J9" s="12"/>
      <c r="K9" s="40"/>
      <c r="L9" s="21"/>
      <c r="M9" s="21"/>
      <c r="N9" s="21"/>
      <c r="O9" s="19">
        <f t="shared" si="1"/>
        <v>22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34</v>
      </c>
      <c r="F10" s="12">
        <v>0</v>
      </c>
      <c r="G10" s="40"/>
      <c r="H10" s="45"/>
      <c r="I10" s="12">
        <v>4</v>
      </c>
      <c r="J10" s="12"/>
      <c r="K10" s="12"/>
      <c r="L10" s="21"/>
      <c r="M10" s="21"/>
      <c r="N10" s="21"/>
      <c r="O10" s="19">
        <f t="shared" si="1"/>
        <v>38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2</v>
      </c>
      <c r="D11" s="12"/>
      <c r="E11" s="12">
        <v>0</v>
      </c>
      <c r="F11" s="12">
        <v>0</v>
      </c>
      <c r="G11" s="42"/>
      <c r="H11" s="45"/>
      <c r="I11" s="12">
        <v>0</v>
      </c>
      <c r="J11" s="12"/>
      <c r="K11" s="12"/>
      <c r="L11" s="21"/>
      <c r="M11" s="21"/>
      <c r="N11" s="21"/>
      <c r="O11" s="19">
        <f t="shared" si="1"/>
        <v>2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14</v>
      </c>
      <c r="D12" s="32"/>
      <c r="E12" s="32">
        <v>5</v>
      </c>
      <c r="F12" s="32">
        <v>0</v>
      </c>
      <c r="G12" s="35">
        <f>G14+G17</f>
        <v>3</v>
      </c>
      <c r="H12" s="47"/>
      <c r="I12" s="51">
        <f>SUM(I13:I17)</f>
        <v>4</v>
      </c>
      <c r="J12" s="32"/>
      <c r="K12" s="32">
        <f>SUM(K13:K17)</f>
        <v>1</v>
      </c>
      <c r="L12" s="21"/>
      <c r="M12" s="21"/>
      <c r="N12" s="21"/>
      <c r="O12" s="19">
        <f t="shared" si="1"/>
        <v>27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>
        <v>0</v>
      </c>
      <c r="J13" s="12"/>
      <c r="K13" s="12">
        <v>1</v>
      </c>
      <c r="L13" s="21"/>
      <c r="M13" s="21"/>
      <c r="N13" s="21"/>
      <c r="O13" s="19">
        <f t="shared" si="1"/>
        <v>1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10</v>
      </c>
      <c r="D14" s="12"/>
      <c r="E14" s="12">
        <v>5</v>
      </c>
      <c r="F14" s="12">
        <v>0</v>
      </c>
      <c r="G14" s="12">
        <v>3</v>
      </c>
      <c r="H14" s="45"/>
      <c r="I14" s="12">
        <v>3</v>
      </c>
      <c r="J14" s="12"/>
      <c r="K14" s="12"/>
      <c r="L14" s="21"/>
      <c r="M14" s="21"/>
      <c r="N14" s="21"/>
      <c r="O14" s="19">
        <f t="shared" si="1"/>
        <v>21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/>
      <c r="K15" s="12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/>
      <c r="K16" s="12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</v>
      </c>
      <c r="D17" s="12"/>
      <c r="E17" s="12">
        <v>0</v>
      </c>
      <c r="F17" s="12">
        <v>0</v>
      </c>
      <c r="G17" s="12"/>
      <c r="H17" s="45"/>
      <c r="I17" s="12">
        <v>1</v>
      </c>
      <c r="J17" s="12"/>
      <c r="K17" s="12"/>
      <c r="L17" s="21"/>
      <c r="M17" s="21"/>
      <c r="N17" s="21"/>
      <c r="O17" s="19">
        <f t="shared" si="1"/>
        <v>5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4</v>
      </c>
      <c r="E18" s="32">
        <v>0</v>
      </c>
      <c r="F18" s="32">
        <v>3</v>
      </c>
      <c r="G18" s="44"/>
      <c r="H18" s="46"/>
      <c r="I18" s="35">
        <v>0</v>
      </c>
      <c r="J18" s="32"/>
      <c r="K18" s="32"/>
      <c r="L18" s="21"/>
      <c r="M18" s="21"/>
      <c r="N18" s="21"/>
      <c r="O18" s="19">
        <f t="shared" si="1"/>
        <v>0</v>
      </c>
      <c r="P18" s="20">
        <f t="shared" si="2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/>
      <c r="K19" s="12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3</v>
      </c>
      <c r="G20" s="42"/>
      <c r="H20" s="45"/>
      <c r="I20" s="12">
        <v>0</v>
      </c>
      <c r="J20" s="12"/>
      <c r="K20" s="12"/>
      <c r="L20" s="21"/>
      <c r="M20" s="21"/>
      <c r="N20" s="21"/>
      <c r="O20" s="19">
        <f t="shared" si="1"/>
        <v>0</v>
      </c>
      <c r="P20" s="20">
        <f t="shared" si="2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/>
      <c r="K21" s="12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>
        <f>C23+C29+C35</f>
        <v>21</v>
      </c>
      <c r="D22" s="35"/>
      <c r="E22" s="32">
        <v>0</v>
      </c>
      <c r="F22" s="32">
        <v>0</v>
      </c>
      <c r="G22" s="35">
        <f>G23</f>
        <v>3</v>
      </c>
      <c r="H22" s="46"/>
      <c r="I22" s="35">
        <f>SUM(I23,I35)</f>
        <v>8</v>
      </c>
      <c r="J22" s="35"/>
      <c r="K22" s="32">
        <f>K23+K29</f>
        <v>1</v>
      </c>
      <c r="L22" s="19"/>
      <c r="M22" s="19"/>
      <c r="N22" s="19"/>
      <c r="O22" s="19">
        <f t="shared" si="1"/>
        <v>33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SUM(C25:C28)</f>
        <v>9</v>
      </c>
      <c r="D23" s="32"/>
      <c r="E23" s="32">
        <v>0</v>
      </c>
      <c r="F23" s="32">
        <v>0</v>
      </c>
      <c r="G23" s="35">
        <f>G25</f>
        <v>3</v>
      </c>
      <c r="H23" s="46"/>
      <c r="I23" s="35">
        <f t="shared" ref="I23" si="4">SUM(I24:I28)</f>
        <v>8</v>
      </c>
      <c r="J23" s="32"/>
      <c r="K23" s="32">
        <f>K25</f>
        <v>1</v>
      </c>
      <c r="L23" s="21"/>
      <c r="M23" s="21"/>
      <c r="N23" s="21"/>
      <c r="O23" s="19">
        <f t="shared" si="1"/>
        <v>21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/>
      <c r="K24" s="12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9</v>
      </c>
      <c r="D25" s="12"/>
      <c r="E25" s="12">
        <v>0</v>
      </c>
      <c r="F25" s="12">
        <v>0</v>
      </c>
      <c r="G25" s="12">
        <v>3</v>
      </c>
      <c r="H25" s="48"/>
      <c r="I25" s="12">
        <v>8</v>
      </c>
      <c r="J25" s="12"/>
      <c r="K25" s="12">
        <v>1</v>
      </c>
      <c r="L25" s="21"/>
      <c r="M25" s="21"/>
      <c r="N25" s="21"/>
      <c r="O25" s="19">
        <f t="shared" si="1"/>
        <v>21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8"/>
      <c r="I26" s="12">
        <v>0</v>
      </c>
      <c r="J26" s="12"/>
      <c r="K26" s="12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/>
      <c r="K27" s="12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/>
      <c r="K28" s="12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12</v>
      </c>
      <c r="D29" s="32"/>
      <c r="E29" s="32">
        <v>0</v>
      </c>
      <c r="F29" s="32">
        <v>0</v>
      </c>
      <c r="G29" s="44"/>
      <c r="H29" s="46"/>
      <c r="I29" s="35">
        <f>SUM(I30:I34)</f>
        <v>3</v>
      </c>
      <c r="J29" s="32"/>
      <c r="K29" s="32">
        <v>0</v>
      </c>
      <c r="L29" s="21"/>
      <c r="M29" s="21"/>
      <c r="N29" s="21"/>
      <c r="O29" s="19">
        <f t="shared" si="1"/>
        <v>15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/>
      <c r="J30" s="12"/>
      <c r="K30" s="12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11</v>
      </c>
      <c r="D31" s="12"/>
      <c r="E31" s="12">
        <v>0</v>
      </c>
      <c r="F31" s="12">
        <v>0</v>
      </c>
      <c r="G31" s="42"/>
      <c r="H31" s="45"/>
      <c r="I31" s="12">
        <v>3</v>
      </c>
      <c r="J31" s="12"/>
      <c r="K31" s="12"/>
      <c r="L31" s="21"/>
      <c r="M31" s="21"/>
      <c r="N31" s="21"/>
      <c r="O31" s="19">
        <f t="shared" si="1"/>
        <v>14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/>
      <c r="K32" s="12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/>
      <c r="K33" s="12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>
        <v>1</v>
      </c>
      <c r="D34" s="12"/>
      <c r="E34" s="12">
        <v>0</v>
      </c>
      <c r="F34" s="12">
        <v>0</v>
      </c>
      <c r="G34" s="42"/>
      <c r="H34" s="45"/>
      <c r="I34" s="12">
        <v>0</v>
      </c>
      <c r="J34" s="12"/>
      <c r="K34" s="12"/>
      <c r="L34" s="21"/>
      <c r="M34" s="21"/>
      <c r="N34" s="21"/>
      <c r="O34" s="19">
        <f t="shared" si="1"/>
        <v>1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3</v>
      </c>
      <c r="I35" s="35">
        <v>0</v>
      </c>
      <c r="J35" s="32"/>
      <c r="K35" s="32"/>
      <c r="L35" s="21"/>
      <c r="M35" s="21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/>
      <c r="K37" s="12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12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12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6</v>
      </c>
      <c r="D40" s="12"/>
      <c r="E40" s="32">
        <v>1</v>
      </c>
      <c r="F40" s="32">
        <v>0</v>
      </c>
      <c r="G40" s="12">
        <v>22</v>
      </c>
      <c r="H40" s="40"/>
      <c r="I40" s="12">
        <v>5</v>
      </c>
      <c r="J40" s="12"/>
      <c r="K40" s="12">
        <v>3</v>
      </c>
      <c r="L40" s="19"/>
      <c r="M40" s="19"/>
      <c r="N40" s="19"/>
      <c r="O40" s="19">
        <f t="shared" si="1"/>
        <v>37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/>
      <c r="K41" s="12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/>
      <c r="K42" s="12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/>
      <c r="K43" s="12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/>
      <c r="K44" s="12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137</v>
      </c>
      <c r="D45" s="32">
        <f>D20</f>
        <v>4</v>
      </c>
      <c r="E45" s="32">
        <v>68</v>
      </c>
      <c r="F45" s="32">
        <v>3</v>
      </c>
      <c r="G45" s="35">
        <f>G40+G4</f>
        <v>43</v>
      </c>
      <c r="H45" s="35">
        <f>H4</f>
        <v>3</v>
      </c>
      <c r="I45" s="59">
        <f>SUM(I4,I40)</f>
        <v>49</v>
      </c>
      <c r="J45" s="32"/>
      <c r="K45" s="35">
        <f>K4+K40</f>
        <v>23</v>
      </c>
      <c r="L45" s="23"/>
      <c r="M45" s="23"/>
      <c r="N45" s="23"/>
      <c r="O45" s="23">
        <f t="shared" si="1"/>
        <v>320</v>
      </c>
      <c r="P45" s="24">
        <f t="shared" si="2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90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7">
        <f t="shared" ref="C4" si="0">C5+C22</f>
        <v>164</v>
      </c>
      <c r="D4" s="57">
        <f>D5+D22</f>
        <v>4</v>
      </c>
      <c r="E4" s="32">
        <v>50</v>
      </c>
      <c r="F4" s="32">
        <v>0</v>
      </c>
      <c r="G4" s="32">
        <f t="shared" ref="G4:H4" si="1">G5+G22</f>
        <v>26</v>
      </c>
      <c r="H4" s="32">
        <f t="shared" si="1"/>
        <v>3</v>
      </c>
      <c r="I4" s="49">
        <f>I5+I22+I29</f>
        <v>44</v>
      </c>
      <c r="J4" s="32">
        <v>0</v>
      </c>
      <c r="K4" s="32">
        <v>111</v>
      </c>
      <c r="L4" s="19"/>
      <c r="M4" s="19"/>
      <c r="N4" s="19"/>
      <c r="O4" s="19">
        <f>C4+E4+G4+I4+K4+M4</f>
        <v>395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7">
        <f>C6+C12+C18</f>
        <v>134</v>
      </c>
      <c r="D5" s="57">
        <f>D6+D12+D18</f>
        <v>4</v>
      </c>
      <c r="E5" s="32">
        <v>50</v>
      </c>
      <c r="F5" s="32">
        <v>0</v>
      </c>
      <c r="G5" s="32">
        <f t="shared" ref="G5:H5" si="2">SUM(G6,G18,G12)</f>
        <v>12</v>
      </c>
      <c r="H5" s="32">
        <f t="shared" si="2"/>
        <v>0</v>
      </c>
      <c r="I5" s="49">
        <f>SUM(I12,I6)</f>
        <v>33</v>
      </c>
      <c r="J5" s="32">
        <v>0</v>
      </c>
      <c r="K5" s="32">
        <v>106</v>
      </c>
      <c r="L5" s="19"/>
      <c r="M5" s="19"/>
      <c r="N5" s="19"/>
      <c r="O5" s="19">
        <f t="shared" ref="O5:O45" si="3">C5+E5+G5+I5+K5+M5</f>
        <v>335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57">
        <f t="shared" ref="C6:D6" si="5">SUM(C7:C11)</f>
        <v>102</v>
      </c>
      <c r="D6" s="57">
        <f t="shared" si="5"/>
        <v>0</v>
      </c>
      <c r="E6" s="32">
        <v>42</v>
      </c>
      <c r="F6" s="32">
        <v>0</v>
      </c>
      <c r="G6" s="32">
        <f t="shared" ref="G6:H6" si="6">SUM(G7:G11)</f>
        <v>7</v>
      </c>
      <c r="H6" s="32">
        <f t="shared" si="6"/>
        <v>0</v>
      </c>
      <c r="I6" s="49">
        <f>SUM(I7:I11)</f>
        <v>29</v>
      </c>
      <c r="J6" s="32">
        <v>0</v>
      </c>
      <c r="K6" s="12">
        <v>104</v>
      </c>
      <c r="L6" s="21"/>
      <c r="M6" s="21"/>
      <c r="N6" s="21"/>
      <c r="O6" s="19">
        <f t="shared" si="3"/>
        <v>284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84</v>
      </c>
      <c r="D7" s="40"/>
      <c r="E7" s="12">
        <v>24</v>
      </c>
      <c r="F7" s="12">
        <v>0</v>
      </c>
      <c r="G7" s="12">
        <v>6</v>
      </c>
      <c r="H7" s="12"/>
      <c r="I7" s="12">
        <v>25</v>
      </c>
      <c r="J7" s="12">
        <v>0</v>
      </c>
      <c r="K7" s="12">
        <v>104</v>
      </c>
      <c r="L7" s="21"/>
      <c r="M7" s="21"/>
      <c r="N7" s="21"/>
      <c r="O7" s="19">
        <f t="shared" si="3"/>
        <v>243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40"/>
      <c r="E8" s="12">
        <v>0</v>
      </c>
      <c r="F8" s="12">
        <v>0</v>
      </c>
      <c r="G8" s="45"/>
      <c r="H8" s="12"/>
      <c r="I8" s="12">
        <v>0</v>
      </c>
      <c r="J8" s="12">
        <v>0</v>
      </c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17</v>
      </c>
      <c r="D9" s="40"/>
      <c r="E9" s="12">
        <v>1</v>
      </c>
      <c r="F9" s="12">
        <v>0</v>
      </c>
      <c r="G9" s="12"/>
      <c r="H9" s="12"/>
      <c r="I9" s="12">
        <v>0</v>
      </c>
      <c r="J9" s="12">
        <v>0</v>
      </c>
      <c r="K9" s="12">
        <v>0</v>
      </c>
      <c r="L9" s="21"/>
      <c r="M9" s="21"/>
      <c r="N9" s="21"/>
      <c r="O9" s="19">
        <f t="shared" si="3"/>
        <v>18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40"/>
      <c r="E10" s="12">
        <v>17</v>
      </c>
      <c r="F10" s="12">
        <v>0</v>
      </c>
      <c r="G10" s="12">
        <v>1</v>
      </c>
      <c r="H10" s="12"/>
      <c r="I10" s="12">
        <v>4</v>
      </c>
      <c r="J10" s="12">
        <v>0</v>
      </c>
      <c r="K10" s="12"/>
      <c r="L10" s="21"/>
      <c r="M10" s="21"/>
      <c r="N10" s="21"/>
      <c r="O10" s="19">
        <f t="shared" si="3"/>
        <v>22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1</v>
      </c>
      <c r="D11" s="40"/>
      <c r="E11" s="12">
        <v>0</v>
      </c>
      <c r="F11" s="12">
        <v>0</v>
      </c>
      <c r="G11" s="45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1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 t="shared" ref="C12:D12" si="7">SUM(C13:C17)</f>
        <v>32</v>
      </c>
      <c r="D12" s="35">
        <f t="shared" si="7"/>
        <v>0</v>
      </c>
      <c r="E12" s="32">
        <v>8</v>
      </c>
      <c r="F12" s="32">
        <v>0</v>
      </c>
      <c r="G12" s="41">
        <f t="shared" ref="G12:H12" si="8">SUM(G13:G17)</f>
        <v>5</v>
      </c>
      <c r="H12" s="41">
        <f t="shared" si="8"/>
        <v>0</v>
      </c>
      <c r="I12" s="51">
        <f>SUM(I17,I14)</f>
        <v>4</v>
      </c>
      <c r="J12" s="32">
        <f>SUM(J13:J17)</f>
        <v>0</v>
      </c>
      <c r="K12" s="32">
        <v>2</v>
      </c>
      <c r="L12" s="21"/>
      <c r="M12" s="21"/>
      <c r="N12" s="21"/>
      <c r="O12" s="19">
        <f t="shared" si="3"/>
        <v>51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48"/>
      <c r="E13" s="12">
        <v>0</v>
      </c>
      <c r="F13" s="12">
        <v>0</v>
      </c>
      <c r="G13" s="45"/>
      <c r="H13" s="12"/>
      <c r="I13" s="12">
        <v>0</v>
      </c>
      <c r="J13" s="12">
        <v>0</v>
      </c>
      <c r="K13" s="12">
        <v>0</v>
      </c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28</v>
      </c>
      <c r="D14" s="48"/>
      <c r="E14" s="12">
        <v>8</v>
      </c>
      <c r="F14" s="12">
        <v>0</v>
      </c>
      <c r="G14" s="12">
        <v>1</v>
      </c>
      <c r="H14" s="12"/>
      <c r="I14" s="12">
        <v>3</v>
      </c>
      <c r="J14" s="12">
        <v>0</v>
      </c>
      <c r="K14" s="12"/>
      <c r="L14" s="21"/>
      <c r="M14" s="21"/>
      <c r="N14" s="21"/>
      <c r="O14" s="19">
        <f t="shared" si="3"/>
        <v>40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8"/>
      <c r="E15" s="12">
        <v>0</v>
      </c>
      <c r="F15" s="12">
        <v>0</v>
      </c>
      <c r="G15" s="45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8"/>
      <c r="E16" s="12">
        <v>0</v>
      </c>
      <c r="F16" s="12">
        <v>0</v>
      </c>
      <c r="G16" s="45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4</v>
      </c>
      <c r="D17" s="48"/>
      <c r="E17" s="12">
        <v>0</v>
      </c>
      <c r="F17" s="12">
        <v>0</v>
      </c>
      <c r="G17" s="12">
        <v>4</v>
      </c>
      <c r="H17" s="12"/>
      <c r="I17" s="12">
        <v>1</v>
      </c>
      <c r="J17" s="12">
        <v>0</v>
      </c>
      <c r="K17" s="12">
        <v>2</v>
      </c>
      <c r="L17" s="21"/>
      <c r="M17" s="21"/>
      <c r="N17" s="21"/>
      <c r="O17" s="19">
        <f t="shared" si="3"/>
        <v>11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9">SUM(C19:C21)</f>
        <v>0</v>
      </c>
      <c r="D18" s="35">
        <f t="shared" si="9"/>
        <v>4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5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0</v>
      </c>
      <c r="G20" s="45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30</v>
      </c>
      <c r="D22" s="32">
        <f t="shared" si="11"/>
        <v>0</v>
      </c>
      <c r="E22" s="32">
        <v>0</v>
      </c>
      <c r="F22" s="32">
        <v>0</v>
      </c>
      <c r="G22" s="32">
        <f t="shared" ref="G22:H22" si="12">SUM(G23,G29,G35)</f>
        <v>14</v>
      </c>
      <c r="H22" s="32">
        <f t="shared" si="12"/>
        <v>3</v>
      </c>
      <c r="I22" s="35">
        <f>SUM(I23,I35)</f>
        <v>8</v>
      </c>
      <c r="J22" s="35">
        <f t="shared" ref="J22" si="13">J23+J35</f>
        <v>0</v>
      </c>
      <c r="K22" s="32">
        <v>5</v>
      </c>
      <c r="L22" s="19"/>
      <c r="M22" s="19"/>
      <c r="N22" s="19"/>
      <c r="O22" s="19">
        <f t="shared" si="3"/>
        <v>57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13</v>
      </c>
      <c r="D23" s="35">
        <f t="shared" ref="D23" si="14">SUM(D24:D28)</f>
        <v>0</v>
      </c>
      <c r="E23" s="32">
        <v>0</v>
      </c>
      <c r="F23" s="32">
        <v>0</v>
      </c>
      <c r="G23" s="32">
        <f t="shared" ref="G23:H23" si="15">SUM(G24:G28)</f>
        <v>14</v>
      </c>
      <c r="H23" s="32">
        <f t="shared" si="15"/>
        <v>0</v>
      </c>
      <c r="I23" s="35">
        <f t="shared" ref="I23:J23" si="16">SUM(I24:I28)</f>
        <v>8</v>
      </c>
      <c r="J23" s="32">
        <f t="shared" si="16"/>
        <v>0</v>
      </c>
      <c r="K23" s="32">
        <v>5</v>
      </c>
      <c r="L23" s="21"/>
      <c r="M23" s="21"/>
      <c r="N23" s="21"/>
      <c r="O23" s="19">
        <f t="shared" si="3"/>
        <v>40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45"/>
      <c r="E24" s="12">
        <v>0</v>
      </c>
      <c r="F24" s="12">
        <v>0</v>
      </c>
      <c r="G24" s="45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13</v>
      </c>
      <c r="D25" s="45"/>
      <c r="E25" s="12">
        <v>0</v>
      </c>
      <c r="F25" s="12">
        <v>0</v>
      </c>
      <c r="G25" s="12">
        <v>14</v>
      </c>
      <c r="H25" s="12"/>
      <c r="I25" s="12">
        <v>8</v>
      </c>
      <c r="J25" s="12">
        <v>0</v>
      </c>
      <c r="K25" s="12">
        <v>5</v>
      </c>
      <c r="L25" s="21"/>
      <c r="M25" s="21"/>
      <c r="N25" s="21"/>
      <c r="O25" s="19">
        <f t="shared" si="3"/>
        <v>40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45"/>
      <c r="E26" s="12">
        <v>0</v>
      </c>
      <c r="F26" s="12">
        <v>0</v>
      </c>
      <c r="G26" s="45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45"/>
      <c r="E27" s="12">
        <v>0</v>
      </c>
      <c r="F27" s="12">
        <v>0</v>
      </c>
      <c r="G27" s="45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7">SUM(C30:C34)</f>
        <v>17</v>
      </c>
      <c r="D29" s="32">
        <f>SUM(D30:D34)</f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5">
        <f>SUM(I30:I34)</f>
        <v>3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20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8"/>
      <c r="E30" s="12">
        <v>0</v>
      </c>
      <c r="F30" s="12">
        <v>0</v>
      </c>
      <c r="G30" s="45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17</v>
      </c>
      <c r="D31" s="48"/>
      <c r="E31" s="12">
        <v>0</v>
      </c>
      <c r="F31" s="12">
        <v>0</v>
      </c>
      <c r="G31" s="45"/>
      <c r="H31" s="12"/>
      <c r="I31" s="12">
        <v>3</v>
      </c>
      <c r="J31" s="12">
        <v>0</v>
      </c>
      <c r="K31" s="12">
        <v>0</v>
      </c>
      <c r="L31" s="21"/>
      <c r="M31" s="21"/>
      <c r="N31" s="21"/>
      <c r="O31" s="19">
        <f t="shared" si="3"/>
        <v>20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8"/>
      <c r="E32" s="12">
        <v>0</v>
      </c>
      <c r="F32" s="12">
        <v>0</v>
      </c>
      <c r="G32" s="45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8"/>
      <c r="E33" s="12">
        <v>0</v>
      </c>
      <c r="F33" s="12">
        <v>0</v>
      </c>
      <c r="G33" s="45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8"/>
      <c r="E34" s="12">
        <v>0</v>
      </c>
      <c r="F34" s="12">
        <v>0</v>
      </c>
      <c r="G34" s="45"/>
      <c r="H34" s="12"/>
      <c r="I34" s="12">
        <v>0</v>
      </c>
      <c r="J34" s="12">
        <v>0</v>
      </c>
      <c r="K34" s="12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3</v>
      </c>
      <c r="I35" s="35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6</v>
      </c>
      <c r="D40" s="48"/>
      <c r="E40" s="32">
        <v>0</v>
      </c>
      <c r="F40" s="32">
        <v>0</v>
      </c>
      <c r="G40" s="12">
        <v>14</v>
      </c>
      <c r="H40" s="12"/>
      <c r="I40" s="12">
        <v>5</v>
      </c>
      <c r="J40" s="12">
        <v>0</v>
      </c>
      <c r="K40" s="12"/>
      <c r="L40" s="19"/>
      <c r="M40" s="19"/>
      <c r="N40" s="19"/>
      <c r="O40" s="19">
        <f t="shared" si="3"/>
        <v>25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57">
        <f>C6+C12+C23+C29+C35+C40</f>
        <v>170</v>
      </c>
      <c r="D45" s="57">
        <f>D20</f>
        <v>4</v>
      </c>
      <c r="E45" s="32">
        <v>50</v>
      </c>
      <c r="F45" s="32">
        <v>0</v>
      </c>
      <c r="G45" s="32">
        <f t="shared" ref="G45:H45" si="21">SUM(G4,G39:G44)</f>
        <v>40</v>
      </c>
      <c r="H45" s="32">
        <f t="shared" si="21"/>
        <v>3</v>
      </c>
      <c r="I45" s="32">
        <f>SUM(I4,I40)</f>
        <v>49</v>
      </c>
      <c r="J45" s="32">
        <f>J4+SUM(J39:J44)</f>
        <v>0</v>
      </c>
      <c r="K45" s="32">
        <v>111</v>
      </c>
      <c r="L45" s="23"/>
      <c r="M45" s="23"/>
      <c r="N45" s="23"/>
      <c r="O45" s="23">
        <f t="shared" si="3"/>
        <v>420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2024-10-14T06:16:35Z</dcterms:modified>
</cp:coreProperties>
</file>