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октомври\неживот\"/>
    </mc:Choice>
  </mc:AlternateContent>
  <xr:revisionPtr revIDLastSave="0" documentId="13_ncr:1_{F2DB3B56-4948-47AE-A858-E5B8B77457EA}" xr6:coauthVersionLast="47" xr6:coauthVersionMax="47" xr10:uidLastSave="{00000000-0000-0000-0000-000000000000}"/>
  <bookViews>
    <workbookView xWindow="-120" yWindow="-120" windowWidth="29040" windowHeight="15840" activeTab="4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8" l="1"/>
  <c r="I21" i="8"/>
  <c r="M20" i="8"/>
  <c r="K20" i="8"/>
  <c r="J20" i="8"/>
  <c r="I20" i="8"/>
  <c r="I19" i="8" s="1"/>
  <c r="M19" i="8"/>
  <c r="K19" i="8"/>
  <c r="J19" i="8"/>
  <c r="K18" i="8"/>
  <c r="J18" i="8"/>
  <c r="I18" i="8"/>
  <c r="K17" i="8"/>
  <c r="K16" i="8" s="1"/>
  <c r="J17" i="8"/>
  <c r="J16" i="8" s="1"/>
  <c r="I17" i="8"/>
  <c r="I16" i="8" s="1"/>
  <c r="M16" i="8"/>
  <c r="M13" i="8"/>
  <c r="K13" i="8"/>
  <c r="K34" i="8" s="1"/>
  <c r="J13" i="8"/>
  <c r="J34" i="8" s="1"/>
  <c r="I13" i="8"/>
  <c r="M10" i="8"/>
  <c r="K10" i="8"/>
  <c r="J10" i="8"/>
  <c r="I10" i="8"/>
  <c r="D20" i="8"/>
  <c r="D19" i="8"/>
  <c r="D18" i="8"/>
  <c r="D17" i="8"/>
  <c r="D13" i="8"/>
  <c r="D10" i="8"/>
  <c r="D16" i="8" s="1"/>
  <c r="D34" i="8" s="1"/>
  <c r="M20" i="7"/>
  <c r="M19" i="7" s="1"/>
  <c r="K20" i="7"/>
  <c r="J20" i="7"/>
  <c r="I20" i="7"/>
  <c r="K19" i="7"/>
  <c r="J19" i="7"/>
  <c r="I19" i="7"/>
  <c r="K18" i="7"/>
  <c r="I18" i="7"/>
  <c r="K17" i="7"/>
  <c r="K16" i="7" s="1"/>
  <c r="I17" i="7"/>
  <c r="M16" i="7"/>
  <c r="J16" i="7"/>
  <c r="I16" i="7"/>
  <c r="M13" i="7"/>
  <c r="K13" i="7"/>
  <c r="J13" i="7"/>
  <c r="I13" i="7"/>
  <c r="M10" i="7"/>
  <c r="K10" i="7"/>
  <c r="J10" i="7"/>
  <c r="I10" i="7"/>
  <c r="D20" i="7"/>
  <c r="D19" i="7"/>
  <c r="D16" i="7"/>
  <c r="D13" i="7"/>
  <c r="D10" i="7"/>
  <c r="M20" i="6"/>
  <c r="M19" i="6" s="1"/>
  <c r="K20" i="6"/>
  <c r="J20" i="6"/>
  <c r="I20" i="6"/>
  <c r="K19" i="6"/>
  <c r="J19" i="6"/>
  <c r="I19" i="6"/>
  <c r="M18" i="6"/>
  <c r="K18" i="6"/>
  <c r="J18" i="6"/>
  <c r="I18" i="6"/>
  <c r="M17" i="6"/>
  <c r="K17" i="6"/>
  <c r="J17" i="6"/>
  <c r="J16" i="6" s="1"/>
  <c r="I17" i="6"/>
  <c r="I16" i="6" s="1"/>
  <c r="I34" i="6" s="1"/>
  <c r="M16" i="6"/>
  <c r="K16" i="6"/>
  <c r="M13" i="6"/>
  <c r="K13" i="6"/>
  <c r="K34" i="6" s="1"/>
  <c r="J13" i="6"/>
  <c r="I13" i="6"/>
  <c r="M10" i="6"/>
  <c r="K10" i="6"/>
  <c r="J10" i="6"/>
  <c r="J34" i="6" s="1"/>
  <c r="I10" i="6"/>
  <c r="D20" i="6"/>
  <c r="D19" i="6" s="1"/>
  <c r="D18" i="6"/>
  <c r="D17" i="6"/>
  <c r="D13" i="6"/>
  <c r="D10" i="6"/>
  <c r="D16" i="6" s="1"/>
  <c r="M20" i="5"/>
  <c r="K20" i="5"/>
  <c r="J20" i="5"/>
  <c r="I20" i="5"/>
  <c r="M19" i="5"/>
  <c r="K19" i="5"/>
  <c r="J19" i="5"/>
  <c r="J34" i="5" s="1"/>
  <c r="I19" i="5"/>
  <c r="M18" i="5"/>
  <c r="K18" i="5"/>
  <c r="J18" i="5"/>
  <c r="I18" i="5"/>
  <c r="M17" i="5"/>
  <c r="M16" i="5" s="1"/>
  <c r="M34" i="5" s="1"/>
  <c r="K17" i="5"/>
  <c r="K16" i="5" s="1"/>
  <c r="J17" i="5"/>
  <c r="J16" i="5" s="1"/>
  <c r="I17" i="5"/>
  <c r="I16" i="5" s="1"/>
  <c r="I34" i="5" s="1"/>
  <c r="M13" i="5"/>
  <c r="K13" i="5"/>
  <c r="K34" i="5" s="1"/>
  <c r="J13" i="5"/>
  <c r="I13" i="5"/>
  <c r="M10" i="5"/>
  <c r="K10" i="5"/>
  <c r="J10" i="5"/>
  <c r="I10" i="5"/>
  <c r="D20" i="5"/>
  <c r="D19" i="5" s="1"/>
  <c r="D18" i="5"/>
  <c r="D17" i="5"/>
  <c r="D16" i="5" s="1"/>
  <c r="D13" i="5"/>
  <c r="D10" i="5"/>
  <c r="I34" i="8" l="1"/>
  <c r="M34" i="6"/>
  <c r="D34" i="6"/>
  <c r="D34" i="5"/>
  <c r="J20" i="4" l="1"/>
  <c r="J19" i="4" s="1"/>
  <c r="J34" i="4" s="1"/>
  <c r="J18" i="4"/>
  <c r="J17" i="4"/>
  <c r="J16" i="4" s="1"/>
  <c r="J13" i="4"/>
  <c r="J10" i="4"/>
  <c r="J20" i="3"/>
  <c r="J19" i="3" s="1"/>
  <c r="J16" i="3"/>
  <c r="J13" i="3"/>
  <c r="J10" i="3"/>
  <c r="J20" i="2"/>
  <c r="J19" i="2" s="1"/>
  <c r="J18" i="2"/>
  <c r="J17" i="2"/>
  <c r="J16" i="2"/>
  <c r="J13" i="2"/>
  <c r="J10" i="2"/>
  <c r="J22" i="1"/>
  <c r="J20" i="1"/>
  <c r="J19" i="1"/>
  <c r="J34" i="1" s="1"/>
  <c r="J18" i="1"/>
  <c r="J17" i="1"/>
  <c r="J16" i="1"/>
  <c r="J13" i="1"/>
  <c r="J10" i="1"/>
  <c r="J34" i="2" l="1"/>
  <c r="L20" i="4" l="1"/>
  <c r="L19" i="4" s="1"/>
  <c r="L18" i="4"/>
  <c r="L17" i="4"/>
  <c r="L16" i="4" s="1"/>
  <c r="L34" i="4" s="1"/>
  <c r="L13" i="4"/>
  <c r="L10" i="4"/>
  <c r="L20" i="3"/>
  <c r="L19" i="3" s="1"/>
  <c r="L16" i="3"/>
  <c r="L13" i="3"/>
  <c r="L10" i="3"/>
  <c r="L20" i="2"/>
  <c r="L19" i="2" s="1"/>
  <c r="L18" i="2"/>
  <c r="L17" i="2"/>
  <c r="L16" i="2" s="1"/>
  <c r="L34" i="2" s="1"/>
  <c r="L13" i="2"/>
  <c r="L10" i="2"/>
  <c r="L20" i="1"/>
  <c r="L19" i="1" s="1"/>
  <c r="L18" i="1"/>
  <c r="L17" i="1"/>
  <c r="L16" i="1" s="1"/>
  <c r="L34" i="1" s="1"/>
  <c r="L13" i="1"/>
  <c r="L10" i="1"/>
  <c r="I20" i="4" l="1"/>
  <c r="I19" i="4" s="1"/>
  <c r="I18" i="4"/>
  <c r="I17" i="4"/>
  <c r="I16" i="4" s="1"/>
  <c r="I13" i="4"/>
  <c r="I10" i="4"/>
  <c r="I20" i="3"/>
  <c r="I19" i="3"/>
  <c r="I18" i="3"/>
  <c r="I17" i="3"/>
  <c r="I16" i="3"/>
  <c r="I13" i="3"/>
  <c r="I10" i="3"/>
  <c r="I20" i="2"/>
  <c r="I19" i="2"/>
  <c r="I18" i="2"/>
  <c r="I17" i="2"/>
  <c r="I16" i="2"/>
  <c r="I34" i="2" s="1"/>
  <c r="I13" i="2"/>
  <c r="I10" i="2"/>
  <c r="I20" i="1"/>
  <c r="I19" i="1"/>
  <c r="I18" i="1"/>
  <c r="I17" i="1"/>
  <c r="I16" i="1"/>
  <c r="I34" i="1" s="1"/>
  <c r="I13" i="1"/>
  <c r="I10" i="1"/>
  <c r="I34" i="4" l="1"/>
  <c r="D20" i="4" l="1"/>
  <c r="D19" i="4" s="1"/>
  <c r="D18" i="4"/>
  <c r="D17" i="4"/>
  <c r="D13" i="4"/>
  <c r="D10" i="4"/>
  <c r="D16" i="4" s="1"/>
  <c r="D34" i="4" l="1"/>
  <c r="D20" i="3" l="1"/>
  <c r="D19" i="3" s="1"/>
  <c r="D16" i="3"/>
  <c r="D13" i="3"/>
  <c r="D10" i="3"/>
  <c r="D21" i="2"/>
  <c r="D20" i="2"/>
  <c r="D19" i="2"/>
  <c r="D18" i="2"/>
  <c r="D17" i="2"/>
  <c r="D13" i="2"/>
  <c r="D10" i="2"/>
  <c r="D16" i="2" s="1"/>
  <c r="D34" i="2" s="1"/>
  <c r="D34" i="1"/>
  <c r="D20" i="1"/>
  <c r="D19" i="1"/>
  <c r="D18" i="1"/>
  <c r="D17" i="1"/>
  <c r="D16" i="1"/>
  <c r="D13" i="1"/>
  <c r="D10" i="1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<sst xmlns="http://schemas.openxmlformats.org/spreadsheetml/2006/main" count="620" uniqueCount="81">
  <si>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</si>
  <si>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</si>
  <si>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</si>
  <si>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</si>
  <si>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</si>
  <si>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</si>
  <si>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</si>
  <si>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</si>
  <si>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</si>
  <si>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</si>
  <si>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</si>
  <si>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</si>
  <si>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</si>
  <si>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</si>
  <si>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</si>
  <si>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</si>
  <si>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</si>
  <si>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</si>
  <si>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</si>
  <si>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</si>
  <si>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</si>
  <si>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</si>
  <si>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</si>
  <si>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</si>
  <si>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</si>
  <si>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</si>
  <si>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</si>
  <si>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</si>
  <si>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</si>
  <si>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</si>
  <si>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</si>
  <si>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</si>
  <si>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</si>
  <si>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</si>
  <si>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</si>
  <si>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</si>
  <si>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</si>
  <si>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</si>
  <si>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</si>
  <si>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</si>
  <si>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</si>
  <si>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</si>
  <si>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</si>
  <si>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</si>
  <si>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</si>
  <si>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</si>
  <si>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</si>
  <si>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</si>
  <si>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</si>
  <si>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</si>
  <si>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</si>
  <si>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</si>
  <si>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</si>
  <si>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</si>
  <si>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</si>
  <si>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</si>
  <si>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</si>
  <si>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</si>
  <si>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</si>
  <si>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</si>
  <si>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</si>
  <si>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</si>
  <si>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</si>
  <si>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</si>
  <si>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</si>
  <si>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</si>
  <si>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</si>
  <si>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</si>
  <si>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</si>
  <si>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</si>
  <si>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</si>
  <si>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</si>
  <si>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Винер</t>
  </si>
  <si>
    <t>Бруто полисирана премија, во илјади денари, октомври 2024 година</t>
  </si>
  <si>
    <t>Бруто полисирана премија, во илјади денари, октомври 2023 година</t>
  </si>
  <si>
    <t>Бруто исплатени штети, во илјади денари, октомври 2024 година</t>
  </si>
  <si>
    <t>Бруто исплатени штети, во илјади денари, октомври 2023 година</t>
  </si>
  <si>
    <t>Број на склучени договори октомври 2024 година</t>
  </si>
  <si>
    <t>Број на склучени договори октомври 2023 година</t>
  </si>
  <si>
    <t>Број на ликвидирани штети октомври 2024 година</t>
  </si>
  <si>
    <t>Број на ликвидирани штети октомври 2023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</si>
</sst>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sz val="10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5" fillId="3" borderId="1" xfId="2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5" fillId="6" borderId="1" xfId="0" applyNumberFormat="1" applyFont="1" applyFill="1" applyBorder="1" applyAlignment="1">
      <alignment vertical="center" wrapText="1"/>
    </xf>
    <xf numFmtId="3" fontId="5" fillId="6" borderId="0" xfId="0" applyNumberFormat="1" applyFont="1" applyFill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2" fillId="3" borderId="1" xfId="1" applyNumberFormat="1" applyFont="1" applyFill="1" applyBorder="1" applyAlignment="1">
      <alignment vertical="center" wrapText="1"/>
    </xf>
    <xf numFmtId="164" fontId="7" fillId="4" borderId="13" xfId="0" applyNumberFormat="1" applyFont="1" applyFill="1" applyBorder="1"/>
    <xf numFmtId="4" fontId="5" fillId="3" borderId="1" xfId="1" applyNumberFormat="1" applyFont="1" applyFill="1" applyBorder="1" applyAlignment="1">
      <alignment vertical="center" wrapText="1"/>
    </xf>
    <xf numFmtId="4" fontId="2" fillId="3" borderId="1" xfId="1" applyNumberFormat="1" applyFont="1" applyFill="1" applyBorder="1" applyAlignment="1">
      <alignment vertical="center" wrapText="1"/>
    </xf>
    <xf numFmtId="0" fontId="7" fillId="4" borderId="13" xfId="0" applyFont="1" applyFill="1" applyBorder="1"/>
  </cellXfs>
  <cellStyles count="3">
    <cellStyle name="Normal" xfId="0" builtinId="0"/>
    <cellStyle name="Normal 2" xfId="1" xr:uid="{A3521A09-9228-4AF6-AF9D-D6F5A7B6AD15}"/>
    <cellStyle name="Normal 3" xfId="2" xr:uid="{8B089AE6-DFB8-41B8-BB6D-F35EB01D6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topLeftCell="A4"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73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9982</v>
      </c>
      <c r="D3" s="21">
        <v>8769</v>
      </c>
      <c r="E3" s="21">
        <v>4569</v>
      </c>
      <c r="F3" s="21">
        <v>3416.9380000000001</v>
      </c>
      <c r="G3" s="21">
        <v>5501.46</v>
      </c>
      <c r="H3" s="21">
        <v>5055</v>
      </c>
      <c r="I3" s="21">
        <v>5697.8789999999999</v>
      </c>
      <c r="J3" s="21">
        <v>8024</v>
      </c>
      <c r="K3" s="20">
        <v>4079</v>
      </c>
      <c r="L3" s="26">
        <v>11532.31</v>
      </c>
      <c r="M3" s="21">
        <v>48.255000000000003</v>
      </c>
      <c r="N3" s="13">
        <f>SUM(C3:M3)</f>
        <v>66674.842000000004</v>
      </c>
    </row>
    <row r="4" spans="1:14" x14ac:dyDescent="0.25">
      <c r="A4" s="6" t="s">
        <v>2</v>
      </c>
      <c r="B4" s="1" t="s">
        <v>3</v>
      </c>
      <c r="C4" s="20">
        <v>17814</v>
      </c>
      <c r="D4" s="21">
        <v>11329</v>
      </c>
      <c r="E4" s="21">
        <v>650</v>
      </c>
      <c r="F4" s="21">
        <v>0</v>
      </c>
      <c r="G4" s="21">
        <v>30053.53</v>
      </c>
      <c r="H4" s="21">
        <v>1942</v>
      </c>
      <c r="I4" s="21">
        <v>7726.7209999999995</v>
      </c>
      <c r="J4" s="21">
        <v>6995</v>
      </c>
      <c r="K4" s="20">
        <v>0</v>
      </c>
      <c r="L4" s="26">
        <v>2751.27</v>
      </c>
      <c r="M4" s="21"/>
      <c r="N4" s="13">
        <f t="shared" ref="N4:N34" si="0">SUM(C4:M4)</f>
        <v>79261.521000000008</v>
      </c>
    </row>
    <row r="5" spans="1:14" x14ac:dyDescent="0.25">
      <c r="A5" s="6" t="s">
        <v>4</v>
      </c>
      <c r="B5" s="1" t="s">
        <v>5</v>
      </c>
      <c r="C5" s="20">
        <v>7996</v>
      </c>
      <c r="D5" s="21">
        <v>14253</v>
      </c>
      <c r="E5" s="21">
        <v>8132</v>
      </c>
      <c r="F5" s="21">
        <v>3061.2730000000001</v>
      </c>
      <c r="G5" s="21">
        <v>13906.95</v>
      </c>
      <c r="H5" s="21">
        <v>24</v>
      </c>
      <c r="I5" s="21">
        <v>14574.557000000001</v>
      </c>
      <c r="J5" s="21">
        <v>12414</v>
      </c>
      <c r="K5" s="20">
        <v>11915</v>
      </c>
      <c r="L5" s="26">
        <v>14918.46</v>
      </c>
      <c r="M5" s="21">
        <v>221.47300000000001</v>
      </c>
      <c r="N5" s="13">
        <f t="shared" si="0"/>
        <v>101416.71299999999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91</v>
      </c>
      <c r="I6" s="21">
        <v>0</v>
      </c>
      <c r="J6" s="21">
        <v>0</v>
      </c>
      <c r="K6" s="20">
        <v>0</v>
      </c>
      <c r="L6" s="26">
        <v>0</v>
      </c>
      <c r="M6" s="21"/>
      <c r="N6" s="13">
        <f t="shared" si="0"/>
        <v>91</v>
      </c>
    </row>
    <row r="7" spans="1:14" x14ac:dyDescent="0.25">
      <c r="A7" s="6" t="s">
        <v>8</v>
      </c>
      <c r="B7" s="1" t="s">
        <v>9</v>
      </c>
      <c r="C7" s="20">
        <v>20592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6">
        <v>0</v>
      </c>
      <c r="M7" s="21"/>
      <c r="N7" s="13">
        <f t="shared" si="0"/>
        <v>20592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6">
        <v>0</v>
      </c>
      <c r="M8" s="21"/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20">
        <v>203</v>
      </c>
      <c r="D9" s="21">
        <v>283</v>
      </c>
      <c r="E9" s="21">
        <v>1888</v>
      </c>
      <c r="F9" s="21">
        <v>0</v>
      </c>
      <c r="G9" s="21">
        <v>1564.08</v>
      </c>
      <c r="H9" s="21">
        <v>4</v>
      </c>
      <c r="I9" s="21">
        <v>1254.2850000000001</v>
      </c>
      <c r="J9" s="21">
        <v>578</v>
      </c>
      <c r="K9" s="20">
        <v>257</v>
      </c>
      <c r="L9" s="26">
        <v>21.01</v>
      </c>
      <c r="M9" s="21"/>
      <c r="N9" s="13">
        <f t="shared" si="0"/>
        <v>6052.375</v>
      </c>
    </row>
    <row r="10" spans="1:14" x14ac:dyDescent="0.25">
      <c r="A10" s="6" t="s">
        <v>14</v>
      </c>
      <c r="B10" s="1" t="s">
        <v>15</v>
      </c>
      <c r="C10" s="20">
        <v>5123</v>
      </c>
      <c r="D10" s="21">
        <f>D11+D12</f>
        <v>10509</v>
      </c>
      <c r="E10" s="21">
        <v>3368</v>
      </c>
      <c r="F10" s="23">
        <v>433.33100000000002</v>
      </c>
      <c r="G10" s="21">
        <v>4753.63</v>
      </c>
      <c r="H10" s="21">
        <v>1308</v>
      </c>
      <c r="I10" s="21">
        <f>I11+I12</f>
        <v>12408.209256822582</v>
      </c>
      <c r="J10" s="21">
        <f t="shared" ref="J10" si="1">SUM(J11:J12)</f>
        <v>5179</v>
      </c>
      <c r="K10" s="20">
        <v>4745</v>
      </c>
      <c r="L10" s="26">
        <f>SUM(L11:L12)</f>
        <v>5009.29</v>
      </c>
      <c r="M10" s="21">
        <v>14.145</v>
      </c>
      <c r="N10" s="13">
        <f t="shared" si="0"/>
        <v>52850.605256822579</v>
      </c>
    </row>
    <row r="11" spans="1:14" x14ac:dyDescent="0.25">
      <c r="A11" s="6" t="s">
        <v>16</v>
      </c>
      <c r="B11" s="1" t="s">
        <v>17</v>
      </c>
      <c r="C11" s="20">
        <v>3121</v>
      </c>
      <c r="D11" s="21">
        <v>1847</v>
      </c>
      <c r="E11" s="21">
        <v>862</v>
      </c>
      <c r="F11" s="21">
        <v>198.47300000000001</v>
      </c>
      <c r="G11" s="21">
        <v>1475.98</v>
      </c>
      <c r="H11" s="21">
        <v>4</v>
      </c>
      <c r="I11" s="21">
        <v>1012.0041380889433</v>
      </c>
      <c r="J11" s="21">
        <v>1061</v>
      </c>
      <c r="K11" s="20">
        <v>1378</v>
      </c>
      <c r="L11" s="26">
        <v>603.83000000000004</v>
      </c>
      <c r="M11" s="21">
        <v>14.145</v>
      </c>
      <c r="N11" s="13">
        <f t="shared" si="0"/>
        <v>11577.432138088943</v>
      </c>
    </row>
    <row r="12" spans="1:14" x14ac:dyDescent="0.25">
      <c r="A12" s="6" t="s">
        <v>18</v>
      </c>
      <c r="B12" s="1" t="s">
        <v>19</v>
      </c>
      <c r="C12" s="20">
        <v>2002</v>
      </c>
      <c r="D12" s="21">
        <v>8662</v>
      </c>
      <c r="E12" s="21">
        <v>2506</v>
      </c>
      <c r="F12" s="21">
        <v>234.858</v>
      </c>
      <c r="G12" s="21">
        <v>3277.65</v>
      </c>
      <c r="H12" s="21">
        <v>0</v>
      </c>
      <c r="I12" s="21">
        <v>11396.205118733638</v>
      </c>
      <c r="J12" s="21">
        <v>4118</v>
      </c>
      <c r="K12" s="20">
        <v>3367</v>
      </c>
      <c r="L12" s="26">
        <v>4405.46</v>
      </c>
      <c r="M12" s="21">
        <v>0</v>
      </c>
      <c r="N12" s="13">
        <f t="shared" si="0"/>
        <v>39969.173118733641</v>
      </c>
    </row>
    <row r="13" spans="1:14" x14ac:dyDescent="0.25">
      <c r="A13" s="6" t="s">
        <v>20</v>
      </c>
      <c r="B13" s="1" t="s">
        <v>21</v>
      </c>
      <c r="C13" s="20">
        <v>2562</v>
      </c>
      <c r="D13" s="21">
        <f>D14+D15</f>
        <v>6231</v>
      </c>
      <c r="E13" s="21">
        <v>2641</v>
      </c>
      <c r="F13" s="23">
        <v>114.255</v>
      </c>
      <c r="G13" s="21">
        <v>6464.73</v>
      </c>
      <c r="H13" s="21">
        <v>0</v>
      </c>
      <c r="I13" s="21">
        <f>I14+I15</f>
        <v>17917.16494317742</v>
      </c>
      <c r="J13" s="21">
        <f t="shared" ref="J13" si="2">SUM(J14:J15)</f>
        <v>22183</v>
      </c>
      <c r="K13" s="20">
        <v>3172.2660000000001</v>
      </c>
      <c r="L13" s="26">
        <f>SUM(L14:L15)</f>
        <v>6546.78</v>
      </c>
      <c r="M13" s="21">
        <v>3.8639999999999999</v>
      </c>
      <c r="N13" s="13">
        <f t="shared" si="0"/>
        <v>67836.059943177432</v>
      </c>
    </row>
    <row r="14" spans="1:14" x14ac:dyDescent="0.25">
      <c r="A14" s="6" t="s">
        <v>16</v>
      </c>
      <c r="B14" s="1" t="s">
        <v>22</v>
      </c>
      <c r="C14" s="20">
        <v>1272</v>
      </c>
      <c r="D14" s="21">
        <v>2056</v>
      </c>
      <c r="E14" s="21">
        <v>263</v>
      </c>
      <c r="F14" s="21">
        <v>33.786000000000001</v>
      </c>
      <c r="G14" s="21">
        <v>2480.6999999999998</v>
      </c>
      <c r="H14" s="21">
        <v>0</v>
      </c>
      <c r="I14" s="21">
        <v>3106.1458619110567</v>
      </c>
      <c r="J14" s="21">
        <v>305</v>
      </c>
      <c r="K14" s="20">
        <v>220</v>
      </c>
      <c r="L14" s="26">
        <v>734.24</v>
      </c>
      <c r="M14" s="21">
        <v>3.8639999999999999</v>
      </c>
      <c r="N14" s="13">
        <f t="shared" si="0"/>
        <v>10474.735861911056</v>
      </c>
    </row>
    <row r="15" spans="1:14" x14ac:dyDescent="0.25">
      <c r="A15" s="6" t="s">
        <v>18</v>
      </c>
      <c r="B15" s="1" t="s">
        <v>23</v>
      </c>
      <c r="C15" s="20">
        <v>1290</v>
      </c>
      <c r="D15" s="21">
        <v>4175</v>
      </c>
      <c r="E15" s="21">
        <v>2378</v>
      </c>
      <c r="F15" s="21">
        <v>80.468999999999994</v>
      </c>
      <c r="G15" s="21">
        <v>3984.03</v>
      </c>
      <c r="H15" s="21">
        <v>5567</v>
      </c>
      <c r="I15" s="21">
        <v>14811.019081266362</v>
      </c>
      <c r="J15" s="21">
        <v>21878</v>
      </c>
      <c r="K15" s="20">
        <v>2952.2660000000001</v>
      </c>
      <c r="L15" s="26">
        <v>5812.54</v>
      </c>
      <c r="M15" s="21">
        <v>0</v>
      </c>
      <c r="N15" s="13">
        <f t="shared" si="0"/>
        <v>62928.324081266364</v>
      </c>
    </row>
    <row r="16" spans="1:14" x14ac:dyDescent="0.25">
      <c r="A16" s="6" t="s">
        <v>24</v>
      </c>
      <c r="B16" s="1" t="s">
        <v>25</v>
      </c>
      <c r="C16" s="20">
        <v>7685</v>
      </c>
      <c r="D16" s="21">
        <f>D17+D18</f>
        <v>16740</v>
      </c>
      <c r="E16" s="21">
        <v>6009</v>
      </c>
      <c r="F16" s="23">
        <v>547.58600000000001</v>
      </c>
      <c r="G16" s="21">
        <v>11218.35</v>
      </c>
      <c r="H16" s="21">
        <v>20274</v>
      </c>
      <c r="I16" s="21">
        <f t="shared" ref="I16" si="3">I17+I18</f>
        <v>30325.374199999998</v>
      </c>
      <c r="J16" s="21">
        <f t="shared" ref="J16" si="4">SUM(J17:J18)</f>
        <v>27362</v>
      </c>
      <c r="K16" s="20">
        <v>7917.2659999999996</v>
      </c>
      <c r="L16" s="26">
        <f>SUM(L17:L18)</f>
        <v>11556.07</v>
      </c>
      <c r="M16" s="21">
        <v>18.009</v>
      </c>
      <c r="N16" s="13">
        <f t="shared" si="0"/>
        <v>139652.65520000001</v>
      </c>
    </row>
    <row r="17" spans="1:14" x14ac:dyDescent="0.25">
      <c r="A17" s="6" t="s">
        <v>16</v>
      </c>
      <c r="B17" s="1" t="s">
        <v>26</v>
      </c>
      <c r="C17" s="20">
        <v>4393</v>
      </c>
      <c r="D17" s="21">
        <f t="shared" ref="D17:D18" si="5">D11+D14</f>
        <v>3903</v>
      </c>
      <c r="E17" s="21">
        <v>1125</v>
      </c>
      <c r="F17" s="23">
        <v>232.25900000000001</v>
      </c>
      <c r="G17" s="21">
        <v>3956.67</v>
      </c>
      <c r="H17" s="21">
        <v>6123.4207800000004</v>
      </c>
      <c r="I17" s="21">
        <f>I11+I14</f>
        <v>4118.1499999999996</v>
      </c>
      <c r="J17" s="21">
        <f t="shared" ref="J17:J18" si="6">J11+J14</f>
        <v>1366</v>
      </c>
      <c r="K17" s="20">
        <v>1598</v>
      </c>
      <c r="L17" s="26">
        <f t="shared" ref="L17:L18" si="7">L11+L14</f>
        <v>1338.0700000000002</v>
      </c>
      <c r="M17" s="21">
        <v>18.009</v>
      </c>
      <c r="N17" s="13">
        <f t="shared" si="0"/>
        <v>28171.578779999996</v>
      </c>
    </row>
    <row r="18" spans="1:14" x14ac:dyDescent="0.25">
      <c r="A18" s="6" t="s">
        <v>18</v>
      </c>
      <c r="B18" s="1" t="s">
        <v>27</v>
      </c>
      <c r="C18" s="20">
        <v>3292</v>
      </c>
      <c r="D18" s="21">
        <f t="shared" si="5"/>
        <v>12837</v>
      </c>
      <c r="E18" s="21">
        <v>4884</v>
      </c>
      <c r="F18" s="23">
        <v>315.327</v>
      </c>
      <c r="G18" s="21">
        <v>7261.68</v>
      </c>
      <c r="H18" s="21">
        <v>7262.8781200000158</v>
      </c>
      <c r="I18" s="21">
        <f>I12+I15</f>
        <v>26207.224200000001</v>
      </c>
      <c r="J18" s="21">
        <f t="shared" si="6"/>
        <v>25996</v>
      </c>
      <c r="K18" s="20">
        <v>6319.2659999999996</v>
      </c>
      <c r="L18" s="26">
        <f t="shared" si="7"/>
        <v>10218</v>
      </c>
      <c r="M18" s="21">
        <v>0</v>
      </c>
      <c r="N18" s="13">
        <f t="shared" si="0"/>
        <v>104593.37532000002</v>
      </c>
    </row>
    <row r="19" spans="1:14" x14ac:dyDescent="0.25">
      <c r="A19" s="6" t="s">
        <v>28</v>
      </c>
      <c r="B19" s="1" t="s">
        <v>29</v>
      </c>
      <c r="C19" s="20">
        <v>49797</v>
      </c>
      <c r="D19" s="21">
        <f>D20+D24+D25</f>
        <v>35298</v>
      </c>
      <c r="E19" s="21">
        <v>34099</v>
      </c>
      <c r="F19" s="23">
        <v>53384.772069972518</v>
      </c>
      <c r="G19" s="21">
        <v>68396.69</v>
      </c>
      <c r="H19" s="25">
        <f>H20+H24+H25</f>
        <v>45201.696999999978</v>
      </c>
      <c r="I19" s="21">
        <f t="shared" ref="I19" si="8">I20+I24+I25</f>
        <v>41639.972000000009</v>
      </c>
      <c r="J19" s="21">
        <f t="shared" ref="J19" si="9">SUM(J20,J24:J25)</f>
        <v>83162</v>
      </c>
      <c r="K19" s="20">
        <v>49673</v>
      </c>
      <c r="L19" s="26">
        <f>L20+L24+L25</f>
        <v>33999.599999999999</v>
      </c>
      <c r="M19" s="34">
        <v>2106.4079999999999</v>
      </c>
      <c r="N19" s="13">
        <f t="shared" si="0"/>
        <v>496758.1390699725</v>
      </c>
    </row>
    <row r="20" spans="1:14" x14ac:dyDescent="0.25">
      <c r="A20" s="6" t="s">
        <v>30</v>
      </c>
      <c r="B20" s="1" t="s">
        <v>31</v>
      </c>
      <c r="C20" s="20">
        <v>48970</v>
      </c>
      <c r="D20" s="21">
        <f>SUM(D21:D23)</f>
        <v>34546</v>
      </c>
      <c r="E20" s="21">
        <v>33383</v>
      </c>
      <c r="F20" s="23">
        <v>53384.772069972518</v>
      </c>
      <c r="G20" s="21">
        <v>67878.600000000006</v>
      </c>
      <c r="H20" s="25">
        <f t="shared" ref="H20:I20" si="10">H21+H22+H23</f>
        <v>42583.747999999978</v>
      </c>
      <c r="I20" s="21">
        <f t="shared" si="10"/>
        <v>39390.803000000007</v>
      </c>
      <c r="J20" s="21">
        <f t="shared" ref="J20" si="11">SUM(J21:J23)</f>
        <v>82635</v>
      </c>
      <c r="K20" s="20">
        <v>48744</v>
      </c>
      <c r="L20" s="26">
        <f>SUM(L21:L23)</f>
        <v>32630.06</v>
      </c>
      <c r="M20" s="35">
        <v>2106.4079999999999</v>
      </c>
      <c r="N20" s="13">
        <f t="shared" si="0"/>
        <v>486252.39106997254</v>
      </c>
    </row>
    <row r="21" spans="1:14" x14ac:dyDescent="0.25">
      <c r="A21" s="6" t="s">
        <v>32</v>
      </c>
      <c r="B21" s="1" t="s">
        <v>33</v>
      </c>
      <c r="C21" s="20">
        <v>38702</v>
      </c>
      <c r="D21" s="21">
        <v>26373</v>
      </c>
      <c r="E21" s="21">
        <v>19882</v>
      </c>
      <c r="F21" s="21">
        <v>42786.688189972519</v>
      </c>
      <c r="G21" s="21">
        <v>52586.5</v>
      </c>
      <c r="H21" s="21">
        <v>31810.665999999968</v>
      </c>
      <c r="I21" s="21">
        <v>29358.325000000001</v>
      </c>
      <c r="J21" s="21">
        <v>64837</v>
      </c>
      <c r="K21" s="20">
        <v>38019</v>
      </c>
      <c r="L21" s="26">
        <v>23607.95</v>
      </c>
      <c r="M21" s="34">
        <v>1451.3520000000001</v>
      </c>
      <c r="N21" s="13">
        <f t="shared" si="0"/>
        <v>369414.48118997249</v>
      </c>
    </row>
    <row r="22" spans="1:14" x14ac:dyDescent="0.25">
      <c r="A22" s="6" t="s">
        <v>34</v>
      </c>
      <c r="B22" s="1" t="s">
        <v>35</v>
      </c>
      <c r="C22" s="20">
        <v>10205</v>
      </c>
      <c r="D22" s="21">
        <v>8060</v>
      </c>
      <c r="E22" s="21">
        <v>5512</v>
      </c>
      <c r="F22" s="21">
        <v>9942.9809999999998</v>
      </c>
      <c r="G22" s="21">
        <v>14381.35</v>
      </c>
      <c r="H22" s="21">
        <v>10626.722000000012</v>
      </c>
      <c r="I22" s="21">
        <v>9993.7330000000002</v>
      </c>
      <c r="J22" s="21">
        <f>17524</f>
        <v>17524</v>
      </c>
      <c r="K22" s="20">
        <v>10681</v>
      </c>
      <c r="L22" s="26">
        <v>8010.8</v>
      </c>
      <c r="M22" s="34">
        <v>453.95100000000002</v>
      </c>
      <c r="N22" s="13">
        <f t="shared" si="0"/>
        <v>105391.53700000003</v>
      </c>
    </row>
    <row r="23" spans="1:14" x14ac:dyDescent="0.25">
      <c r="A23" s="6" t="s">
        <v>36</v>
      </c>
      <c r="B23" s="1" t="s">
        <v>37</v>
      </c>
      <c r="C23" s="20">
        <v>63</v>
      </c>
      <c r="D23" s="21">
        <v>113</v>
      </c>
      <c r="E23" s="21">
        <v>7989</v>
      </c>
      <c r="F23" s="21">
        <v>577.06600000000003</v>
      </c>
      <c r="G23" s="21">
        <v>910.75</v>
      </c>
      <c r="H23" s="21">
        <v>146.36000000000013</v>
      </c>
      <c r="I23" s="21">
        <v>38.744999999999997</v>
      </c>
      <c r="J23" s="21">
        <v>274</v>
      </c>
      <c r="K23" s="20">
        <v>44</v>
      </c>
      <c r="L23" s="26">
        <v>1011.31</v>
      </c>
      <c r="M23" s="34">
        <v>201.10499999999999</v>
      </c>
      <c r="N23" s="13">
        <f t="shared" si="0"/>
        <v>11368.336000000001</v>
      </c>
    </row>
    <row r="24" spans="1:14" x14ac:dyDescent="0.25">
      <c r="A24" s="6" t="s">
        <v>38</v>
      </c>
      <c r="B24" s="1" t="s">
        <v>39</v>
      </c>
      <c r="C24" s="20">
        <v>827</v>
      </c>
      <c r="D24" s="21">
        <v>752</v>
      </c>
      <c r="E24" s="21">
        <v>716</v>
      </c>
      <c r="F24" s="21">
        <v>78.03687999999994</v>
      </c>
      <c r="G24" s="21">
        <v>518.09</v>
      </c>
      <c r="H24" s="21">
        <v>2617.9490000000005</v>
      </c>
      <c r="I24" s="21">
        <v>2249.1689999999999</v>
      </c>
      <c r="J24" s="21">
        <v>527</v>
      </c>
      <c r="K24" s="20">
        <v>929</v>
      </c>
      <c r="L24" s="26">
        <v>1369.54</v>
      </c>
      <c r="M24" s="34"/>
      <c r="N24" s="13">
        <f t="shared" si="0"/>
        <v>10583.784879999999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6">
        <v>0</v>
      </c>
      <c r="M25" s="21"/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2059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3.0760000000000001</v>
      </c>
      <c r="J26" s="21">
        <v>0</v>
      </c>
      <c r="K26" s="20">
        <v>471</v>
      </c>
      <c r="L26" s="26">
        <v>0</v>
      </c>
      <c r="M26" s="21"/>
      <c r="N26" s="13">
        <f t="shared" si="0"/>
        <v>2533.076</v>
      </c>
    </row>
    <row r="27" spans="1:14" x14ac:dyDescent="0.25">
      <c r="A27" s="6" t="s">
        <v>44</v>
      </c>
      <c r="B27" s="1" t="s">
        <v>45</v>
      </c>
      <c r="C27" s="20">
        <v>0</v>
      </c>
      <c r="D27" s="21">
        <v>2</v>
      </c>
      <c r="E27" s="21">
        <v>0</v>
      </c>
      <c r="F27" s="21">
        <v>0</v>
      </c>
      <c r="G27" s="21">
        <v>5.2</v>
      </c>
      <c r="H27" s="21">
        <v>17.472999999999956</v>
      </c>
      <c r="I27" s="21">
        <v>0</v>
      </c>
      <c r="J27" s="21">
        <v>2</v>
      </c>
      <c r="K27" s="20">
        <v>31</v>
      </c>
      <c r="L27" s="26">
        <v>2.1</v>
      </c>
      <c r="M27" s="21"/>
      <c r="N27" s="13">
        <f t="shared" si="0"/>
        <v>59.772999999999961</v>
      </c>
    </row>
    <row r="28" spans="1:14" x14ac:dyDescent="0.25">
      <c r="A28" s="6" t="s">
        <v>46</v>
      </c>
      <c r="B28" s="1" t="s">
        <v>47</v>
      </c>
      <c r="C28" s="20">
        <v>1365</v>
      </c>
      <c r="D28" s="21">
        <v>3578</v>
      </c>
      <c r="E28" s="21">
        <v>1586</v>
      </c>
      <c r="F28" s="21">
        <v>62.573999999999998</v>
      </c>
      <c r="G28" s="21">
        <v>3113.81</v>
      </c>
      <c r="H28" s="21">
        <v>1190.7711099999997</v>
      </c>
      <c r="I28" s="21">
        <v>3482.5329999999999</v>
      </c>
      <c r="J28" s="21">
        <v>5925</v>
      </c>
      <c r="K28" s="20">
        <v>1381</v>
      </c>
      <c r="L28" s="26">
        <v>549.97</v>
      </c>
      <c r="M28" s="21">
        <v>5.4189999999999996</v>
      </c>
      <c r="N28" s="13">
        <f t="shared" si="0"/>
        <v>22240.077110000002</v>
      </c>
    </row>
    <row r="29" spans="1:14" x14ac:dyDescent="0.25">
      <c r="A29" s="6" t="s">
        <v>48</v>
      </c>
      <c r="B29" s="1" t="s">
        <v>49</v>
      </c>
      <c r="C29" s="20">
        <v>157</v>
      </c>
      <c r="D29" s="21">
        <v>0</v>
      </c>
      <c r="E29" s="21">
        <v>240</v>
      </c>
      <c r="F29" s="21">
        <v>0</v>
      </c>
      <c r="G29" s="21">
        <v>1576.07</v>
      </c>
      <c r="H29" s="21">
        <v>348.52200000000084</v>
      </c>
      <c r="I29" s="21">
        <v>3211.1849999999999</v>
      </c>
      <c r="J29" s="21">
        <v>0</v>
      </c>
      <c r="K29" s="20">
        <v>0</v>
      </c>
      <c r="L29" s="26">
        <v>5482.83</v>
      </c>
      <c r="M29" s="21"/>
      <c r="N29" s="13">
        <f t="shared" si="0"/>
        <v>11015.607</v>
      </c>
    </row>
    <row r="30" spans="1:14" x14ac:dyDescent="0.25">
      <c r="A30" s="6" t="s">
        <v>50</v>
      </c>
      <c r="B30" s="1" t="s">
        <v>51</v>
      </c>
      <c r="C30" s="20">
        <v>0</v>
      </c>
      <c r="D30" s="21">
        <v>4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6">
        <v>36.9</v>
      </c>
      <c r="M30" s="21"/>
      <c r="N30" s="13">
        <f t="shared" si="0"/>
        <v>40.9</v>
      </c>
    </row>
    <row r="31" spans="1:14" x14ac:dyDescent="0.25">
      <c r="A31" s="6" t="s">
        <v>52</v>
      </c>
      <c r="B31" s="1" t="s">
        <v>53</v>
      </c>
      <c r="C31" s="20">
        <v>0</v>
      </c>
      <c r="D31" s="21">
        <v>25</v>
      </c>
      <c r="E31" s="21">
        <v>0</v>
      </c>
      <c r="F31" s="21">
        <v>0</v>
      </c>
      <c r="G31" s="21">
        <v>296.01</v>
      </c>
      <c r="H31" s="21">
        <v>0</v>
      </c>
      <c r="I31" s="21">
        <v>10161.41</v>
      </c>
      <c r="J31" s="21">
        <v>916</v>
      </c>
      <c r="K31" s="20">
        <v>0</v>
      </c>
      <c r="L31" s="26">
        <v>1233.52</v>
      </c>
      <c r="M31" s="21"/>
      <c r="N31" s="13">
        <f t="shared" si="0"/>
        <v>12631.94</v>
      </c>
    </row>
    <row r="32" spans="1:14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6">
        <v>0</v>
      </c>
      <c r="M32" s="21"/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0">
        <v>1810</v>
      </c>
      <c r="D33" s="21">
        <v>3164</v>
      </c>
      <c r="E33" s="21">
        <v>788</v>
      </c>
      <c r="F33" s="21">
        <v>360.57031000001541</v>
      </c>
      <c r="G33" s="21">
        <v>1431.24</v>
      </c>
      <c r="H33" s="21">
        <v>3251.0669999999982</v>
      </c>
      <c r="I33" s="21">
        <v>4937.366</v>
      </c>
      <c r="J33" s="21">
        <v>1791</v>
      </c>
      <c r="K33" s="20">
        <v>1943</v>
      </c>
      <c r="L33" s="26">
        <v>1150.08</v>
      </c>
      <c r="M33" s="21"/>
      <c r="N33" s="13">
        <f t="shared" si="0"/>
        <v>20626.323310000014</v>
      </c>
    </row>
    <row r="34" spans="1:14" x14ac:dyDescent="0.25">
      <c r="A34" s="7" t="s">
        <v>58</v>
      </c>
      <c r="B34" s="8" t="s">
        <v>59</v>
      </c>
      <c r="C34" s="20">
        <v>119460</v>
      </c>
      <c r="D34" s="22">
        <f>D3+D4+D5+D6+D7+D8+D9+D16+D19+D26+D27+D28+D29+D30+D31+D32+D33</f>
        <v>93445</v>
      </c>
      <c r="E34" s="21">
        <v>57961</v>
      </c>
      <c r="F34" s="23">
        <v>60833.713379972534</v>
      </c>
      <c r="G34" s="21">
        <v>137063.39000000001</v>
      </c>
      <c r="H34" s="21">
        <v>116515.89200999995</v>
      </c>
      <c r="I34" s="21">
        <f>I3+I5+I4+I6+I7+I8+I9+I16+I19+I26+I27+I28+I29+I30+I32+I31+I33</f>
        <v>123014.3582</v>
      </c>
      <c r="J34" s="24">
        <f>SUM(J3:J10,J13,J19,J26:J33)</f>
        <v>147169</v>
      </c>
      <c r="K34" s="20">
        <v>77667.266000000003</v>
      </c>
      <c r="L34" s="27">
        <f>SUM(L3:L9)+L16+L19+SUM(L26:L33)</f>
        <v>83234.12</v>
      </c>
      <c r="M34" s="21">
        <v>2399.5639999999999</v>
      </c>
      <c r="N34" s="9">
        <f t="shared" si="0"/>
        <v>1018763.3035899726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O34"/>
  <sheetViews>
    <sheetView zoomScale="90" zoomScaleNormal="90" workbookViewId="0">
      <selection activeCell="I3" sqref="I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74</v>
      </c>
    </row>
    <row r="2" spans="1:15" s="15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0">
        <v>8578</v>
      </c>
      <c r="D3" s="21">
        <v>7282</v>
      </c>
      <c r="E3" s="21">
        <v>1967</v>
      </c>
      <c r="F3" s="21">
        <v>2781.9079999999999</v>
      </c>
      <c r="G3" s="39">
        <v>4321.42</v>
      </c>
      <c r="H3" s="25">
        <v>8377.9190000000017</v>
      </c>
      <c r="I3" s="21">
        <v>5094.433</v>
      </c>
      <c r="J3" s="21">
        <v>5244</v>
      </c>
      <c r="K3" s="21">
        <v>5279</v>
      </c>
      <c r="L3" s="21">
        <v>3157</v>
      </c>
      <c r="M3" s="26">
        <v>4184.6900000000023</v>
      </c>
      <c r="N3" s="17"/>
      <c r="O3" s="13">
        <f>SUM(C3:N3)</f>
        <v>56267.37</v>
      </c>
    </row>
    <row r="4" spans="1:15" x14ac:dyDescent="0.25">
      <c r="A4" s="6" t="s">
        <v>2</v>
      </c>
      <c r="B4" s="1" t="s">
        <v>3</v>
      </c>
      <c r="C4" s="20">
        <v>13555</v>
      </c>
      <c r="D4" s="21">
        <v>4946</v>
      </c>
      <c r="E4" s="21">
        <v>1083</v>
      </c>
      <c r="F4" s="21">
        <v>0</v>
      </c>
      <c r="G4" s="39">
        <v>9855.58</v>
      </c>
      <c r="H4" s="25">
        <v>19463.062450000012</v>
      </c>
      <c r="I4" s="21">
        <v>6227.45</v>
      </c>
      <c r="J4" s="21">
        <v>10972</v>
      </c>
      <c r="K4" s="21">
        <v>2740</v>
      </c>
      <c r="L4" s="21">
        <v>0</v>
      </c>
      <c r="M4" s="26">
        <v>2149.8200000000002</v>
      </c>
      <c r="N4" s="17"/>
      <c r="O4" s="13">
        <f t="shared" ref="O4:O34" si="0">SUM(C4:N4)</f>
        <v>70991.912450000018</v>
      </c>
    </row>
    <row r="5" spans="1:15" x14ac:dyDescent="0.25">
      <c r="A5" s="6" t="s">
        <v>4</v>
      </c>
      <c r="B5" s="1" t="s">
        <v>5</v>
      </c>
      <c r="C5" s="20">
        <v>7908</v>
      </c>
      <c r="D5" s="21">
        <v>10551</v>
      </c>
      <c r="E5" s="21">
        <v>5695</v>
      </c>
      <c r="F5" s="21">
        <v>1895.508</v>
      </c>
      <c r="G5" s="39">
        <v>7935.9</v>
      </c>
      <c r="H5" s="25">
        <v>16882.443270000018</v>
      </c>
      <c r="I5" s="21">
        <v>18934.754000000001</v>
      </c>
      <c r="J5" s="21">
        <v>12613</v>
      </c>
      <c r="K5" s="21">
        <v>11639</v>
      </c>
      <c r="L5" s="21">
        <v>8325</v>
      </c>
      <c r="M5" s="26">
        <v>11577.760000000009</v>
      </c>
      <c r="N5" s="17"/>
      <c r="O5" s="13">
        <f t="shared" si="0"/>
        <v>113957.36527000004</v>
      </c>
    </row>
    <row r="6" spans="1:15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9">
        <v>0</v>
      </c>
      <c r="H6" s="25">
        <v>0</v>
      </c>
      <c r="I6" s="21">
        <v>0</v>
      </c>
      <c r="J6" s="36"/>
      <c r="K6" s="21">
        <v>0</v>
      </c>
      <c r="L6" s="21">
        <v>0</v>
      </c>
      <c r="M6" s="26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9">
        <v>0</v>
      </c>
      <c r="H7" s="25">
        <v>0</v>
      </c>
      <c r="I7" s="21">
        <v>0</v>
      </c>
      <c r="J7" s="36"/>
      <c r="K7" s="21">
        <v>11086</v>
      </c>
      <c r="L7" s="21">
        <v>0</v>
      </c>
      <c r="M7" s="26">
        <v>0</v>
      </c>
      <c r="N7" s="17"/>
      <c r="O7" s="13">
        <f t="shared" si="0"/>
        <v>11086</v>
      </c>
    </row>
    <row r="8" spans="1:15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9">
        <v>6.15</v>
      </c>
      <c r="H8" s="25">
        <v>0</v>
      </c>
      <c r="I8" s="21">
        <v>0</v>
      </c>
      <c r="J8" s="36"/>
      <c r="K8" s="21">
        <v>0</v>
      </c>
      <c r="L8" s="21">
        <v>0</v>
      </c>
      <c r="M8" s="26">
        <v>0</v>
      </c>
      <c r="N8" s="17"/>
      <c r="O8" s="13">
        <f t="shared" si="0"/>
        <v>6.15</v>
      </c>
    </row>
    <row r="9" spans="1:15" x14ac:dyDescent="0.25">
      <c r="A9" s="6" t="s">
        <v>12</v>
      </c>
      <c r="B9" s="1" t="s">
        <v>13</v>
      </c>
      <c r="C9" s="20">
        <v>85</v>
      </c>
      <c r="D9" s="21">
        <v>469</v>
      </c>
      <c r="E9" s="21">
        <v>2412</v>
      </c>
      <c r="F9" s="21">
        <v>0</v>
      </c>
      <c r="G9" s="39">
        <v>2029.55</v>
      </c>
      <c r="H9" s="25">
        <v>289.64799999999968</v>
      </c>
      <c r="I9" s="21">
        <v>11244.093999999999</v>
      </c>
      <c r="J9" s="21">
        <v>2413</v>
      </c>
      <c r="K9" s="21">
        <v>104</v>
      </c>
      <c r="L9" s="21">
        <v>247</v>
      </c>
      <c r="M9" s="26">
        <v>157.74</v>
      </c>
      <c r="N9" s="17"/>
      <c r="O9" s="13">
        <f t="shared" si="0"/>
        <v>19451.032000000003</v>
      </c>
    </row>
    <row r="10" spans="1:15" x14ac:dyDescent="0.25">
      <c r="A10" s="6" t="s">
        <v>14</v>
      </c>
      <c r="B10" s="1" t="s">
        <v>15</v>
      </c>
      <c r="C10" s="20">
        <v>4458</v>
      </c>
      <c r="D10" s="21">
        <f>D11+D12</f>
        <v>8168</v>
      </c>
      <c r="E10" s="21">
        <v>2003</v>
      </c>
      <c r="F10" s="21">
        <v>512.65300000000002</v>
      </c>
      <c r="G10" s="39">
        <v>18173.77</v>
      </c>
      <c r="H10" s="25">
        <v>4789.3769199999915</v>
      </c>
      <c r="I10" s="21">
        <f>I11+I12</f>
        <v>5198.3667746493802</v>
      </c>
      <c r="J10" s="21">
        <f t="shared" ref="J10" si="1">SUM(J11:J12)</f>
        <v>2733</v>
      </c>
      <c r="K10" s="21">
        <f>K11+K12</f>
        <v>2461</v>
      </c>
      <c r="L10" s="21">
        <v>3124</v>
      </c>
      <c r="M10" s="26">
        <f>SUM(M11:M12)</f>
        <v>4901.0600000000031</v>
      </c>
      <c r="N10" s="17"/>
      <c r="O10" s="13">
        <f t="shared" si="0"/>
        <v>56522.226694649376</v>
      </c>
    </row>
    <row r="11" spans="1:15" x14ac:dyDescent="0.25">
      <c r="A11" s="6" t="s">
        <v>16</v>
      </c>
      <c r="B11" s="1" t="s">
        <v>17</v>
      </c>
      <c r="C11" s="20">
        <v>2551</v>
      </c>
      <c r="D11" s="21">
        <v>1557</v>
      </c>
      <c r="E11" s="21">
        <v>818</v>
      </c>
      <c r="F11" s="21">
        <v>220.67599999999999</v>
      </c>
      <c r="G11" s="39">
        <v>1156.32</v>
      </c>
      <c r="H11" s="21">
        <v>2077.8331099999996</v>
      </c>
      <c r="I11" s="21">
        <v>1011.111939137465</v>
      </c>
      <c r="J11" s="21">
        <v>715</v>
      </c>
      <c r="K11" s="31">
        <v>360</v>
      </c>
      <c r="L11" s="21">
        <v>1025</v>
      </c>
      <c r="M11" s="26">
        <v>86.65</v>
      </c>
      <c r="N11" s="17"/>
      <c r="O11" s="13">
        <f t="shared" si="0"/>
        <v>11578.591049137463</v>
      </c>
    </row>
    <row r="12" spans="1:15" x14ac:dyDescent="0.25">
      <c r="A12" s="6" t="s">
        <v>18</v>
      </c>
      <c r="B12" s="1" t="s">
        <v>19</v>
      </c>
      <c r="C12" s="20">
        <v>1907</v>
      </c>
      <c r="D12" s="21">
        <v>6611</v>
      </c>
      <c r="E12" s="21">
        <v>1185</v>
      </c>
      <c r="F12" s="21">
        <v>291.97699999999998</v>
      </c>
      <c r="G12" s="39">
        <v>17017.45</v>
      </c>
      <c r="H12" s="21">
        <v>2711.5438100000028</v>
      </c>
      <c r="I12" s="21">
        <v>4187.2548355119152</v>
      </c>
      <c r="J12" s="21">
        <v>2018</v>
      </c>
      <c r="K12" s="31">
        <v>2101</v>
      </c>
      <c r="L12" s="21">
        <v>2099</v>
      </c>
      <c r="M12" s="26">
        <v>4814.4100000000035</v>
      </c>
      <c r="N12" s="17"/>
      <c r="O12" s="13">
        <f t="shared" si="0"/>
        <v>44943.635645511924</v>
      </c>
    </row>
    <row r="13" spans="1:15" x14ac:dyDescent="0.25">
      <c r="A13" s="6" t="s">
        <v>20</v>
      </c>
      <c r="B13" s="1" t="s">
        <v>21</v>
      </c>
      <c r="C13" s="20">
        <v>2767</v>
      </c>
      <c r="D13" s="21">
        <f>D14+D15</f>
        <v>5538</v>
      </c>
      <c r="E13" s="21">
        <v>1173</v>
      </c>
      <c r="F13" s="21">
        <v>107.20699999999999</v>
      </c>
      <c r="G13" s="39">
        <v>37691.370000000003</v>
      </c>
      <c r="H13" s="25">
        <v>6936.5218799999784</v>
      </c>
      <c r="I13" s="21">
        <f>I14+I15</f>
        <v>8878.2372253506201</v>
      </c>
      <c r="J13" s="21">
        <f t="shared" ref="J13" si="2">SUM(J14:J15)</f>
        <v>35463</v>
      </c>
      <c r="K13" s="21">
        <f>K14+K15</f>
        <v>39191</v>
      </c>
      <c r="L13" s="21">
        <v>1162</v>
      </c>
      <c r="M13" s="26">
        <f>SUM(M14:M15)</f>
        <v>4042.4000000000024</v>
      </c>
      <c r="N13" s="17"/>
      <c r="O13" s="13">
        <f t="shared" si="0"/>
        <v>142949.7361053506</v>
      </c>
    </row>
    <row r="14" spans="1:15" x14ac:dyDescent="0.25">
      <c r="A14" s="6" t="s">
        <v>16</v>
      </c>
      <c r="B14" s="1" t="s">
        <v>22</v>
      </c>
      <c r="C14" s="20">
        <v>816</v>
      </c>
      <c r="D14" s="21">
        <v>1944</v>
      </c>
      <c r="E14" s="21">
        <v>252</v>
      </c>
      <c r="F14" s="21">
        <v>48.573999999999998</v>
      </c>
      <c r="G14" s="39">
        <v>1937.44</v>
      </c>
      <c r="H14" s="21">
        <v>4036.7695900000181</v>
      </c>
      <c r="I14" s="21">
        <v>2982.9570608625349</v>
      </c>
      <c r="J14" s="21">
        <v>238</v>
      </c>
      <c r="K14" s="31">
        <v>592</v>
      </c>
      <c r="L14" s="21">
        <v>190</v>
      </c>
      <c r="M14" s="26">
        <v>557.77999999999975</v>
      </c>
      <c r="N14" s="17"/>
      <c r="O14" s="13">
        <f t="shared" si="0"/>
        <v>13595.520650862552</v>
      </c>
    </row>
    <row r="15" spans="1:15" x14ac:dyDescent="0.25">
      <c r="A15" s="6" t="s">
        <v>18</v>
      </c>
      <c r="B15" s="1" t="s">
        <v>23</v>
      </c>
      <c r="C15" s="20">
        <v>1951</v>
      </c>
      <c r="D15" s="21">
        <v>3594</v>
      </c>
      <c r="E15" s="21">
        <v>921</v>
      </c>
      <c r="F15" s="21">
        <v>58.633000000000003</v>
      </c>
      <c r="G15" s="39">
        <v>35753.94</v>
      </c>
      <c r="H15" s="21">
        <v>2899.752290000004</v>
      </c>
      <c r="I15" s="21">
        <v>5895.2801644880847</v>
      </c>
      <c r="J15" s="21">
        <v>35225</v>
      </c>
      <c r="K15" s="31">
        <v>38599</v>
      </c>
      <c r="L15" s="21">
        <v>972</v>
      </c>
      <c r="M15" s="26">
        <v>3484.6200000000026</v>
      </c>
      <c r="N15" s="17"/>
      <c r="O15" s="13">
        <f t="shared" si="0"/>
        <v>129354.2254544881</v>
      </c>
    </row>
    <row r="16" spans="1:15" x14ac:dyDescent="0.25">
      <c r="A16" s="6" t="s">
        <v>24</v>
      </c>
      <c r="B16" s="1" t="s">
        <v>25</v>
      </c>
      <c r="C16" s="20">
        <v>7225</v>
      </c>
      <c r="D16" s="21">
        <f>D17+D18</f>
        <v>13706</v>
      </c>
      <c r="E16" s="21">
        <v>3176</v>
      </c>
      <c r="F16" s="21">
        <v>619.86</v>
      </c>
      <c r="G16" s="39">
        <v>55865.15</v>
      </c>
      <c r="H16" s="25">
        <v>11725.898800000024</v>
      </c>
      <c r="I16" s="21">
        <f>I17+I18</f>
        <v>14076.603999999999</v>
      </c>
      <c r="J16" s="21">
        <f t="shared" ref="J16" si="3">SUM(J17:J18)</f>
        <v>38196</v>
      </c>
      <c r="K16" s="21">
        <f>K17+K18</f>
        <v>41652</v>
      </c>
      <c r="L16" s="21">
        <v>4286</v>
      </c>
      <c r="M16" s="26">
        <f>SUM(M17:M18)</f>
        <v>8943.4600000000064</v>
      </c>
      <c r="N16" s="17"/>
      <c r="O16" s="13">
        <f t="shared" si="0"/>
        <v>199471.97280000005</v>
      </c>
    </row>
    <row r="17" spans="1:15" x14ac:dyDescent="0.25">
      <c r="A17" s="6" t="s">
        <v>16</v>
      </c>
      <c r="B17" s="1" t="s">
        <v>26</v>
      </c>
      <c r="C17" s="20">
        <v>3367</v>
      </c>
      <c r="D17" s="21">
        <f t="shared" ref="D17:D18" si="4">D11+D14</f>
        <v>3501</v>
      </c>
      <c r="E17" s="21">
        <v>1070</v>
      </c>
      <c r="F17" s="21">
        <v>269.25</v>
      </c>
      <c r="G17" s="39">
        <v>3093.76</v>
      </c>
      <c r="H17" s="21">
        <v>6114.6026999999849</v>
      </c>
      <c r="I17" s="21">
        <f>I11+I14</f>
        <v>3994.069</v>
      </c>
      <c r="J17" s="21">
        <f t="shared" ref="J17:J18" si="5">J11+J14</f>
        <v>953</v>
      </c>
      <c r="K17" s="32">
        <f>K11+K14</f>
        <v>952</v>
      </c>
      <c r="L17" s="21">
        <v>1215</v>
      </c>
      <c r="M17" s="26">
        <f>M11+M14</f>
        <v>644.42999999999972</v>
      </c>
      <c r="N17" s="17"/>
      <c r="O17" s="13">
        <f t="shared" si="0"/>
        <v>25174.111699999983</v>
      </c>
    </row>
    <row r="18" spans="1:15" x14ac:dyDescent="0.25">
      <c r="A18" s="6" t="s">
        <v>18</v>
      </c>
      <c r="B18" s="1" t="s">
        <v>27</v>
      </c>
      <c r="C18" s="20">
        <v>3858</v>
      </c>
      <c r="D18" s="21">
        <f t="shared" si="4"/>
        <v>10205</v>
      </c>
      <c r="E18" s="21">
        <v>2106</v>
      </c>
      <c r="F18" s="21">
        <v>350.60999999999996</v>
      </c>
      <c r="G18" s="39">
        <v>52771.38</v>
      </c>
      <c r="H18" s="21">
        <v>5611.2961000000068</v>
      </c>
      <c r="I18" s="21">
        <f>I12+I15</f>
        <v>10082.535</v>
      </c>
      <c r="J18" s="21">
        <f t="shared" si="5"/>
        <v>37243</v>
      </c>
      <c r="K18" s="32">
        <f>K12+K15</f>
        <v>40700</v>
      </c>
      <c r="L18" s="21">
        <v>3071</v>
      </c>
      <c r="M18" s="26">
        <f>M12+M15</f>
        <v>8299.0300000000061</v>
      </c>
      <c r="N18" s="17"/>
      <c r="O18" s="13">
        <f t="shared" si="0"/>
        <v>174297.8511</v>
      </c>
    </row>
    <row r="19" spans="1:15" x14ac:dyDescent="0.25">
      <c r="A19" s="6" t="s">
        <v>28</v>
      </c>
      <c r="B19" s="1" t="s">
        <v>29</v>
      </c>
      <c r="C19" s="20">
        <v>46576</v>
      </c>
      <c r="D19" s="21">
        <f>D20+D24+D25</f>
        <v>34267</v>
      </c>
      <c r="E19" s="21">
        <v>31722</v>
      </c>
      <c r="F19" s="21">
        <v>40339</v>
      </c>
      <c r="G19" s="39">
        <v>20403.75</v>
      </c>
      <c r="H19" s="25">
        <f t="shared" ref="H19:I19" si="6">H20+H24+H25</f>
        <v>41479.504559999972</v>
      </c>
      <c r="I19" s="21">
        <f t="shared" si="6"/>
        <v>39817.914499999999</v>
      </c>
      <c r="J19" s="21">
        <f t="shared" ref="J19" si="7">SUM(J20,J24:J25)</f>
        <v>71685</v>
      </c>
      <c r="K19" s="21">
        <f>SUM(K21:K25)</f>
        <v>53952</v>
      </c>
      <c r="L19" s="21">
        <v>44364</v>
      </c>
      <c r="M19" s="26">
        <f>M20+M24+M25</f>
        <v>30954.969999999998</v>
      </c>
      <c r="N19" s="17"/>
      <c r="O19" s="13">
        <f t="shared" si="0"/>
        <v>455561.13905999996</v>
      </c>
    </row>
    <row r="20" spans="1:15" x14ac:dyDescent="0.25">
      <c r="A20" s="6" t="s">
        <v>30</v>
      </c>
      <c r="B20" s="1" t="s">
        <v>31</v>
      </c>
      <c r="C20" s="20">
        <v>45826</v>
      </c>
      <c r="D20" s="21">
        <f>SUM(D21:D23)</f>
        <v>33750</v>
      </c>
      <c r="E20" s="21">
        <v>31259</v>
      </c>
      <c r="F20" s="21">
        <v>40339</v>
      </c>
      <c r="G20" s="39">
        <v>19887.509999999998</v>
      </c>
      <c r="H20" s="25">
        <f>H21+H22+H23</f>
        <v>39939.911999999975</v>
      </c>
      <c r="I20" s="21">
        <f>I21+I22+I23</f>
        <v>37876.897499999999</v>
      </c>
      <c r="J20" s="21">
        <f t="shared" ref="J20" si="8">SUM(J21:J23)</f>
        <v>71110</v>
      </c>
      <c r="K20" s="21">
        <f>K21+K22+K23</f>
        <v>53337</v>
      </c>
      <c r="L20" s="21">
        <v>43495</v>
      </c>
      <c r="M20" s="26">
        <f>SUM(M21:M23)</f>
        <v>29556.559999999998</v>
      </c>
      <c r="N20" s="17"/>
      <c r="O20" s="13">
        <f t="shared" si="0"/>
        <v>446376.87949999998</v>
      </c>
    </row>
    <row r="21" spans="1:15" x14ac:dyDescent="0.25">
      <c r="A21" s="6" t="s">
        <v>32</v>
      </c>
      <c r="B21" s="1" t="s">
        <v>33</v>
      </c>
      <c r="C21" s="20">
        <v>36768</v>
      </c>
      <c r="D21" s="21">
        <v>25570</v>
      </c>
      <c r="E21" s="21">
        <v>19631</v>
      </c>
      <c r="F21" s="21">
        <v>32595.570459999919</v>
      </c>
      <c r="G21" s="39">
        <v>14991.75</v>
      </c>
      <c r="H21" s="21">
        <v>30634.395999999957</v>
      </c>
      <c r="I21" s="21">
        <v>28552.346000000001</v>
      </c>
      <c r="J21" s="21">
        <v>56220</v>
      </c>
      <c r="K21" s="31">
        <v>42471</v>
      </c>
      <c r="L21" s="21">
        <v>34568</v>
      </c>
      <c r="M21" s="26">
        <v>21545.679999999993</v>
      </c>
      <c r="N21" s="17"/>
      <c r="O21" s="13">
        <f t="shared" si="0"/>
        <v>343547.74245999986</v>
      </c>
    </row>
    <row r="22" spans="1:15" x14ac:dyDescent="0.25">
      <c r="A22" s="6" t="s">
        <v>34</v>
      </c>
      <c r="B22" s="1" t="s">
        <v>35</v>
      </c>
      <c r="C22" s="20">
        <v>9008</v>
      </c>
      <c r="D22" s="21">
        <v>8037</v>
      </c>
      <c r="E22" s="21">
        <v>4679</v>
      </c>
      <c r="F22" s="21">
        <v>7603.8419999999996</v>
      </c>
      <c r="G22" s="39">
        <v>3765.98</v>
      </c>
      <c r="H22" s="21">
        <v>9269.2450000000135</v>
      </c>
      <c r="I22" s="21">
        <v>9260.0939999999991</v>
      </c>
      <c r="J22" s="21">
        <v>14718</v>
      </c>
      <c r="K22" s="31">
        <v>10766</v>
      </c>
      <c r="L22" s="21">
        <v>8899</v>
      </c>
      <c r="M22" s="26">
        <v>6907.8800000000047</v>
      </c>
      <c r="N22" s="17"/>
      <c r="O22" s="13">
        <f t="shared" si="0"/>
        <v>92914.041000000012</v>
      </c>
    </row>
    <row r="23" spans="1:15" x14ac:dyDescent="0.25">
      <c r="A23" s="6" t="s">
        <v>36</v>
      </c>
      <c r="B23" s="1" t="s">
        <v>37</v>
      </c>
      <c r="C23" s="20">
        <v>50</v>
      </c>
      <c r="D23" s="21">
        <v>143</v>
      </c>
      <c r="E23" s="21">
        <v>6949</v>
      </c>
      <c r="F23" s="21">
        <v>112.74526999999583</v>
      </c>
      <c r="G23" s="39">
        <v>1129.78</v>
      </c>
      <c r="H23" s="21">
        <v>36.27100000000064</v>
      </c>
      <c r="I23" s="21">
        <v>64.457499999999996</v>
      </c>
      <c r="J23" s="21">
        <v>172</v>
      </c>
      <c r="K23" s="31">
        <v>100</v>
      </c>
      <c r="L23" s="21">
        <v>28</v>
      </c>
      <c r="M23" s="26">
        <v>1103</v>
      </c>
      <c r="N23" s="17"/>
      <c r="O23" s="13">
        <f t="shared" si="0"/>
        <v>9888.2537699999975</v>
      </c>
    </row>
    <row r="24" spans="1:15" x14ac:dyDescent="0.25">
      <c r="A24" s="6" t="s">
        <v>38</v>
      </c>
      <c r="B24" s="1" t="s">
        <v>39</v>
      </c>
      <c r="C24" s="20">
        <v>750</v>
      </c>
      <c r="D24" s="21">
        <v>517</v>
      </c>
      <c r="E24" s="21">
        <v>463</v>
      </c>
      <c r="F24" s="21">
        <v>26.754999999999999</v>
      </c>
      <c r="G24" s="39">
        <v>516.25</v>
      </c>
      <c r="H24" s="21">
        <v>1539.592560000001</v>
      </c>
      <c r="I24" s="21">
        <v>1941.0170000000001</v>
      </c>
      <c r="J24" s="21">
        <v>575</v>
      </c>
      <c r="K24" s="31">
        <v>615</v>
      </c>
      <c r="L24" s="21">
        <v>869</v>
      </c>
      <c r="M24" s="26">
        <v>1398.4099999999999</v>
      </c>
      <c r="N24" s="17"/>
      <c r="O24" s="13">
        <f t="shared" si="0"/>
        <v>9211.0245600000017</v>
      </c>
    </row>
    <row r="25" spans="1:15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9">
        <v>0</v>
      </c>
      <c r="H25" s="21">
        <v>0</v>
      </c>
      <c r="I25" s="21">
        <v>0</v>
      </c>
      <c r="J25" s="36"/>
      <c r="K25" s="31">
        <v>0</v>
      </c>
      <c r="L25" s="21">
        <v>0</v>
      </c>
      <c r="M25" s="26">
        <v>0</v>
      </c>
      <c r="N25" s="17"/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39">
        <v>0</v>
      </c>
      <c r="H26" s="25">
        <v>0</v>
      </c>
      <c r="I26" s="21">
        <v>0</v>
      </c>
      <c r="J26" s="36"/>
      <c r="K26" s="21">
        <v>18801</v>
      </c>
      <c r="L26" s="21">
        <v>66</v>
      </c>
      <c r="M26" s="26">
        <v>0</v>
      </c>
      <c r="N26" s="17"/>
      <c r="O26" s="13">
        <f t="shared" si="0"/>
        <v>18867</v>
      </c>
    </row>
    <row r="27" spans="1:15" x14ac:dyDescent="0.25">
      <c r="A27" s="6" t="s">
        <v>44</v>
      </c>
      <c r="B27" s="1" t="s">
        <v>45</v>
      </c>
      <c r="C27" s="20">
        <v>2</v>
      </c>
      <c r="D27" s="21">
        <v>2</v>
      </c>
      <c r="E27" s="21">
        <v>7</v>
      </c>
      <c r="F27" s="21">
        <v>0</v>
      </c>
      <c r="G27" s="39">
        <v>0.86</v>
      </c>
      <c r="H27" s="25">
        <v>13.575000000000045</v>
      </c>
      <c r="I27" s="21">
        <v>0</v>
      </c>
      <c r="J27" s="21">
        <v>15</v>
      </c>
      <c r="K27" s="21">
        <v>0</v>
      </c>
      <c r="L27" s="21">
        <v>2</v>
      </c>
      <c r="M27" s="26">
        <v>7.5</v>
      </c>
      <c r="N27" s="17"/>
      <c r="O27" s="13">
        <f t="shared" si="0"/>
        <v>49.935000000000045</v>
      </c>
    </row>
    <row r="28" spans="1:15" x14ac:dyDescent="0.25">
      <c r="A28" s="6" t="s">
        <v>46</v>
      </c>
      <c r="B28" s="1" t="s">
        <v>47</v>
      </c>
      <c r="C28" s="20">
        <v>967</v>
      </c>
      <c r="D28" s="21">
        <v>6376</v>
      </c>
      <c r="E28" s="21">
        <v>245</v>
      </c>
      <c r="F28" s="21">
        <v>39.061999999999998</v>
      </c>
      <c r="G28" s="39">
        <v>4361.33</v>
      </c>
      <c r="H28" s="25">
        <v>1236.7671999999975</v>
      </c>
      <c r="I28" s="21">
        <v>3142.9090000000001</v>
      </c>
      <c r="J28" s="21">
        <v>5340</v>
      </c>
      <c r="K28" s="21">
        <v>877</v>
      </c>
      <c r="L28" s="21">
        <v>2670</v>
      </c>
      <c r="M28" s="26">
        <v>653.47</v>
      </c>
      <c r="N28" s="17"/>
      <c r="O28" s="13">
        <f t="shared" si="0"/>
        <v>25908.538199999999</v>
      </c>
    </row>
    <row r="29" spans="1:15" x14ac:dyDescent="0.25">
      <c r="A29" s="6" t="s">
        <v>48</v>
      </c>
      <c r="B29" s="1" t="s">
        <v>49</v>
      </c>
      <c r="C29" s="20">
        <v>-38</v>
      </c>
      <c r="D29" s="21">
        <v>0</v>
      </c>
      <c r="E29" s="21">
        <v>93</v>
      </c>
      <c r="F29" s="21">
        <v>0</v>
      </c>
      <c r="G29" s="39">
        <v>220.75</v>
      </c>
      <c r="H29" s="25">
        <v>304.48899999999958</v>
      </c>
      <c r="I29" s="21">
        <v>1503.9380000000001</v>
      </c>
      <c r="J29" s="36"/>
      <c r="K29" s="21">
        <v>1184</v>
      </c>
      <c r="L29" s="21">
        <v>0</v>
      </c>
      <c r="M29" s="26">
        <v>7.5600000000000023</v>
      </c>
      <c r="N29" s="17"/>
      <c r="O29" s="13">
        <f t="shared" si="0"/>
        <v>3275.7369999999996</v>
      </c>
    </row>
    <row r="30" spans="1:15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39">
        <v>0</v>
      </c>
      <c r="H30" s="25">
        <v>0</v>
      </c>
      <c r="I30" s="21">
        <v>72.915000000000006</v>
      </c>
      <c r="J30" s="36"/>
      <c r="K30" s="21">
        <v>0</v>
      </c>
      <c r="L30" s="21">
        <v>0</v>
      </c>
      <c r="M30" s="26">
        <v>40.5</v>
      </c>
      <c r="N30" s="17"/>
      <c r="O30" s="13">
        <f t="shared" si="0"/>
        <v>113.41500000000001</v>
      </c>
    </row>
    <row r="31" spans="1:15" x14ac:dyDescent="0.25">
      <c r="A31" s="6" t="s">
        <v>52</v>
      </c>
      <c r="B31" s="1" t="s">
        <v>53</v>
      </c>
      <c r="C31" s="20">
        <v>0</v>
      </c>
      <c r="D31" s="21">
        <v>20</v>
      </c>
      <c r="E31" s="21">
        <v>0</v>
      </c>
      <c r="F31" s="21">
        <v>0</v>
      </c>
      <c r="G31" s="39">
        <v>5947.89</v>
      </c>
      <c r="H31" s="25">
        <v>198.89699999999993</v>
      </c>
      <c r="I31" s="21">
        <v>1789.9760000000001</v>
      </c>
      <c r="J31" s="21">
        <v>1679</v>
      </c>
      <c r="K31" s="21">
        <v>0</v>
      </c>
      <c r="L31" s="21">
        <v>0</v>
      </c>
      <c r="M31" s="26">
        <v>0</v>
      </c>
      <c r="N31" s="17"/>
      <c r="O31" s="13">
        <f t="shared" si="0"/>
        <v>9635.7630000000008</v>
      </c>
    </row>
    <row r="32" spans="1:15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9">
        <v>0</v>
      </c>
      <c r="H32" s="25">
        <v>0</v>
      </c>
      <c r="I32" s="21">
        <v>0</v>
      </c>
      <c r="J32" s="36"/>
      <c r="K32" s="21">
        <v>0</v>
      </c>
      <c r="L32" s="21">
        <v>0</v>
      </c>
      <c r="M32" s="26">
        <v>0</v>
      </c>
      <c r="N32" s="17"/>
      <c r="O32" s="13">
        <f t="shared" si="0"/>
        <v>0</v>
      </c>
    </row>
    <row r="33" spans="1:15" x14ac:dyDescent="0.25">
      <c r="A33" s="6" t="s">
        <v>56</v>
      </c>
      <c r="B33" s="1" t="s">
        <v>57</v>
      </c>
      <c r="C33" s="20">
        <v>1439</v>
      </c>
      <c r="D33" s="21">
        <v>2375</v>
      </c>
      <c r="E33" s="21">
        <v>1148</v>
      </c>
      <c r="F33" s="21">
        <v>296.00656000013134</v>
      </c>
      <c r="G33" s="39">
        <v>747.41</v>
      </c>
      <c r="H33" s="25">
        <v>3245.0399999999936</v>
      </c>
      <c r="I33" s="21">
        <v>4110.5559999999996</v>
      </c>
      <c r="J33" s="21">
        <v>1496</v>
      </c>
      <c r="K33" s="21">
        <v>703</v>
      </c>
      <c r="L33" s="21">
        <v>1553</v>
      </c>
      <c r="M33" s="26">
        <v>795.35000000000036</v>
      </c>
      <c r="N33" s="17"/>
      <c r="O33" s="13">
        <f t="shared" si="0"/>
        <v>17908.362560000125</v>
      </c>
    </row>
    <row r="34" spans="1:15" x14ac:dyDescent="0.25">
      <c r="A34" s="7" t="s">
        <v>58</v>
      </c>
      <c r="B34" s="8" t="s">
        <v>59</v>
      </c>
      <c r="C34" s="20">
        <v>86297</v>
      </c>
      <c r="D34" s="22">
        <f>D3+D4+D5+D6+D7+D8+D9+D16+D19+D26+D27+D28+D29+D30+D31+D32+D33</f>
        <v>79994</v>
      </c>
      <c r="E34" s="21">
        <v>47548</v>
      </c>
      <c r="F34" s="21">
        <v>45971.257290000045</v>
      </c>
      <c r="G34" s="40">
        <v>111695.73</v>
      </c>
      <c r="H34" s="25">
        <v>103217.24428000007</v>
      </c>
      <c r="I34" s="21">
        <f>I3+I5+I4+I6+I7+I8+I9+I16+I19+I26+I27+I28+I29+I30+I32+I31+I33</f>
        <v>106015.54349999999</v>
      </c>
      <c r="J34" s="24">
        <f>SUM(J3:J10,J13,J19,J26:J33)</f>
        <v>149653</v>
      </c>
      <c r="K34" s="24">
        <f>SUM(K3:K10)+K13+K19+SUM(K26:K33)</f>
        <v>148017</v>
      </c>
      <c r="L34" s="21">
        <v>64670</v>
      </c>
      <c r="M34" s="27">
        <f>SUM(M3:M9)+M16+M19+SUM(M26:M33)</f>
        <v>59472.820000000014</v>
      </c>
      <c r="N34" s="18"/>
      <c r="O34" s="9">
        <f t="shared" si="0"/>
        <v>1002551.5950700002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6235</v>
      </c>
      <c r="D3" s="21">
        <v>4848</v>
      </c>
      <c r="E3" s="21">
        <v>207</v>
      </c>
      <c r="F3" s="21">
        <v>851.05499999999995</v>
      </c>
      <c r="G3" s="21">
        <v>6320.75</v>
      </c>
      <c r="H3" s="21">
        <v>2887.916000000002</v>
      </c>
      <c r="I3" s="21">
        <v>3576.8159999999998</v>
      </c>
      <c r="J3" s="21">
        <v>3730</v>
      </c>
      <c r="K3" s="20">
        <v>1279</v>
      </c>
      <c r="L3" s="26">
        <v>1103.4000000000001</v>
      </c>
      <c r="M3" s="21"/>
      <c r="N3" s="13">
        <f>SUM(C3:M3)</f>
        <v>31038.937000000002</v>
      </c>
    </row>
    <row r="4" spans="1:14" x14ac:dyDescent="0.25">
      <c r="A4" s="6" t="s">
        <v>2</v>
      </c>
      <c r="B4" s="1" t="s">
        <v>3</v>
      </c>
      <c r="C4" s="20">
        <v>11394</v>
      </c>
      <c r="D4" s="21">
        <v>13513</v>
      </c>
      <c r="E4" s="21">
        <v>811</v>
      </c>
      <c r="F4" s="21">
        <v>0</v>
      </c>
      <c r="G4" s="21">
        <v>22154.27</v>
      </c>
      <c r="H4" s="21">
        <v>8702.6159999999945</v>
      </c>
      <c r="I4" s="21">
        <v>11938.442999999999</v>
      </c>
      <c r="J4" s="21">
        <v>5780</v>
      </c>
      <c r="K4" s="20">
        <v>0</v>
      </c>
      <c r="L4" s="26">
        <v>3887.06</v>
      </c>
      <c r="M4" s="21"/>
      <c r="N4" s="13">
        <f t="shared" ref="N4:N34" si="0">SUM(C4:M4)</f>
        <v>78180.388999999996</v>
      </c>
    </row>
    <row r="5" spans="1:14" x14ac:dyDescent="0.25">
      <c r="A5" s="6" t="s">
        <v>4</v>
      </c>
      <c r="B5" s="1" t="s">
        <v>5</v>
      </c>
      <c r="C5" s="20">
        <v>6978</v>
      </c>
      <c r="D5" s="21">
        <v>7630</v>
      </c>
      <c r="E5" s="21">
        <v>3677</v>
      </c>
      <c r="F5" s="21">
        <v>2717.8679999999999</v>
      </c>
      <c r="G5" s="21">
        <v>14116.17</v>
      </c>
      <c r="H5" s="21">
        <v>12654.501000000004</v>
      </c>
      <c r="I5" s="21">
        <v>8807.1679999999997</v>
      </c>
      <c r="J5" s="21">
        <v>7933</v>
      </c>
      <c r="K5" s="20">
        <v>6013</v>
      </c>
      <c r="L5" s="26">
        <v>5969.2</v>
      </c>
      <c r="M5" s="21">
        <v>22.995000000000001</v>
      </c>
      <c r="N5" s="13">
        <f t="shared" si="0"/>
        <v>76518.901999999987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6">
        <v>0</v>
      </c>
      <c r="M6" s="21"/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6">
        <v>0</v>
      </c>
      <c r="M7" s="21"/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860.75900000000001</v>
      </c>
      <c r="I8" s="21">
        <v>0</v>
      </c>
      <c r="J8" s="21">
        <v>0</v>
      </c>
      <c r="K8" s="20">
        <v>0</v>
      </c>
      <c r="L8" s="26">
        <v>0</v>
      </c>
      <c r="M8" s="21"/>
      <c r="N8" s="13">
        <f t="shared" si="0"/>
        <v>860.75900000000001</v>
      </c>
    </row>
    <row r="9" spans="1:14" x14ac:dyDescent="0.25">
      <c r="A9" s="6" t="s">
        <v>12</v>
      </c>
      <c r="B9" s="1" t="s">
        <v>13</v>
      </c>
      <c r="C9" s="20">
        <v>0</v>
      </c>
      <c r="D9" s="21">
        <v>0</v>
      </c>
      <c r="E9" s="21">
        <v>37</v>
      </c>
      <c r="F9" s="21">
        <v>0</v>
      </c>
      <c r="G9" s="21">
        <v>-0.09</v>
      </c>
      <c r="H9" s="21">
        <v>15.374999999999943</v>
      </c>
      <c r="I9" s="21">
        <v>0</v>
      </c>
      <c r="J9" s="21">
        <v>0</v>
      </c>
      <c r="K9" s="20">
        <v>0</v>
      </c>
      <c r="L9" s="26">
        <v>0</v>
      </c>
      <c r="M9" s="21"/>
      <c r="N9" s="13">
        <f t="shared" si="0"/>
        <v>52.28499999999994</v>
      </c>
    </row>
    <row r="10" spans="1:14" x14ac:dyDescent="0.25">
      <c r="A10" s="6" t="s">
        <v>14</v>
      </c>
      <c r="B10" s="1" t="s">
        <v>15</v>
      </c>
      <c r="C10" s="20">
        <v>32737</v>
      </c>
      <c r="D10" s="21">
        <f>D11+D12</f>
        <v>3089</v>
      </c>
      <c r="E10" s="21">
        <v>85</v>
      </c>
      <c r="F10" s="21">
        <v>3.05</v>
      </c>
      <c r="G10" s="21">
        <v>4247.2700000000004</v>
      </c>
      <c r="H10" s="21">
        <v>2622.2850000000008</v>
      </c>
      <c r="I10" s="21">
        <f t="shared" ref="I10" si="1">I11+I12</f>
        <v>657.18799999999999</v>
      </c>
      <c r="J10" s="21">
        <f t="shared" ref="J10" si="2">SUM(J11:J12)</f>
        <v>5792</v>
      </c>
      <c r="K10" s="20">
        <v>1384</v>
      </c>
      <c r="L10" s="26">
        <f>SUM(L11:L12)</f>
        <v>9649.84</v>
      </c>
      <c r="M10" s="21"/>
      <c r="N10" s="13">
        <f t="shared" si="0"/>
        <v>60266.633000000016</v>
      </c>
    </row>
    <row r="11" spans="1:14" x14ac:dyDescent="0.25">
      <c r="A11" s="6" t="s">
        <v>16</v>
      </c>
      <c r="B11" s="1" t="s">
        <v>17</v>
      </c>
      <c r="C11" s="20">
        <v>1034</v>
      </c>
      <c r="D11" s="21">
        <v>926</v>
      </c>
      <c r="E11" s="21">
        <v>0</v>
      </c>
      <c r="F11" s="21">
        <v>3.05</v>
      </c>
      <c r="G11" s="21">
        <v>361.4</v>
      </c>
      <c r="H11" s="21">
        <v>145.43199999999888</v>
      </c>
      <c r="I11" s="21">
        <v>657.18799999999999</v>
      </c>
      <c r="J11" s="21">
        <v>54</v>
      </c>
      <c r="K11" s="20">
        <v>16</v>
      </c>
      <c r="L11" s="26">
        <v>26.89</v>
      </c>
      <c r="M11" s="21"/>
      <c r="N11" s="13">
        <f t="shared" si="0"/>
        <v>3223.9599999999987</v>
      </c>
    </row>
    <row r="12" spans="1:14" x14ac:dyDescent="0.25">
      <c r="A12" s="6" t="s">
        <v>18</v>
      </c>
      <c r="B12" s="1" t="s">
        <v>19</v>
      </c>
      <c r="C12" s="20">
        <v>31703</v>
      </c>
      <c r="D12" s="21">
        <v>2163</v>
      </c>
      <c r="E12" s="21">
        <v>85</v>
      </c>
      <c r="F12" s="21">
        <v>0</v>
      </c>
      <c r="G12" s="21">
        <v>3885.87</v>
      </c>
      <c r="H12" s="21">
        <v>2476.853000000001</v>
      </c>
      <c r="I12" s="21">
        <v>0</v>
      </c>
      <c r="J12" s="21">
        <v>5738</v>
      </c>
      <c r="K12" s="20">
        <v>1368</v>
      </c>
      <c r="L12" s="26">
        <v>9622.9500000000007</v>
      </c>
      <c r="M12" s="21"/>
      <c r="N12" s="13">
        <f t="shared" si="0"/>
        <v>57042.67300000001</v>
      </c>
    </row>
    <row r="13" spans="1:14" x14ac:dyDescent="0.25">
      <c r="A13" s="6" t="s">
        <v>20</v>
      </c>
      <c r="B13" s="1" t="s">
        <v>21</v>
      </c>
      <c r="C13" s="20">
        <v>1439</v>
      </c>
      <c r="D13" s="21">
        <f>D14+D15</f>
        <v>793</v>
      </c>
      <c r="E13" s="21">
        <v>577</v>
      </c>
      <c r="F13" s="21">
        <v>0</v>
      </c>
      <c r="G13" s="21">
        <v>6681.39</v>
      </c>
      <c r="H13" s="21">
        <v>11805.524000000001</v>
      </c>
      <c r="I13" s="21">
        <f>I14+I15</f>
        <v>16520.505999999998</v>
      </c>
      <c r="J13" s="21">
        <f t="shared" ref="J13" si="3">SUM(J14:J15)</f>
        <v>5668</v>
      </c>
      <c r="K13" s="20">
        <v>329</v>
      </c>
      <c r="L13" s="26">
        <f>SUM(L14:L15)</f>
        <v>591.31999999999994</v>
      </c>
      <c r="M13" s="21"/>
      <c r="N13" s="13">
        <f t="shared" si="0"/>
        <v>44404.74</v>
      </c>
    </row>
    <row r="14" spans="1:14" x14ac:dyDescent="0.25">
      <c r="A14" s="6" t="s">
        <v>16</v>
      </c>
      <c r="B14" s="1" t="s">
        <v>22</v>
      </c>
      <c r="C14" s="20">
        <v>1192</v>
      </c>
      <c r="D14" s="21">
        <v>216</v>
      </c>
      <c r="E14" s="21">
        <v>135</v>
      </c>
      <c r="F14" s="21">
        <v>0</v>
      </c>
      <c r="G14" s="21">
        <v>1651.54</v>
      </c>
      <c r="H14" s="21">
        <v>7603.2660000000014</v>
      </c>
      <c r="I14" s="21">
        <v>14738.656999999999</v>
      </c>
      <c r="J14" s="21">
        <v>70</v>
      </c>
      <c r="K14" s="20">
        <v>0</v>
      </c>
      <c r="L14" s="26">
        <v>197.07</v>
      </c>
      <c r="M14" s="21"/>
      <c r="N14" s="13">
        <f t="shared" si="0"/>
        <v>25803.532999999999</v>
      </c>
    </row>
    <row r="15" spans="1:14" x14ac:dyDescent="0.25">
      <c r="A15" s="6" t="s">
        <v>18</v>
      </c>
      <c r="B15" s="1" t="s">
        <v>23</v>
      </c>
      <c r="C15" s="20">
        <v>247</v>
      </c>
      <c r="D15" s="21">
        <v>577</v>
      </c>
      <c r="E15" s="21">
        <v>442</v>
      </c>
      <c r="F15" s="21">
        <v>0</v>
      </c>
      <c r="G15" s="21">
        <v>5029.8500000000004</v>
      </c>
      <c r="H15" s="21">
        <v>4202.257999999998</v>
      </c>
      <c r="I15" s="21">
        <v>1781.8489999999999</v>
      </c>
      <c r="J15" s="21">
        <v>5598</v>
      </c>
      <c r="K15" s="20">
        <v>329</v>
      </c>
      <c r="L15" s="26">
        <v>394.25</v>
      </c>
      <c r="M15" s="21"/>
      <c r="N15" s="13">
        <f t="shared" si="0"/>
        <v>18601.206999999999</v>
      </c>
    </row>
    <row r="16" spans="1:14" x14ac:dyDescent="0.25">
      <c r="A16" s="6" t="s">
        <v>24</v>
      </c>
      <c r="B16" s="1" t="s">
        <v>25</v>
      </c>
      <c r="C16" s="20">
        <v>34176</v>
      </c>
      <c r="D16" s="21">
        <f>D10+D13</f>
        <v>3882</v>
      </c>
      <c r="E16" s="21">
        <v>662</v>
      </c>
      <c r="F16" s="21">
        <v>3.05</v>
      </c>
      <c r="G16" s="21">
        <v>10928.66</v>
      </c>
      <c r="H16" s="21">
        <v>14427.808999999996</v>
      </c>
      <c r="I16" s="21">
        <f>I17+I18</f>
        <v>17177.694</v>
      </c>
      <c r="J16" s="21">
        <f t="shared" ref="J16" si="4">SUM(J17:J18)</f>
        <v>11460</v>
      </c>
      <c r="K16" s="20">
        <v>1713</v>
      </c>
      <c r="L16" s="26">
        <f>SUM(L17:L18)</f>
        <v>10241.16</v>
      </c>
      <c r="M16" s="21"/>
      <c r="N16" s="13">
        <f t="shared" si="0"/>
        <v>104671.37300000001</v>
      </c>
    </row>
    <row r="17" spans="1:14" x14ac:dyDescent="0.25">
      <c r="A17" s="6" t="s">
        <v>16</v>
      </c>
      <c r="B17" s="1" t="s">
        <v>26</v>
      </c>
      <c r="C17" s="20">
        <v>2226</v>
      </c>
      <c r="D17" s="21">
        <f t="shared" ref="D17:D18" si="5">D11+D14</f>
        <v>1142</v>
      </c>
      <c r="E17" s="21">
        <v>135</v>
      </c>
      <c r="F17" s="21">
        <v>3.05</v>
      </c>
      <c r="G17" s="21">
        <v>2012.94</v>
      </c>
      <c r="H17" s="21">
        <v>7748.6979999999967</v>
      </c>
      <c r="I17" s="21">
        <f t="shared" ref="I17:J18" si="6">I11+I14</f>
        <v>15395.844999999999</v>
      </c>
      <c r="J17" s="21">
        <f t="shared" si="6"/>
        <v>124</v>
      </c>
      <c r="K17" s="20">
        <v>16</v>
      </c>
      <c r="L17" s="26">
        <f t="shared" ref="L17:L18" si="7">L11+L14</f>
        <v>223.95999999999998</v>
      </c>
      <c r="M17" s="21"/>
      <c r="N17" s="13">
        <f t="shared" si="0"/>
        <v>29027.492999999995</v>
      </c>
    </row>
    <row r="18" spans="1:14" x14ac:dyDescent="0.25">
      <c r="A18" s="6" t="s">
        <v>18</v>
      </c>
      <c r="B18" s="1" t="s">
        <v>27</v>
      </c>
      <c r="C18" s="20">
        <v>31950</v>
      </c>
      <c r="D18" s="21">
        <f t="shared" si="5"/>
        <v>2740</v>
      </c>
      <c r="E18" s="21">
        <v>527</v>
      </c>
      <c r="F18" s="21">
        <v>0</v>
      </c>
      <c r="G18" s="21">
        <v>8915.7199999999993</v>
      </c>
      <c r="H18" s="21">
        <v>6679.110999999999</v>
      </c>
      <c r="I18" s="21">
        <f t="shared" si="6"/>
        <v>1781.8489999999999</v>
      </c>
      <c r="J18" s="21">
        <f t="shared" si="6"/>
        <v>11336</v>
      </c>
      <c r="K18" s="20">
        <v>1697</v>
      </c>
      <c r="L18" s="26">
        <f t="shared" si="7"/>
        <v>10017.200000000001</v>
      </c>
      <c r="M18" s="21"/>
      <c r="N18" s="13">
        <f t="shared" si="0"/>
        <v>75643.87999999999</v>
      </c>
    </row>
    <row r="19" spans="1:14" x14ac:dyDescent="0.25">
      <c r="A19" s="6" t="s">
        <v>28</v>
      </c>
      <c r="B19" s="1" t="s">
        <v>29</v>
      </c>
      <c r="C19" s="20">
        <v>19009</v>
      </c>
      <c r="D19" s="21">
        <f>D20+D24+D25</f>
        <v>13169</v>
      </c>
      <c r="E19" s="21">
        <v>11624</v>
      </c>
      <c r="F19" s="21">
        <v>22725.38566</v>
      </c>
      <c r="G19" s="21">
        <v>52336.55</v>
      </c>
      <c r="H19" s="25">
        <f>H20+H24+H25</f>
        <v>20758.58572000001</v>
      </c>
      <c r="I19" s="21">
        <f t="shared" ref="I19" si="8">I20+I24+I25</f>
        <v>14990.551890000001</v>
      </c>
      <c r="J19" s="21">
        <f t="shared" ref="J19" si="9">SUM(J20,J24:J25)</f>
        <v>22916</v>
      </c>
      <c r="K19" s="20">
        <v>14383</v>
      </c>
      <c r="L19" s="26">
        <f>L20+L24+L25</f>
        <v>15473.19</v>
      </c>
      <c r="M19" s="21">
        <v>258.45800000000003</v>
      </c>
      <c r="N19" s="13">
        <f t="shared" si="0"/>
        <v>207643.72127000004</v>
      </c>
    </row>
    <row r="20" spans="1:14" x14ac:dyDescent="0.25">
      <c r="A20" s="6" t="s">
        <v>30</v>
      </c>
      <c r="B20" s="1" t="s">
        <v>31</v>
      </c>
      <c r="C20" s="20">
        <v>18884</v>
      </c>
      <c r="D20" s="21">
        <f>SUM(D21:D23)</f>
        <v>13169</v>
      </c>
      <c r="E20" s="21">
        <v>11496</v>
      </c>
      <c r="F20" s="21">
        <v>22725.38566</v>
      </c>
      <c r="G20" s="21">
        <v>52255.65</v>
      </c>
      <c r="H20" s="25">
        <f>H21+H22+H23</f>
        <v>19828.65872000001</v>
      </c>
      <c r="I20" s="21">
        <f>I21+I22+I23</f>
        <v>14990.551890000001</v>
      </c>
      <c r="J20" s="21">
        <f t="shared" ref="J20" si="10">SUM(J21:J23)</f>
        <v>22609</v>
      </c>
      <c r="K20" s="20">
        <v>13963</v>
      </c>
      <c r="L20" s="26">
        <f>SUM(L21:L23)</f>
        <v>15473.19</v>
      </c>
      <c r="M20" s="21">
        <v>258.45800000000003</v>
      </c>
      <c r="N20" s="13">
        <f t="shared" si="0"/>
        <v>205652.89427000002</v>
      </c>
    </row>
    <row r="21" spans="1:14" x14ac:dyDescent="0.25">
      <c r="A21" s="6" t="s">
        <v>32</v>
      </c>
      <c r="B21" s="1" t="s">
        <v>33</v>
      </c>
      <c r="C21" s="20">
        <v>16406</v>
      </c>
      <c r="D21" s="21">
        <f>13377-208-2663</f>
        <v>10506</v>
      </c>
      <c r="E21" s="21">
        <v>9638</v>
      </c>
      <c r="F21" s="21">
        <v>19609.932000000001</v>
      </c>
      <c r="G21" s="21">
        <v>41129.47</v>
      </c>
      <c r="H21" s="21">
        <v>17862.10459000001</v>
      </c>
      <c r="I21" s="21">
        <v>13301.709360000001</v>
      </c>
      <c r="J21" s="21">
        <v>21549</v>
      </c>
      <c r="K21" s="20">
        <v>12627</v>
      </c>
      <c r="L21" s="26">
        <v>14286.26</v>
      </c>
      <c r="M21" s="21">
        <v>258.45800000000003</v>
      </c>
      <c r="N21" s="13">
        <f t="shared" si="0"/>
        <v>177173.93395000004</v>
      </c>
    </row>
    <row r="22" spans="1:14" x14ac:dyDescent="0.25">
      <c r="A22" s="6" t="s">
        <v>34</v>
      </c>
      <c r="B22" s="1" t="s">
        <v>35</v>
      </c>
      <c r="C22" s="20">
        <v>2478</v>
      </c>
      <c r="D22" s="21">
        <v>2663</v>
      </c>
      <c r="E22" s="21">
        <v>1308</v>
      </c>
      <c r="F22" s="21">
        <v>3115.4536599999997</v>
      </c>
      <c r="G22" s="21">
        <v>11126.79</v>
      </c>
      <c r="H22" s="21">
        <v>1723.8351299999995</v>
      </c>
      <c r="I22" s="21">
        <v>1688.8425299999999</v>
      </c>
      <c r="J22" s="21">
        <v>1060</v>
      </c>
      <c r="K22" s="20">
        <v>1336</v>
      </c>
      <c r="L22" s="26">
        <v>1185.93</v>
      </c>
      <c r="M22" s="21"/>
      <c r="N22" s="13">
        <f t="shared" si="0"/>
        <v>27685.851320000002</v>
      </c>
    </row>
    <row r="23" spans="1:14" x14ac:dyDescent="0.25">
      <c r="A23" s="6" t="s">
        <v>36</v>
      </c>
      <c r="B23" s="1" t="s">
        <v>37</v>
      </c>
      <c r="C23" s="20">
        <v>0</v>
      </c>
      <c r="D23" s="21">
        <v>0</v>
      </c>
      <c r="E23" s="21">
        <v>550</v>
      </c>
      <c r="F23" s="21">
        <v>0</v>
      </c>
      <c r="G23" s="21">
        <v>-0.61</v>
      </c>
      <c r="H23" s="21">
        <v>242.71900000000016</v>
      </c>
      <c r="I23" s="21">
        <v>0</v>
      </c>
      <c r="J23" s="21">
        <v>0</v>
      </c>
      <c r="K23" s="20">
        <v>0</v>
      </c>
      <c r="L23" s="26">
        <v>1</v>
      </c>
      <c r="M23" s="21"/>
      <c r="N23" s="13">
        <f t="shared" si="0"/>
        <v>793.10900000000015</v>
      </c>
    </row>
    <row r="24" spans="1:14" x14ac:dyDescent="0.25">
      <c r="A24" s="6" t="s">
        <v>38</v>
      </c>
      <c r="B24" s="1" t="s">
        <v>39</v>
      </c>
      <c r="C24" s="20">
        <v>125</v>
      </c>
      <c r="D24" s="21">
        <v>0</v>
      </c>
      <c r="E24" s="21">
        <v>128</v>
      </c>
      <c r="F24" s="21">
        <v>0</v>
      </c>
      <c r="G24" s="21">
        <v>80.900000000000006</v>
      </c>
      <c r="H24" s="21">
        <v>929.92699999999991</v>
      </c>
      <c r="I24" s="21">
        <v>0</v>
      </c>
      <c r="J24" s="21">
        <v>307</v>
      </c>
      <c r="K24" s="20">
        <v>420</v>
      </c>
      <c r="L24" s="26">
        <v>0</v>
      </c>
      <c r="M24" s="21"/>
      <c r="N24" s="13">
        <f t="shared" si="0"/>
        <v>1990.8269999999998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6">
        <v>0</v>
      </c>
      <c r="M25" s="21"/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6">
        <v>0</v>
      </c>
      <c r="M26" s="21"/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153.095</v>
      </c>
      <c r="J27" s="21">
        <v>0</v>
      </c>
      <c r="K27" s="20">
        <v>0</v>
      </c>
      <c r="L27" s="26">
        <v>0</v>
      </c>
      <c r="M27" s="21"/>
      <c r="N27" s="13">
        <f t="shared" si="0"/>
        <v>153.095</v>
      </c>
    </row>
    <row r="28" spans="1:14" x14ac:dyDescent="0.25">
      <c r="A28" s="6" t="s">
        <v>46</v>
      </c>
      <c r="B28" s="1" t="s">
        <v>47</v>
      </c>
      <c r="C28" s="20">
        <v>0</v>
      </c>
      <c r="D28" s="21">
        <v>159</v>
      </c>
      <c r="E28" s="21">
        <v>43</v>
      </c>
      <c r="F28" s="21">
        <v>0</v>
      </c>
      <c r="G28" s="21">
        <v>2299.75</v>
      </c>
      <c r="H28" s="21">
        <v>184.86199999999991</v>
      </c>
      <c r="I28" s="21">
        <v>27.684999999999999</v>
      </c>
      <c r="J28" s="21">
        <v>0</v>
      </c>
      <c r="K28" s="20">
        <v>40</v>
      </c>
      <c r="L28" s="26">
        <v>0</v>
      </c>
      <c r="M28" s="21"/>
      <c r="N28" s="13">
        <f t="shared" si="0"/>
        <v>2754.297</v>
      </c>
    </row>
    <row r="29" spans="1:14" x14ac:dyDescent="0.2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21">
        <v>0</v>
      </c>
      <c r="G29" s="21">
        <v>-0.23</v>
      </c>
      <c r="H29" s="21">
        <v>0</v>
      </c>
      <c r="I29" s="21">
        <v>0</v>
      </c>
      <c r="J29" s="21">
        <v>0</v>
      </c>
      <c r="K29" s="20">
        <v>0</v>
      </c>
      <c r="L29" s="26">
        <v>0</v>
      </c>
      <c r="M29" s="21"/>
      <c r="N29" s="13">
        <f t="shared" si="0"/>
        <v>-0.23</v>
      </c>
    </row>
    <row r="30" spans="1:14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6">
        <v>0</v>
      </c>
      <c r="M30" s="21"/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21">
        <v>3.59</v>
      </c>
      <c r="H31" s="21">
        <v>23.840999999999894</v>
      </c>
      <c r="I31" s="21">
        <v>0</v>
      </c>
      <c r="J31" s="21">
        <v>24</v>
      </c>
      <c r="K31" s="20">
        <v>0</v>
      </c>
      <c r="L31" s="26">
        <v>0</v>
      </c>
      <c r="M31" s="21"/>
      <c r="N31" s="13">
        <f t="shared" si="0"/>
        <v>51.430999999999898</v>
      </c>
    </row>
    <row r="32" spans="1:14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6">
        <v>0</v>
      </c>
      <c r="M32" s="21"/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0">
        <v>962</v>
      </c>
      <c r="D33" s="21">
        <v>1919</v>
      </c>
      <c r="E33" s="21">
        <v>785</v>
      </c>
      <c r="F33" s="21">
        <v>386.08199999999999</v>
      </c>
      <c r="G33" s="21">
        <v>1438.57</v>
      </c>
      <c r="H33" s="21">
        <v>3477.8046600000007</v>
      </c>
      <c r="I33" s="21">
        <v>2970.0241700000001</v>
      </c>
      <c r="J33" s="21">
        <v>302</v>
      </c>
      <c r="K33" s="20">
        <v>710</v>
      </c>
      <c r="L33" s="26">
        <v>340.21</v>
      </c>
      <c r="M33" s="21"/>
      <c r="N33" s="13">
        <f t="shared" si="0"/>
        <v>13290.69083</v>
      </c>
    </row>
    <row r="34" spans="1:14" x14ac:dyDescent="0.25">
      <c r="A34" s="7" t="s">
        <v>58</v>
      </c>
      <c r="B34" s="8" t="s">
        <v>59</v>
      </c>
      <c r="C34" s="20">
        <v>78754</v>
      </c>
      <c r="D34" s="22">
        <f>D3+D4+D5+D6+D7+D8+D9+D16+D19+D26+D27+D28+D29+D30+D31+D32+D33</f>
        <v>45120</v>
      </c>
      <c r="E34" s="21">
        <v>17846</v>
      </c>
      <c r="F34" s="21">
        <v>26683.440659999997</v>
      </c>
      <c r="G34" s="21">
        <v>109597.99</v>
      </c>
      <c r="H34" s="21">
        <v>63994.069380000001</v>
      </c>
      <c r="I34" s="21">
        <f>I3+I5+I4+I6+I7+I8+I9+I16+I19+I26+I27+I28+I29+I30+I32+I31+I33</f>
        <v>59641.477059999997</v>
      </c>
      <c r="J34" s="24">
        <f t="shared" ref="J34" si="11">SUM(J3:J10,J13,J19,J26:J33)</f>
        <v>52145</v>
      </c>
      <c r="K34" s="20">
        <v>24138</v>
      </c>
      <c r="L34" s="27">
        <f>SUM(L3:L9)+L16+L19+SUM(L26:L33)</f>
        <v>37014.22</v>
      </c>
      <c r="M34" s="21">
        <v>281.45299999999997</v>
      </c>
      <c r="N34" s="9">
        <f t="shared" si="0"/>
        <v>515215.65009999997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O34"/>
  <sheetViews>
    <sheetView zoomScale="90" zoomScaleNormal="90" workbookViewId="0">
      <selection activeCell="I3" sqref="I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76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0">
        <v>3299</v>
      </c>
      <c r="D3" s="21">
        <v>2655</v>
      </c>
      <c r="E3" s="21">
        <v>514</v>
      </c>
      <c r="F3" s="21">
        <v>1321.5329999999999</v>
      </c>
      <c r="G3" s="39">
        <v>1649.58</v>
      </c>
      <c r="H3" s="25">
        <v>1514.8319999999985</v>
      </c>
      <c r="I3" s="21">
        <v>4335.4790000000003</v>
      </c>
      <c r="J3" s="21">
        <v>3013</v>
      </c>
      <c r="K3" s="21">
        <v>2505</v>
      </c>
      <c r="L3" s="21">
        <v>836</v>
      </c>
      <c r="M3" s="26">
        <v>1250.2900000000009</v>
      </c>
      <c r="N3" s="17"/>
      <c r="O3" s="13">
        <f>SUM(C3:N3)</f>
        <v>22893.714</v>
      </c>
    </row>
    <row r="4" spans="1:15" x14ac:dyDescent="0.25">
      <c r="A4" s="6" t="s">
        <v>2</v>
      </c>
      <c r="B4" s="1" t="s">
        <v>3</v>
      </c>
      <c r="C4" s="20">
        <v>10556</v>
      </c>
      <c r="D4" s="21">
        <v>13331</v>
      </c>
      <c r="E4" s="21">
        <v>1962</v>
      </c>
      <c r="F4" s="21">
        <v>0</v>
      </c>
      <c r="G4" s="39">
        <v>15992.89</v>
      </c>
      <c r="H4" s="25">
        <v>6744.7740000000058</v>
      </c>
      <c r="I4" s="21">
        <v>9181.1010000000006</v>
      </c>
      <c r="J4" s="21">
        <v>3064</v>
      </c>
      <c r="K4" s="21">
        <v>503</v>
      </c>
      <c r="L4" s="21">
        <v>0</v>
      </c>
      <c r="M4" s="26">
        <v>4057.9199999999983</v>
      </c>
      <c r="N4" s="17"/>
      <c r="O4" s="13">
        <f t="shared" ref="O4:O34" si="0">SUM(C4:N4)</f>
        <v>65392.685000000005</v>
      </c>
    </row>
    <row r="5" spans="1:15" x14ac:dyDescent="0.25">
      <c r="A5" s="6" t="s">
        <v>4</v>
      </c>
      <c r="B5" s="1" t="s">
        <v>5</v>
      </c>
      <c r="C5" s="20">
        <v>11579</v>
      </c>
      <c r="D5" s="21">
        <v>4318</v>
      </c>
      <c r="E5" s="21">
        <v>1931</v>
      </c>
      <c r="F5" s="21">
        <v>456.423</v>
      </c>
      <c r="G5" s="39">
        <v>1636.7</v>
      </c>
      <c r="H5" s="25">
        <v>9790.559999999994</v>
      </c>
      <c r="I5" s="21">
        <v>7293.73</v>
      </c>
      <c r="J5" s="21">
        <v>6599</v>
      </c>
      <c r="K5" s="21">
        <v>5304</v>
      </c>
      <c r="L5" s="21">
        <v>3189</v>
      </c>
      <c r="M5" s="26">
        <v>5744.7699999999968</v>
      </c>
      <c r="N5" s="17"/>
      <c r="O5" s="13">
        <f t="shared" si="0"/>
        <v>57842.18299999999</v>
      </c>
    </row>
    <row r="6" spans="1:15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9">
        <v>0</v>
      </c>
      <c r="H6" s="25">
        <v>0</v>
      </c>
      <c r="I6" s="21">
        <v>0</v>
      </c>
      <c r="J6" s="21"/>
      <c r="K6" s="21">
        <v>0</v>
      </c>
      <c r="L6" s="21">
        <v>0</v>
      </c>
      <c r="M6" s="26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9">
        <v>0</v>
      </c>
      <c r="H7" s="25">
        <v>0</v>
      </c>
      <c r="I7" s="21">
        <v>0</v>
      </c>
      <c r="J7" s="21"/>
      <c r="K7" s="21">
        <v>0</v>
      </c>
      <c r="L7" s="21">
        <v>0</v>
      </c>
      <c r="M7" s="26">
        <v>0</v>
      </c>
      <c r="N7" s="17"/>
      <c r="O7" s="13">
        <f t="shared" si="0"/>
        <v>0</v>
      </c>
    </row>
    <row r="8" spans="1:15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9">
        <v>0</v>
      </c>
      <c r="H8" s="25">
        <v>0</v>
      </c>
      <c r="I8" s="21">
        <v>0</v>
      </c>
      <c r="J8" s="21"/>
      <c r="K8" s="21">
        <v>0</v>
      </c>
      <c r="L8" s="21">
        <v>0</v>
      </c>
      <c r="M8" s="26">
        <v>0</v>
      </c>
      <c r="N8" s="17"/>
      <c r="O8" s="13">
        <f t="shared" si="0"/>
        <v>0</v>
      </c>
    </row>
    <row r="9" spans="1:15" x14ac:dyDescent="0.25">
      <c r="A9" s="6" t="s">
        <v>12</v>
      </c>
      <c r="B9" s="1" t="s">
        <v>13</v>
      </c>
      <c r="C9" s="20">
        <v>0</v>
      </c>
      <c r="D9" s="21">
        <v>0</v>
      </c>
      <c r="E9" s="21">
        <v>7</v>
      </c>
      <c r="F9" s="21">
        <v>0</v>
      </c>
      <c r="G9" s="39">
        <v>97.41</v>
      </c>
      <c r="H9" s="25">
        <v>0</v>
      </c>
      <c r="I9" s="21">
        <v>0</v>
      </c>
      <c r="J9" s="21"/>
      <c r="K9" s="21">
        <v>0</v>
      </c>
      <c r="L9" s="21">
        <v>28</v>
      </c>
      <c r="M9" s="26">
        <v>0</v>
      </c>
      <c r="N9" s="17"/>
      <c r="O9" s="13">
        <f t="shared" si="0"/>
        <v>132.41</v>
      </c>
    </row>
    <row r="10" spans="1:15" x14ac:dyDescent="0.25">
      <c r="A10" s="6" t="s">
        <v>14</v>
      </c>
      <c r="B10" s="1" t="s">
        <v>15</v>
      </c>
      <c r="C10" s="20">
        <v>1119</v>
      </c>
      <c r="D10" s="21">
        <f>D11+D12</f>
        <v>3227</v>
      </c>
      <c r="E10" s="21">
        <v>64</v>
      </c>
      <c r="F10" s="21">
        <v>62.5</v>
      </c>
      <c r="G10" s="39">
        <v>12460.56</v>
      </c>
      <c r="H10" s="25">
        <v>549.35099999999511</v>
      </c>
      <c r="I10" s="21">
        <f t="shared" ref="I10" si="1">I11+I12</f>
        <v>54.027999999999999</v>
      </c>
      <c r="J10" s="21">
        <f t="shared" ref="J10" si="2">SUM(J11:J12)</f>
        <v>180</v>
      </c>
      <c r="K10" s="21">
        <f t="shared" ref="K10" si="3">K11+K12</f>
        <v>3</v>
      </c>
      <c r="L10" s="21">
        <v>88</v>
      </c>
      <c r="M10" s="26">
        <f>SUM(M11:M12)</f>
        <v>129.86000000000004</v>
      </c>
      <c r="N10" s="17"/>
      <c r="O10" s="13">
        <f t="shared" si="0"/>
        <v>17937.298999999992</v>
      </c>
    </row>
    <row r="11" spans="1:15" x14ac:dyDescent="0.25">
      <c r="A11" s="6" t="s">
        <v>16</v>
      </c>
      <c r="B11" s="1" t="s">
        <v>17</v>
      </c>
      <c r="C11" s="20">
        <v>792</v>
      </c>
      <c r="D11" s="21">
        <v>1069</v>
      </c>
      <c r="E11" s="21">
        <v>54</v>
      </c>
      <c r="F11" s="21">
        <v>62.5</v>
      </c>
      <c r="G11" s="39">
        <v>42.47</v>
      </c>
      <c r="H11" s="21">
        <v>432.47399999999834</v>
      </c>
      <c r="I11" s="21">
        <v>35.628</v>
      </c>
      <c r="J11" s="21">
        <v>10</v>
      </c>
      <c r="K11" s="31">
        <v>3</v>
      </c>
      <c r="L11" s="21">
        <v>32</v>
      </c>
      <c r="M11" s="26">
        <v>42.400000000000006</v>
      </c>
      <c r="N11" s="17"/>
      <c r="O11" s="13">
        <f t="shared" si="0"/>
        <v>2575.4719999999988</v>
      </c>
    </row>
    <row r="12" spans="1:15" x14ac:dyDescent="0.25">
      <c r="A12" s="6" t="s">
        <v>18</v>
      </c>
      <c r="B12" s="1" t="s">
        <v>19</v>
      </c>
      <c r="C12" s="20">
        <v>327</v>
      </c>
      <c r="D12" s="21">
        <v>2158</v>
      </c>
      <c r="E12" s="21">
        <v>10</v>
      </c>
      <c r="F12" s="21">
        <v>0</v>
      </c>
      <c r="G12" s="39">
        <v>78867.02</v>
      </c>
      <c r="H12" s="21">
        <v>116.87700000000041</v>
      </c>
      <c r="I12" s="21">
        <v>18.399999999999999</v>
      </c>
      <c r="J12" s="21">
        <v>170</v>
      </c>
      <c r="K12" s="31">
        <v>0</v>
      </c>
      <c r="L12" s="21">
        <v>56</v>
      </c>
      <c r="M12" s="26">
        <v>87.460000000000036</v>
      </c>
      <c r="N12" s="17"/>
      <c r="O12" s="13">
        <f t="shared" si="0"/>
        <v>81810.756999999998</v>
      </c>
    </row>
    <row r="13" spans="1:15" x14ac:dyDescent="0.25">
      <c r="A13" s="6" t="s">
        <v>20</v>
      </c>
      <c r="B13" s="1" t="s">
        <v>21</v>
      </c>
      <c r="C13" s="20">
        <v>497</v>
      </c>
      <c r="D13" s="21">
        <f>D14+D15</f>
        <v>1785</v>
      </c>
      <c r="E13" s="21">
        <v>4141</v>
      </c>
      <c r="F13" s="21">
        <v>0</v>
      </c>
      <c r="G13" s="39">
        <v>11954.3</v>
      </c>
      <c r="H13" s="25">
        <v>10301.815000000004</v>
      </c>
      <c r="I13" s="21">
        <f>I14+I15</f>
        <v>10082.772999999999</v>
      </c>
      <c r="J13" s="21">
        <f t="shared" ref="J13" si="4">SUM(J14:J15)</f>
        <v>13</v>
      </c>
      <c r="K13" s="21">
        <f t="shared" ref="K13" si="5">K14+K15</f>
        <v>166</v>
      </c>
      <c r="L13" s="21">
        <v>77</v>
      </c>
      <c r="M13" s="26">
        <f>SUM(M14:M15)</f>
        <v>2378.4399999999991</v>
      </c>
      <c r="N13" s="17"/>
      <c r="O13" s="13">
        <f t="shared" si="0"/>
        <v>41396.328000000009</v>
      </c>
    </row>
    <row r="14" spans="1:15" x14ac:dyDescent="0.25">
      <c r="A14" s="6" t="s">
        <v>16</v>
      </c>
      <c r="B14" s="1" t="s">
        <v>22</v>
      </c>
      <c r="C14" s="20">
        <v>222</v>
      </c>
      <c r="D14" s="21">
        <v>101</v>
      </c>
      <c r="E14" s="21">
        <v>4001</v>
      </c>
      <c r="F14" s="21">
        <v>0</v>
      </c>
      <c r="G14" s="39">
        <v>276.18</v>
      </c>
      <c r="H14" s="21">
        <v>9712.2289999999957</v>
      </c>
      <c r="I14" s="21">
        <v>6006.9759999999997</v>
      </c>
      <c r="J14" s="21"/>
      <c r="K14" s="31">
        <v>73</v>
      </c>
      <c r="L14" s="21">
        <v>15</v>
      </c>
      <c r="M14" s="26">
        <v>277.05999999999995</v>
      </c>
      <c r="N14" s="17"/>
      <c r="O14" s="13">
        <f t="shared" si="0"/>
        <v>20684.444999999996</v>
      </c>
    </row>
    <row r="15" spans="1:15" x14ac:dyDescent="0.25">
      <c r="A15" s="6" t="s">
        <v>18</v>
      </c>
      <c r="B15" s="1" t="s">
        <v>23</v>
      </c>
      <c r="C15" s="20">
        <v>275</v>
      </c>
      <c r="D15" s="21">
        <v>1684</v>
      </c>
      <c r="E15" s="21">
        <v>140</v>
      </c>
      <c r="F15" s="21">
        <v>0</v>
      </c>
      <c r="G15" s="39">
        <v>11678.12</v>
      </c>
      <c r="H15" s="21">
        <v>589.58599999999933</v>
      </c>
      <c r="I15" s="21">
        <v>4075.797</v>
      </c>
      <c r="J15" s="21">
        <v>13</v>
      </c>
      <c r="K15" s="31">
        <v>93</v>
      </c>
      <c r="L15" s="21">
        <v>62</v>
      </c>
      <c r="M15" s="26">
        <v>2101.3799999999992</v>
      </c>
      <c r="N15" s="17"/>
      <c r="O15" s="13">
        <f t="shared" si="0"/>
        <v>20711.883000000002</v>
      </c>
    </row>
    <row r="16" spans="1:15" x14ac:dyDescent="0.25">
      <c r="A16" s="6" t="s">
        <v>24</v>
      </c>
      <c r="B16" s="1" t="s">
        <v>25</v>
      </c>
      <c r="C16" s="20">
        <v>1616</v>
      </c>
      <c r="D16" s="21">
        <f t="shared" ref="D16:D18" si="6">D10+D13</f>
        <v>5012</v>
      </c>
      <c r="E16" s="21">
        <v>4205</v>
      </c>
      <c r="F16" s="21">
        <v>62.5</v>
      </c>
      <c r="G16" s="39">
        <v>24414.86</v>
      </c>
      <c r="H16" s="25">
        <v>10851.166000000016</v>
      </c>
      <c r="I16" s="21">
        <f t="shared" ref="I16" si="7">I17+I18</f>
        <v>10136.800999999999</v>
      </c>
      <c r="J16" s="21">
        <f t="shared" ref="J16" si="8">SUM(J17:J18)</f>
        <v>193</v>
      </c>
      <c r="K16" s="21">
        <f t="shared" ref="K16" si="9">K17+K18</f>
        <v>169</v>
      </c>
      <c r="L16" s="21">
        <v>165</v>
      </c>
      <c r="M16" s="26">
        <f>SUM(M17:M18)</f>
        <v>2508.2999999999993</v>
      </c>
      <c r="N16" s="17"/>
      <c r="O16" s="13">
        <f t="shared" si="0"/>
        <v>59333.627000000008</v>
      </c>
    </row>
    <row r="17" spans="1:15" x14ac:dyDescent="0.25">
      <c r="A17" s="6" t="s">
        <v>16</v>
      </c>
      <c r="B17" s="1" t="s">
        <v>26</v>
      </c>
      <c r="C17" s="20">
        <v>1014</v>
      </c>
      <c r="D17" s="21">
        <f t="shared" si="6"/>
        <v>1170</v>
      </c>
      <c r="E17" s="21">
        <v>4055</v>
      </c>
      <c r="F17" s="21">
        <v>62.5</v>
      </c>
      <c r="G17" s="39">
        <v>318.64999999999998</v>
      </c>
      <c r="H17" s="21">
        <v>10144.703000000001</v>
      </c>
      <c r="I17" s="21">
        <f t="shared" ref="I17:K18" si="10">I11+I14</f>
        <v>6042.6039999999994</v>
      </c>
      <c r="J17" s="21">
        <f t="shared" si="10"/>
        <v>10</v>
      </c>
      <c r="K17" s="32">
        <f t="shared" si="10"/>
        <v>76</v>
      </c>
      <c r="L17" s="21">
        <v>47</v>
      </c>
      <c r="M17" s="26">
        <f>M11+M14</f>
        <v>319.45999999999992</v>
      </c>
      <c r="N17" s="17"/>
      <c r="O17" s="13">
        <f t="shared" si="0"/>
        <v>23259.917000000001</v>
      </c>
    </row>
    <row r="18" spans="1:15" x14ac:dyDescent="0.25">
      <c r="A18" s="6" t="s">
        <v>18</v>
      </c>
      <c r="B18" s="1" t="s">
        <v>27</v>
      </c>
      <c r="C18" s="20">
        <v>602</v>
      </c>
      <c r="D18" s="21">
        <f t="shared" si="6"/>
        <v>3842</v>
      </c>
      <c r="E18" s="21">
        <v>150</v>
      </c>
      <c r="F18" s="21">
        <v>0</v>
      </c>
      <c r="G18" s="39">
        <v>24096.21</v>
      </c>
      <c r="H18" s="21">
        <v>706.4629999999961</v>
      </c>
      <c r="I18" s="21">
        <f t="shared" si="10"/>
        <v>4094.1970000000001</v>
      </c>
      <c r="J18" s="21">
        <f t="shared" si="10"/>
        <v>183</v>
      </c>
      <c r="K18" s="32">
        <f t="shared" si="10"/>
        <v>93</v>
      </c>
      <c r="L18" s="21">
        <v>118</v>
      </c>
      <c r="M18" s="26">
        <f>M12+M15</f>
        <v>2188.8399999999992</v>
      </c>
      <c r="N18" s="17"/>
      <c r="O18" s="13">
        <f t="shared" si="0"/>
        <v>36073.709999999992</v>
      </c>
    </row>
    <row r="19" spans="1:15" x14ac:dyDescent="0.25">
      <c r="A19" s="6" t="s">
        <v>28</v>
      </c>
      <c r="B19" s="1" t="s">
        <v>29</v>
      </c>
      <c r="C19" s="20">
        <v>12173</v>
      </c>
      <c r="D19" s="21">
        <f>D20+D25+D24</f>
        <v>11718</v>
      </c>
      <c r="E19" s="21">
        <v>14547</v>
      </c>
      <c r="F19" s="21">
        <v>8710.4904900000183</v>
      </c>
      <c r="G19" s="39">
        <v>13871.52</v>
      </c>
      <c r="H19" s="25">
        <f>H20+H24+H25</f>
        <v>15162.125169999979</v>
      </c>
      <c r="I19" s="21">
        <f t="shared" ref="I19" si="11">I20+I24+I25</f>
        <v>22473.822079999998</v>
      </c>
      <c r="J19" s="21">
        <f t="shared" ref="J19" si="12">SUM(J20,J24:J25)</f>
        <v>25441</v>
      </c>
      <c r="K19" s="21">
        <f t="shared" ref="K19" si="13">SUM(K21:K25)</f>
        <v>10749</v>
      </c>
      <c r="L19" s="21">
        <v>19403</v>
      </c>
      <c r="M19" s="26">
        <f>M20+M24+M25</f>
        <v>13512.790000000005</v>
      </c>
      <c r="N19" s="17"/>
      <c r="O19" s="13">
        <f t="shared" si="0"/>
        <v>167761.74773999999</v>
      </c>
    </row>
    <row r="20" spans="1:15" x14ac:dyDescent="0.25">
      <c r="A20" s="6" t="s">
        <v>30</v>
      </c>
      <c r="B20" s="1" t="s">
        <v>31</v>
      </c>
      <c r="C20" s="20">
        <v>12150</v>
      </c>
      <c r="D20" s="21">
        <f>D21+D22+D23</f>
        <v>11718</v>
      </c>
      <c r="E20" s="21">
        <v>14525</v>
      </c>
      <c r="F20" s="21">
        <v>8710.4904900000183</v>
      </c>
      <c r="G20" s="39">
        <v>13790.279999999999</v>
      </c>
      <c r="H20" s="25">
        <f>H21+H22+H23</f>
        <v>14528.527169999979</v>
      </c>
      <c r="I20" s="21">
        <f t="shared" ref="I20" si="14">I21+I22+I23</f>
        <v>22358.957719999999</v>
      </c>
      <c r="J20" s="21">
        <f t="shared" ref="J20" si="15">SUM(J21:J23)</f>
        <v>25316</v>
      </c>
      <c r="K20" s="21">
        <f t="shared" ref="K20" si="16">K21+K22+K23</f>
        <v>10749</v>
      </c>
      <c r="L20" s="21">
        <v>19383</v>
      </c>
      <c r="M20" s="26">
        <f>SUM(M21:M23)</f>
        <v>12282.910000000003</v>
      </c>
      <c r="N20" s="17"/>
      <c r="O20" s="13">
        <f t="shared" si="0"/>
        <v>165512.16537999999</v>
      </c>
    </row>
    <row r="21" spans="1:15" x14ac:dyDescent="0.25">
      <c r="A21" s="6" t="s">
        <v>32</v>
      </c>
      <c r="B21" s="1" t="s">
        <v>33</v>
      </c>
      <c r="C21" s="20">
        <v>10636</v>
      </c>
      <c r="D21" s="21">
        <v>11718</v>
      </c>
      <c r="E21" s="21">
        <v>13229</v>
      </c>
      <c r="F21" s="21">
        <v>7299.6440000000075</v>
      </c>
      <c r="G21" s="39">
        <v>11956.67</v>
      </c>
      <c r="H21" s="21">
        <v>12230.074459999982</v>
      </c>
      <c r="I21" s="21">
        <v>15153.579170000001</v>
      </c>
      <c r="J21" s="21">
        <v>23844</v>
      </c>
      <c r="K21" s="31">
        <v>10609</v>
      </c>
      <c r="L21" s="21">
        <v>17235</v>
      </c>
      <c r="M21" s="26">
        <v>9236.7900000000009</v>
      </c>
      <c r="N21" s="17"/>
      <c r="O21" s="13">
        <f t="shared" si="0"/>
        <v>143147.75762999998</v>
      </c>
    </row>
    <row r="22" spans="1:15" x14ac:dyDescent="0.25">
      <c r="A22" s="6" t="s">
        <v>34</v>
      </c>
      <c r="B22" s="1" t="s">
        <v>35</v>
      </c>
      <c r="C22" s="20">
        <v>1514</v>
      </c>
      <c r="D22" s="21">
        <v>0</v>
      </c>
      <c r="E22" s="21">
        <v>1296</v>
      </c>
      <c r="F22" s="21">
        <v>1410.8464900000106</v>
      </c>
      <c r="G22" s="39">
        <v>1834.05</v>
      </c>
      <c r="H22" s="21">
        <v>2298.4527099999978</v>
      </c>
      <c r="I22" s="21">
        <v>7205.3785499999994</v>
      </c>
      <c r="J22" s="21">
        <v>1472</v>
      </c>
      <c r="K22" s="31">
        <v>0</v>
      </c>
      <c r="L22" s="21">
        <v>2148</v>
      </c>
      <c r="M22" s="26">
        <v>3046.1200000000026</v>
      </c>
      <c r="N22" s="17"/>
      <c r="O22" s="13">
        <f t="shared" si="0"/>
        <v>22224.847750000008</v>
      </c>
    </row>
    <row r="23" spans="1:15" x14ac:dyDescent="0.25">
      <c r="A23" s="6" t="s">
        <v>36</v>
      </c>
      <c r="B23" s="1" t="s">
        <v>37</v>
      </c>
      <c r="C23" s="20">
        <v>0</v>
      </c>
      <c r="D23" s="21">
        <v>0</v>
      </c>
      <c r="E23" s="21">
        <v>0</v>
      </c>
      <c r="F23" s="21">
        <v>0</v>
      </c>
      <c r="G23" s="39">
        <v>-0.44</v>
      </c>
      <c r="H23" s="21">
        <v>0</v>
      </c>
      <c r="I23" s="21">
        <v>0</v>
      </c>
      <c r="J23" s="21"/>
      <c r="K23" s="31">
        <v>140</v>
      </c>
      <c r="L23" s="21">
        <v>0</v>
      </c>
      <c r="M23" s="26">
        <v>0</v>
      </c>
      <c r="N23" s="17"/>
      <c r="O23" s="13">
        <f t="shared" si="0"/>
        <v>139.56</v>
      </c>
    </row>
    <row r="24" spans="1:15" x14ac:dyDescent="0.25">
      <c r="A24" s="6" t="s">
        <v>38</v>
      </c>
      <c r="B24" s="1" t="s">
        <v>39</v>
      </c>
      <c r="C24" s="20">
        <v>23</v>
      </c>
      <c r="D24" s="36">
        <v>0</v>
      </c>
      <c r="E24" s="21">
        <v>22</v>
      </c>
      <c r="F24" s="21">
        <v>0</v>
      </c>
      <c r="G24" s="39">
        <v>81.239999999999995</v>
      </c>
      <c r="H24" s="21">
        <v>633.59800000000007</v>
      </c>
      <c r="I24" s="21">
        <v>114.86436</v>
      </c>
      <c r="J24" s="21">
        <v>125</v>
      </c>
      <c r="K24" s="31">
        <v>0</v>
      </c>
      <c r="L24" s="21">
        <v>20</v>
      </c>
      <c r="M24" s="26">
        <v>1229.8800000000001</v>
      </c>
      <c r="N24" s="17"/>
      <c r="O24" s="13">
        <f t="shared" si="0"/>
        <v>2249.5823600000003</v>
      </c>
    </row>
    <row r="25" spans="1:15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9">
        <v>0</v>
      </c>
      <c r="H25" s="21">
        <v>0</v>
      </c>
      <c r="I25" s="21">
        <v>0</v>
      </c>
      <c r="J25" s="21"/>
      <c r="K25" s="31">
        <v>0</v>
      </c>
      <c r="L25" s="21">
        <v>0</v>
      </c>
      <c r="M25" s="26">
        <v>0</v>
      </c>
      <c r="N25" s="17"/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39">
        <v>0</v>
      </c>
      <c r="H26" s="25">
        <v>0</v>
      </c>
      <c r="I26" s="21">
        <v>0</v>
      </c>
      <c r="J26" s="21"/>
      <c r="K26" s="21">
        <v>0</v>
      </c>
      <c r="L26" s="21">
        <v>0</v>
      </c>
      <c r="M26" s="26">
        <v>0</v>
      </c>
      <c r="N26" s="17"/>
      <c r="O26" s="13">
        <f t="shared" si="0"/>
        <v>0</v>
      </c>
    </row>
    <row r="27" spans="1:15" x14ac:dyDescent="0.2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39">
        <v>0</v>
      </c>
      <c r="H27" s="25">
        <v>0</v>
      </c>
      <c r="I27" s="21">
        <v>0</v>
      </c>
      <c r="J27" s="21"/>
      <c r="K27" s="21">
        <v>0</v>
      </c>
      <c r="L27" s="21">
        <v>0</v>
      </c>
      <c r="M27" s="26">
        <v>0</v>
      </c>
      <c r="N27" s="17"/>
      <c r="O27" s="13">
        <f t="shared" si="0"/>
        <v>0</v>
      </c>
    </row>
    <row r="28" spans="1:15" x14ac:dyDescent="0.25">
      <c r="A28" s="6" t="s">
        <v>46</v>
      </c>
      <c r="B28" s="1" t="s">
        <v>47</v>
      </c>
      <c r="C28" s="20">
        <v>0</v>
      </c>
      <c r="D28" s="21">
        <v>7</v>
      </c>
      <c r="E28" s="21">
        <v>10</v>
      </c>
      <c r="F28" s="21">
        <v>0</v>
      </c>
      <c r="G28" s="39">
        <v>126.01</v>
      </c>
      <c r="H28" s="25">
        <v>14.051999999999907</v>
      </c>
      <c r="I28" s="21">
        <v>0</v>
      </c>
      <c r="J28" s="21"/>
      <c r="K28" s="21">
        <v>58</v>
      </c>
      <c r="L28" s="21">
        <v>132</v>
      </c>
      <c r="M28" s="26">
        <v>493.74</v>
      </c>
      <c r="N28" s="17"/>
      <c r="O28" s="13">
        <f t="shared" si="0"/>
        <v>840.80199999999991</v>
      </c>
    </row>
    <row r="29" spans="1:15" x14ac:dyDescent="0.2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21">
        <v>0</v>
      </c>
      <c r="G29" s="39">
        <v>0</v>
      </c>
      <c r="H29" s="25">
        <v>0</v>
      </c>
      <c r="I29" s="21">
        <v>0</v>
      </c>
      <c r="J29" s="21"/>
      <c r="K29" s="21">
        <v>0</v>
      </c>
      <c r="L29" s="21">
        <v>0</v>
      </c>
      <c r="M29" s="26">
        <v>0</v>
      </c>
      <c r="N29" s="17"/>
      <c r="O29" s="13">
        <f t="shared" si="0"/>
        <v>0</v>
      </c>
    </row>
    <row r="30" spans="1:15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39">
        <v>0</v>
      </c>
      <c r="H30" s="25">
        <v>0</v>
      </c>
      <c r="I30" s="21">
        <v>0</v>
      </c>
      <c r="J30" s="21"/>
      <c r="K30" s="21">
        <v>0</v>
      </c>
      <c r="L30" s="21">
        <v>0</v>
      </c>
      <c r="M30" s="26">
        <v>0</v>
      </c>
      <c r="N30" s="17"/>
      <c r="O30" s="13">
        <f t="shared" si="0"/>
        <v>0</v>
      </c>
    </row>
    <row r="31" spans="1:15" x14ac:dyDescent="0.2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39">
        <v>-0.03</v>
      </c>
      <c r="H31" s="25">
        <v>0</v>
      </c>
      <c r="I31" s="21">
        <v>0</v>
      </c>
      <c r="J31" s="21"/>
      <c r="K31" s="21">
        <v>0</v>
      </c>
      <c r="L31" s="21">
        <v>0</v>
      </c>
      <c r="M31" s="26">
        <v>0</v>
      </c>
      <c r="N31" s="17"/>
      <c r="O31" s="13">
        <f t="shared" si="0"/>
        <v>-0.03</v>
      </c>
    </row>
    <row r="32" spans="1:15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9">
        <v>0</v>
      </c>
      <c r="H32" s="25">
        <v>0</v>
      </c>
      <c r="I32" s="21">
        <v>0</v>
      </c>
      <c r="J32" s="21"/>
      <c r="K32" s="21">
        <v>0</v>
      </c>
      <c r="L32" s="21">
        <v>0</v>
      </c>
      <c r="M32" s="26">
        <v>0</v>
      </c>
      <c r="N32" s="17"/>
      <c r="O32" s="13">
        <f t="shared" si="0"/>
        <v>0</v>
      </c>
    </row>
    <row r="33" spans="1:15" x14ac:dyDescent="0.25">
      <c r="A33" s="6" t="s">
        <v>56</v>
      </c>
      <c r="B33" s="1" t="s">
        <v>57</v>
      </c>
      <c r="C33" s="20">
        <v>782</v>
      </c>
      <c r="D33" s="21">
        <v>1159</v>
      </c>
      <c r="E33" s="21">
        <v>145</v>
      </c>
      <c r="F33" s="21">
        <v>266.44864999999993</v>
      </c>
      <c r="G33" s="39">
        <v>89.14</v>
      </c>
      <c r="H33" s="25">
        <v>503.47623999999996</v>
      </c>
      <c r="I33" s="21">
        <v>720.52114999999992</v>
      </c>
      <c r="J33" s="21">
        <v>230</v>
      </c>
      <c r="K33" s="21">
        <v>136</v>
      </c>
      <c r="L33" s="21">
        <v>218</v>
      </c>
      <c r="M33" s="26">
        <v>128.18999999999983</v>
      </c>
      <c r="N33" s="17"/>
      <c r="O33" s="13">
        <f t="shared" si="0"/>
        <v>4377.7760399999997</v>
      </c>
    </row>
    <row r="34" spans="1:15" x14ac:dyDescent="0.25">
      <c r="A34" s="7" t="s">
        <v>58</v>
      </c>
      <c r="B34" s="8" t="s">
        <v>59</v>
      </c>
      <c r="C34" s="20">
        <v>40005</v>
      </c>
      <c r="D34" s="22">
        <f>D3+D4+D5+D6+D7+D8+D9+D16+D19+D26+D27+D28+D29+D30+D31+D32+D33</f>
        <v>38200</v>
      </c>
      <c r="E34" s="21">
        <v>23321</v>
      </c>
      <c r="F34" s="21">
        <v>10817.395140000019</v>
      </c>
      <c r="G34" s="40">
        <v>57878.080000000002</v>
      </c>
      <c r="H34" s="25">
        <v>44580.985410000038</v>
      </c>
      <c r="I34" s="21">
        <f>I3+I5+I4+I6+I7+I8+I9+I16+I19+I26+I27+I28+I29+I30+I32+I31+I33</f>
        <v>54141.454229999996</v>
      </c>
      <c r="J34" s="24">
        <f t="shared" ref="J34" si="17">SUM(J3:J10,J13,J19,J26:J33)</f>
        <v>38540</v>
      </c>
      <c r="K34" s="24">
        <f>SUM(K3:K10)+K13+K19+SUM(K26:K33)</f>
        <v>19424</v>
      </c>
      <c r="L34" s="21">
        <v>23971</v>
      </c>
      <c r="M34" s="27">
        <f>SUM(M3:M9)+M16+M19+SUM(M26:M33)</f>
        <v>27696</v>
      </c>
      <c r="N34" s="18"/>
      <c r="O34" s="9">
        <f t="shared" si="0"/>
        <v>378574.91478000005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tabSelected="1"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9545</v>
      </c>
      <c r="D3" s="21">
        <v>5151</v>
      </c>
      <c r="E3" s="21">
        <v>2704</v>
      </c>
      <c r="F3" s="21">
        <v>6598</v>
      </c>
      <c r="G3" s="21">
        <v>8467</v>
      </c>
      <c r="H3" s="21">
        <v>11739</v>
      </c>
      <c r="I3" s="21">
        <v>4461</v>
      </c>
      <c r="J3" s="21">
        <v>8375</v>
      </c>
      <c r="K3" s="20">
        <v>5963</v>
      </c>
      <c r="L3" s="28">
        <v>6188</v>
      </c>
      <c r="M3" s="21">
        <v>235</v>
      </c>
      <c r="N3" s="13">
        <f>SUM(C3:M3)</f>
        <v>69426</v>
      </c>
    </row>
    <row r="4" spans="1:14" x14ac:dyDescent="0.25">
      <c r="A4" s="6" t="s">
        <v>2</v>
      </c>
      <c r="B4" s="1" t="s">
        <v>3</v>
      </c>
      <c r="C4" s="20">
        <v>137</v>
      </c>
      <c r="D4" s="21">
        <v>104</v>
      </c>
      <c r="E4" s="21">
        <v>9</v>
      </c>
      <c r="F4" s="21">
        <v>0</v>
      </c>
      <c r="G4" s="21">
        <v>5</v>
      </c>
      <c r="H4" s="21">
        <v>2391</v>
      </c>
      <c r="I4" s="21">
        <v>906</v>
      </c>
      <c r="J4" s="21">
        <v>47</v>
      </c>
      <c r="K4" s="20">
        <v>0</v>
      </c>
      <c r="L4" s="28">
        <v>68</v>
      </c>
      <c r="M4" s="21"/>
      <c r="N4" s="13">
        <f t="shared" ref="N4:N34" si="0">SUM(C4:M4)</f>
        <v>3667</v>
      </c>
    </row>
    <row r="5" spans="1:14" x14ac:dyDescent="0.25">
      <c r="A5" s="6" t="s">
        <v>4</v>
      </c>
      <c r="B5" s="1" t="s">
        <v>5</v>
      </c>
      <c r="C5" s="20">
        <v>319</v>
      </c>
      <c r="D5" s="21">
        <v>466</v>
      </c>
      <c r="E5" s="21">
        <v>1178</v>
      </c>
      <c r="F5" s="21">
        <v>127</v>
      </c>
      <c r="G5" s="21">
        <v>429</v>
      </c>
      <c r="H5" s="21">
        <v>712</v>
      </c>
      <c r="I5" s="21">
        <v>556</v>
      </c>
      <c r="J5" s="21">
        <v>399</v>
      </c>
      <c r="K5" s="20">
        <v>515</v>
      </c>
      <c r="L5" s="28">
        <v>500</v>
      </c>
      <c r="M5" s="21">
        <v>10</v>
      </c>
      <c r="N5" s="13">
        <f t="shared" si="0"/>
        <v>5211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8">
        <v>0</v>
      </c>
      <c r="M6" s="21"/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0">
        <v>1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8">
        <v>0</v>
      </c>
      <c r="M7" s="21"/>
      <c r="N7" s="13">
        <f t="shared" si="0"/>
        <v>1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8">
        <v>0</v>
      </c>
      <c r="M8" s="21"/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20">
        <v>4</v>
      </c>
      <c r="D9" s="21">
        <v>33</v>
      </c>
      <c r="E9" s="21">
        <v>46</v>
      </c>
      <c r="F9" s="21">
        <v>0</v>
      </c>
      <c r="G9" s="21">
        <v>13</v>
      </c>
      <c r="H9" s="21">
        <v>14</v>
      </c>
      <c r="I9" s="21">
        <v>66</v>
      </c>
      <c r="J9" s="21">
        <v>14</v>
      </c>
      <c r="K9" s="20">
        <v>18</v>
      </c>
      <c r="L9" s="28">
        <v>6</v>
      </c>
      <c r="M9" s="21"/>
      <c r="N9" s="13">
        <f t="shared" si="0"/>
        <v>214</v>
      </c>
    </row>
    <row r="10" spans="1:14" x14ac:dyDescent="0.25">
      <c r="A10" s="6" t="s">
        <v>14</v>
      </c>
      <c r="B10" s="1" t="s">
        <v>15</v>
      </c>
      <c r="C10" s="20">
        <v>1771</v>
      </c>
      <c r="D10" s="21">
        <f>D11+D12</f>
        <v>1389</v>
      </c>
      <c r="E10" s="21">
        <v>529</v>
      </c>
      <c r="F10" s="23">
        <v>172</v>
      </c>
      <c r="G10" s="21">
        <v>1222</v>
      </c>
      <c r="H10" s="21">
        <v>2060</v>
      </c>
      <c r="I10" s="21">
        <f>I11+I12</f>
        <v>1895</v>
      </c>
      <c r="J10" s="21">
        <f t="shared" ref="J10" si="1">SUM(J11:J12)</f>
        <v>540</v>
      </c>
      <c r="K10" s="20">
        <v>735</v>
      </c>
      <c r="L10" s="28">
        <f>SUM(L11:L12)</f>
        <v>999</v>
      </c>
      <c r="M10" s="21">
        <v>5</v>
      </c>
      <c r="N10" s="13">
        <f t="shared" si="0"/>
        <v>11317</v>
      </c>
    </row>
    <row r="11" spans="1:14" x14ac:dyDescent="0.25">
      <c r="A11" s="6" t="s">
        <v>16</v>
      </c>
      <c r="B11" s="1" t="s">
        <v>17</v>
      </c>
      <c r="C11" s="20">
        <v>1669</v>
      </c>
      <c r="D11" s="21">
        <v>1142</v>
      </c>
      <c r="E11" s="21">
        <v>380</v>
      </c>
      <c r="F11" s="21">
        <v>155</v>
      </c>
      <c r="G11" s="21">
        <v>1044</v>
      </c>
      <c r="H11" s="21">
        <v>1662</v>
      </c>
      <c r="I11" s="21">
        <v>1740</v>
      </c>
      <c r="J11" s="21">
        <v>353</v>
      </c>
      <c r="K11" s="20">
        <v>564</v>
      </c>
      <c r="L11" s="28">
        <v>313</v>
      </c>
      <c r="M11" s="21">
        <v>5</v>
      </c>
      <c r="N11" s="13">
        <f t="shared" si="0"/>
        <v>9027</v>
      </c>
    </row>
    <row r="12" spans="1:14" x14ac:dyDescent="0.25">
      <c r="A12" s="6" t="s">
        <v>18</v>
      </c>
      <c r="B12" s="1" t="s">
        <v>19</v>
      </c>
      <c r="C12" s="20">
        <v>102</v>
      </c>
      <c r="D12" s="21">
        <v>247</v>
      </c>
      <c r="E12" s="21">
        <v>149</v>
      </c>
      <c r="F12" s="21">
        <v>17</v>
      </c>
      <c r="G12" s="21">
        <v>178</v>
      </c>
      <c r="H12" s="21">
        <v>398</v>
      </c>
      <c r="I12" s="21">
        <v>155</v>
      </c>
      <c r="J12" s="21">
        <v>187</v>
      </c>
      <c r="K12" s="20">
        <v>171</v>
      </c>
      <c r="L12" s="28">
        <v>686</v>
      </c>
      <c r="M12" s="21">
        <v>0</v>
      </c>
      <c r="N12" s="13">
        <f t="shared" si="0"/>
        <v>2290</v>
      </c>
    </row>
    <row r="13" spans="1:14" x14ac:dyDescent="0.25">
      <c r="A13" s="6" t="s">
        <v>20</v>
      </c>
      <c r="B13" s="1" t="s">
        <v>21</v>
      </c>
      <c r="C13" s="20">
        <v>1262</v>
      </c>
      <c r="D13" s="21">
        <f>D14+D15</f>
        <v>1204</v>
      </c>
      <c r="E13" s="21">
        <v>185</v>
      </c>
      <c r="F13" s="23">
        <v>30</v>
      </c>
      <c r="G13" s="21">
        <v>1299</v>
      </c>
      <c r="H13" s="21">
        <v>3557</v>
      </c>
      <c r="I13" s="21">
        <f>I14+I15</f>
        <v>2232</v>
      </c>
      <c r="J13" s="21">
        <f t="shared" ref="J13" si="2">SUM(J14:J15)</f>
        <v>234</v>
      </c>
      <c r="K13" s="20">
        <v>342</v>
      </c>
      <c r="L13" s="28">
        <f>SUM(L14:L15)</f>
        <v>1065</v>
      </c>
      <c r="M13" s="21">
        <v>4</v>
      </c>
      <c r="N13" s="13">
        <f t="shared" si="0"/>
        <v>11414</v>
      </c>
    </row>
    <row r="14" spans="1:14" x14ac:dyDescent="0.25">
      <c r="A14" s="6" t="s">
        <v>16</v>
      </c>
      <c r="B14" s="1" t="s">
        <v>22</v>
      </c>
      <c r="C14" s="20">
        <v>1142</v>
      </c>
      <c r="D14" s="21">
        <v>1059</v>
      </c>
      <c r="E14" s="21">
        <v>154</v>
      </c>
      <c r="F14" s="21">
        <v>20</v>
      </c>
      <c r="G14" s="21">
        <v>1049</v>
      </c>
      <c r="H14" s="21">
        <v>3125</v>
      </c>
      <c r="I14" s="21">
        <v>1834</v>
      </c>
      <c r="J14" s="21">
        <v>156</v>
      </c>
      <c r="K14" s="20">
        <v>266</v>
      </c>
      <c r="L14" s="28">
        <v>312</v>
      </c>
      <c r="M14" s="21">
        <v>4</v>
      </c>
      <c r="N14" s="13">
        <f t="shared" si="0"/>
        <v>9121</v>
      </c>
    </row>
    <row r="15" spans="1:14" x14ac:dyDescent="0.25">
      <c r="A15" s="6" t="s">
        <v>18</v>
      </c>
      <c r="B15" s="1" t="s">
        <v>23</v>
      </c>
      <c r="C15" s="20">
        <v>120</v>
      </c>
      <c r="D15" s="21">
        <v>145</v>
      </c>
      <c r="E15" s="21">
        <v>31</v>
      </c>
      <c r="F15" s="21">
        <v>10</v>
      </c>
      <c r="G15" s="21">
        <v>250</v>
      </c>
      <c r="H15" s="21">
        <v>432</v>
      </c>
      <c r="I15" s="21">
        <v>398</v>
      </c>
      <c r="J15" s="21">
        <v>78</v>
      </c>
      <c r="K15" s="20">
        <v>76</v>
      </c>
      <c r="L15" s="28">
        <v>753</v>
      </c>
      <c r="M15" s="21">
        <v>0</v>
      </c>
      <c r="N15" s="13">
        <f t="shared" si="0"/>
        <v>2293</v>
      </c>
    </row>
    <row r="16" spans="1:14" x14ac:dyDescent="0.25">
      <c r="A16" s="6" t="s">
        <v>24</v>
      </c>
      <c r="B16" s="1" t="s">
        <v>25</v>
      </c>
      <c r="C16" s="20">
        <v>1905</v>
      </c>
      <c r="D16" s="21">
        <f>D17+D18</f>
        <v>1414</v>
      </c>
      <c r="E16" s="21">
        <v>561</v>
      </c>
      <c r="F16" s="23">
        <v>202</v>
      </c>
      <c r="G16" s="21">
        <v>1299</v>
      </c>
      <c r="H16" s="21">
        <v>3581</v>
      </c>
      <c r="I16" s="21">
        <f>I17+I18</f>
        <v>2232</v>
      </c>
      <c r="J16" s="21">
        <f t="shared" ref="J16" si="3">SUM(J17:J18)</f>
        <v>564</v>
      </c>
      <c r="K16" s="20">
        <v>799</v>
      </c>
      <c r="L16" s="28">
        <f>SUM(L17:L18)</f>
        <v>1067</v>
      </c>
      <c r="M16" s="21">
        <v>5</v>
      </c>
      <c r="N16" s="13">
        <f t="shared" si="0"/>
        <v>13629</v>
      </c>
    </row>
    <row r="17" spans="1:14" x14ac:dyDescent="0.25">
      <c r="A17" s="6" t="s">
        <v>16</v>
      </c>
      <c r="B17" s="1" t="s">
        <v>26</v>
      </c>
      <c r="C17" s="20">
        <v>1687</v>
      </c>
      <c r="D17" s="21">
        <v>1148</v>
      </c>
      <c r="E17" s="21">
        <v>381</v>
      </c>
      <c r="F17" s="23">
        <v>175</v>
      </c>
      <c r="G17" s="21">
        <v>1049</v>
      </c>
      <c r="H17" s="21">
        <v>3144</v>
      </c>
      <c r="I17" s="21">
        <f>I14</f>
        <v>1834</v>
      </c>
      <c r="J17" s="21">
        <v>362</v>
      </c>
      <c r="K17" s="20">
        <v>570</v>
      </c>
      <c r="L17" s="28">
        <v>314</v>
      </c>
      <c r="M17" s="21">
        <v>5</v>
      </c>
      <c r="N17" s="13">
        <f t="shared" si="0"/>
        <v>10669</v>
      </c>
    </row>
    <row r="18" spans="1:14" x14ac:dyDescent="0.25">
      <c r="A18" s="6" t="s">
        <v>18</v>
      </c>
      <c r="B18" s="1" t="s">
        <v>27</v>
      </c>
      <c r="C18" s="20">
        <v>218</v>
      </c>
      <c r="D18" s="21">
        <v>266</v>
      </c>
      <c r="E18" s="21">
        <v>180</v>
      </c>
      <c r="F18" s="23">
        <v>27</v>
      </c>
      <c r="G18" s="21">
        <v>250</v>
      </c>
      <c r="H18" s="21">
        <v>437</v>
      </c>
      <c r="I18" s="21">
        <f>I15</f>
        <v>398</v>
      </c>
      <c r="J18" s="21">
        <v>202</v>
      </c>
      <c r="K18" s="20">
        <v>229</v>
      </c>
      <c r="L18" s="28">
        <v>753</v>
      </c>
      <c r="M18" s="21">
        <v>0</v>
      </c>
      <c r="N18" s="13">
        <f t="shared" si="0"/>
        <v>2960</v>
      </c>
    </row>
    <row r="19" spans="1:14" x14ac:dyDescent="0.25">
      <c r="A19" s="6" t="s">
        <v>28</v>
      </c>
      <c r="B19" s="1" t="s">
        <v>29</v>
      </c>
      <c r="C19" s="20">
        <v>8938</v>
      </c>
      <c r="D19" s="21">
        <f>D20+D24+D25</f>
        <v>6651</v>
      </c>
      <c r="E19" s="21">
        <v>6757</v>
      </c>
      <c r="F19" s="23">
        <v>9961</v>
      </c>
      <c r="G19" s="21">
        <v>12088</v>
      </c>
      <c r="H19" s="25">
        <f>H20+H24+H25</f>
        <v>7112</v>
      </c>
      <c r="I19" s="21">
        <f>I20+I24+I25</f>
        <v>6919</v>
      </c>
      <c r="J19" s="21">
        <f t="shared" ref="J19" si="4">SUM(J20,J24:J25)</f>
        <v>14698</v>
      </c>
      <c r="K19" s="20">
        <v>8775</v>
      </c>
      <c r="L19" s="28">
        <f>L20+L24+L25</f>
        <v>5767</v>
      </c>
      <c r="M19" s="34">
        <v>419</v>
      </c>
      <c r="N19" s="13">
        <f t="shared" si="0"/>
        <v>88085</v>
      </c>
    </row>
    <row r="20" spans="1:14" x14ac:dyDescent="0.25">
      <c r="A20" s="6" t="s">
        <v>30</v>
      </c>
      <c r="B20" s="1" t="s">
        <v>31</v>
      </c>
      <c r="C20" s="20">
        <v>8911</v>
      </c>
      <c r="D20" s="21">
        <f>SUM(D21:D23)</f>
        <v>6622</v>
      </c>
      <c r="E20" s="21">
        <v>6726</v>
      </c>
      <c r="F20" s="23">
        <v>9961</v>
      </c>
      <c r="G20" s="21">
        <v>12086</v>
      </c>
      <c r="H20" s="25">
        <f>H21+H22+H23</f>
        <v>7021</v>
      </c>
      <c r="I20" s="21">
        <f>I21+I22+I23</f>
        <v>6827</v>
      </c>
      <c r="J20" s="21">
        <f t="shared" ref="J20" si="5">SUM(J21:J23)</f>
        <v>14669</v>
      </c>
      <c r="K20" s="20">
        <v>8734</v>
      </c>
      <c r="L20" s="28">
        <f>SUM(L21:L23)</f>
        <v>5713</v>
      </c>
      <c r="M20" s="35">
        <v>419</v>
      </c>
      <c r="N20" s="13">
        <f t="shared" si="0"/>
        <v>87689</v>
      </c>
    </row>
    <row r="21" spans="1:14" x14ac:dyDescent="0.25">
      <c r="A21" s="6" t="s">
        <v>32</v>
      </c>
      <c r="B21" s="1" t="s">
        <v>33</v>
      </c>
      <c r="C21" s="20">
        <v>6896</v>
      </c>
      <c r="D21" s="21">
        <v>4985</v>
      </c>
      <c r="E21" s="21">
        <v>3315</v>
      </c>
      <c r="F21" s="21">
        <v>7714</v>
      </c>
      <c r="G21" s="21">
        <v>9221</v>
      </c>
      <c r="H21" s="21">
        <v>5055</v>
      </c>
      <c r="I21" s="21">
        <v>5026</v>
      </c>
      <c r="J21" s="21">
        <v>11041</v>
      </c>
      <c r="K21" s="20">
        <v>6536</v>
      </c>
      <c r="L21" s="28">
        <v>4043</v>
      </c>
      <c r="M21" s="34">
        <v>281</v>
      </c>
      <c r="N21" s="13">
        <f t="shared" si="0"/>
        <v>64113</v>
      </c>
    </row>
    <row r="22" spans="1:14" x14ac:dyDescent="0.25">
      <c r="A22" s="6" t="s">
        <v>34</v>
      </c>
      <c r="B22" s="1" t="s">
        <v>35</v>
      </c>
      <c r="C22" s="20">
        <v>2008</v>
      </c>
      <c r="D22" s="21">
        <v>1622</v>
      </c>
      <c r="E22" s="21">
        <v>993</v>
      </c>
      <c r="F22" s="21">
        <v>2063</v>
      </c>
      <c r="G22" s="21">
        <v>2635</v>
      </c>
      <c r="H22" s="21">
        <v>1942</v>
      </c>
      <c r="I22" s="21">
        <v>1793</v>
      </c>
      <c r="J22" s="21">
        <v>3580</v>
      </c>
      <c r="K22" s="20">
        <v>2192</v>
      </c>
      <c r="L22" s="28">
        <v>1364</v>
      </c>
      <c r="M22" s="34">
        <v>81</v>
      </c>
      <c r="N22" s="13">
        <f t="shared" si="0"/>
        <v>20273</v>
      </c>
    </row>
    <row r="23" spans="1:14" x14ac:dyDescent="0.25">
      <c r="A23" s="6" t="s">
        <v>36</v>
      </c>
      <c r="B23" s="1" t="s">
        <v>37</v>
      </c>
      <c r="C23" s="20">
        <v>7</v>
      </c>
      <c r="D23" s="21">
        <v>15</v>
      </c>
      <c r="E23" s="21">
        <v>2418</v>
      </c>
      <c r="F23" s="21">
        <v>180</v>
      </c>
      <c r="G23" s="21">
        <v>230</v>
      </c>
      <c r="H23" s="21">
        <v>24</v>
      </c>
      <c r="I23" s="21">
        <v>8</v>
      </c>
      <c r="J23" s="21">
        <v>48</v>
      </c>
      <c r="K23" s="20">
        <v>6</v>
      </c>
      <c r="L23" s="28">
        <v>306</v>
      </c>
      <c r="M23" s="34">
        <v>57</v>
      </c>
      <c r="N23" s="13">
        <f t="shared" si="0"/>
        <v>3299</v>
      </c>
    </row>
    <row r="24" spans="1:14" x14ac:dyDescent="0.25">
      <c r="A24" s="6" t="s">
        <v>38</v>
      </c>
      <c r="B24" s="1" t="s">
        <v>39</v>
      </c>
      <c r="C24" s="20">
        <v>27</v>
      </c>
      <c r="D24" s="21">
        <v>29</v>
      </c>
      <c r="E24" s="21">
        <v>31</v>
      </c>
      <c r="F24" s="21">
        <v>4</v>
      </c>
      <c r="G24" s="21">
        <v>2</v>
      </c>
      <c r="H24" s="21">
        <v>91</v>
      </c>
      <c r="I24" s="21">
        <v>92</v>
      </c>
      <c r="J24" s="21">
        <v>29</v>
      </c>
      <c r="K24" s="20">
        <v>41</v>
      </c>
      <c r="L24" s="28">
        <v>54</v>
      </c>
      <c r="M24" s="34"/>
      <c r="N24" s="13">
        <f t="shared" si="0"/>
        <v>400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8">
        <v>0</v>
      </c>
      <c r="M25" s="21"/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1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1</v>
      </c>
      <c r="J26" s="21">
        <v>0</v>
      </c>
      <c r="K26" s="20">
        <v>6</v>
      </c>
      <c r="L26" s="28">
        <v>0</v>
      </c>
      <c r="M26" s="21"/>
      <c r="N26" s="13">
        <f t="shared" si="0"/>
        <v>8</v>
      </c>
    </row>
    <row r="27" spans="1:14" x14ac:dyDescent="0.25">
      <c r="A27" s="6" t="s">
        <v>44</v>
      </c>
      <c r="B27" s="1" t="s">
        <v>45</v>
      </c>
      <c r="C27" s="20">
        <v>0</v>
      </c>
      <c r="D27" s="21">
        <v>2</v>
      </c>
      <c r="E27" s="21">
        <v>0</v>
      </c>
      <c r="F27" s="21">
        <v>0</v>
      </c>
      <c r="G27" s="21">
        <v>0</v>
      </c>
      <c r="H27" s="21">
        <v>4</v>
      </c>
      <c r="I27" s="21">
        <v>0</v>
      </c>
      <c r="J27" s="21">
        <v>1</v>
      </c>
      <c r="K27" s="20">
        <v>10</v>
      </c>
      <c r="L27" s="28">
        <v>2</v>
      </c>
      <c r="M27" s="21"/>
      <c r="N27" s="13">
        <f t="shared" si="0"/>
        <v>19</v>
      </c>
    </row>
    <row r="28" spans="1:14" x14ac:dyDescent="0.25">
      <c r="A28" s="6" t="s">
        <v>46</v>
      </c>
      <c r="B28" s="1" t="s">
        <v>47</v>
      </c>
      <c r="C28" s="20">
        <v>1220</v>
      </c>
      <c r="D28" s="21">
        <v>1426</v>
      </c>
      <c r="E28" s="21">
        <v>151</v>
      </c>
      <c r="F28" s="21">
        <v>45</v>
      </c>
      <c r="G28" s="21">
        <v>302</v>
      </c>
      <c r="H28" s="21">
        <v>1308</v>
      </c>
      <c r="I28" s="21">
        <v>858</v>
      </c>
      <c r="J28" s="21">
        <v>211</v>
      </c>
      <c r="K28" s="20">
        <v>383</v>
      </c>
      <c r="L28" s="28">
        <v>303</v>
      </c>
      <c r="M28" s="21">
        <v>5</v>
      </c>
      <c r="N28" s="13">
        <f t="shared" si="0"/>
        <v>6212</v>
      </c>
    </row>
    <row r="29" spans="1:14" x14ac:dyDescent="0.25">
      <c r="A29" s="6" t="s">
        <v>48</v>
      </c>
      <c r="B29" s="1" t="s">
        <v>49</v>
      </c>
      <c r="C29" s="20">
        <v>22</v>
      </c>
      <c r="D29" s="21">
        <v>0</v>
      </c>
      <c r="E29" s="21">
        <v>6</v>
      </c>
      <c r="F29" s="21">
        <v>0</v>
      </c>
      <c r="G29" s="21">
        <v>168</v>
      </c>
      <c r="H29" s="21">
        <v>4</v>
      </c>
      <c r="I29" s="21">
        <v>1073</v>
      </c>
      <c r="J29" s="21">
        <v>0</v>
      </c>
      <c r="K29" s="20">
        <v>0</v>
      </c>
      <c r="L29" s="28">
        <v>239</v>
      </c>
      <c r="M29" s="21"/>
      <c r="N29" s="13">
        <f t="shared" si="0"/>
        <v>1512</v>
      </c>
    </row>
    <row r="30" spans="1:14" x14ac:dyDescent="0.25">
      <c r="A30" s="6" t="s">
        <v>50</v>
      </c>
      <c r="B30" s="1" t="s">
        <v>51</v>
      </c>
      <c r="C30" s="20">
        <v>0</v>
      </c>
      <c r="D30" s="21">
        <v>2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8">
        <v>1</v>
      </c>
      <c r="M30" s="21"/>
      <c r="N30" s="13">
        <f t="shared" si="0"/>
        <v>3</v>
      </c>
    </row>
    <row r="31" spans="1:14" x14ac:dyDescent="0.25">
      <c r="A31" s="6" t="s">
        <v>52</v>
      </c>
      <c r="B31" s="1" t="s">
        <v>53</v>
      </c>
      <c r="C31" s="20">
        <v>0</v>
      </c>
      <c r="D31" s="21">
        <v>87</v>
      </c>
      <c r="E31" s="21">
        <v>0</v>
      </c>
      <c r="F31" s="21">
        <v>0</v>
      </c>
      <c r="G31" s="21">
        <v>0</v>
      </c>
      <c r="H31" s="21">
        <v>0</v>
      </c>
      <c r="I31" s="21">
        <v>4</v>
      </c>
      <c r="J31" s="21">
        <v>1</v>
      </c>
      <c r="K31" s="20">
        <v>0</v>
      </c>
      <c r="L31" s="28">
        <v>12</v>
      </c>
      <c r="M31" s="21"/>
      <c r="N31" s="13">
        <f t="shared" si="0"/>
        <v>104</v>
      </c>
    </row>
    <row r="32" spans="1:14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8">
        <v>0</v>
      </c>
      <c r="M32" s="21"/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0">
        <v>2232</v>
      </c>
      <c r="D33" s="21">
        <v>6189</v>
      </c>
      <c r="E33" s="21">
        <v>1167</v>
      </c>
      <c r="F33" s="21">
        <v>730</v>
      </c>
      <c r="G33" s="21">
        <v>1750</v>
      </c>
      <c r="H33" s="21">
        <v>5567</v>
      </c>
      <c r="I33" s="21">
        <v>7062</v>
      </c>
      <c r="J33" s="21">
        <v>2521</v>
      </c>
      <c r="K33" s="20">
        <v>2661</v>
      </c>
      <c r="L33" s="28">
        <v>1386</v>
      </c>
      <c r="M33" s="21"/>
      <c r="N33" s="13">
        <f t="shared" si="0"/>
        <v>31265</v>
      </c>
    </row>
    <row r="34" spans="1:14" x14ac:dyDescent="0.25">
      <c r="A34" s="7" t="s">
        <v>58</v>
      </c>
      <c r="B34" s="8" t="s">
        <v>59</v>
      </c>
      <c r="C34" s="20">
        <v>17162</v>
      </c>
      <c r="D34" s="38">
        <v>16423</v>
      </c>
      <c r="E34" s="21">
        <v>9771</v>
      </c>
      <c r="F34" s="23">
        <v>10928</v>
      </c>
      <c r="G34" s="21">
        <v>16803</v>
      </c>
      <c r="H34" s="21">
        <v>20274</v>
      </c>
      <c r="I34" s="21">
        <v>18871</v>
      </c>
      <c r="J34" s="24">
        <v>18326</v>
      </c>
      <c r="K34" s="20">
        <v>13037</v>
      </c>
      <c r="L34" s="29">
        <v>11376</v>
      </c>
      <c r="M34" s="21">
        <v>433</v>
      </c>
      <c r="N34" s="9">
        <f t="shared" si="0"/>
        <v>153404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O34"/>
  <sheetViews>
    <sheetView zoomScale="90" zoomScaleNormal="90" workbookViewId="0">
      <selection activeCell="I3" sqref="I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78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0">
        <v>9836</v>
      </c>
      <c r="D3" s="21">
        <v>4997</v>
      </c>
      <c r="E3" s="21">
        <v>2770</v>
      </c>
      <c r="F3" s="21">
        <v>4647</v>
      </c>
      <c r="G3" s="30">
        <v>2660</v>
      </c>
      <c r="H3" s="25">
        <v>11126</v>
      </c>
      <c r="I3" s="21">
        <v>4283</v>
      </c>
      <c r="J3" s="21">
        <v>6961</v>
      </c>
      <c r="K3" s="21">
        <v>6509</v>
      </c>
      <c r="L3" s="21">
        <v>5601</v>
      </c>
      <c r="M3" s="28">
        <v>5387</v>
      </c>
      <c r="N3" s="17"/>
      <c r="O3" s="13">
        <f>SUM(C3:N3)</f>
        <v>64777</v>
      </c>
    </row>
    <row r="4" spans="1:15" x14ac:dyDescent="0.25">
      <c r="A4" s="6" t="s">
        <v>2</v>
      </c>
      <c r="B4" s="1" t="s">
        <v>3</v>
      </c>
      <c r="C4" s="20">
        <v>103</v>
      </c>
      <c r="D4" s="21">
        <v>89</v>
      </c>
      <c r="E4" s="21">
        <v>80</v>
      </c>
      <c r="F4" s="21">
        <v>0</v>
      </c>
      <c r="G4" s="30">
        <v>119</v>
      </c>
      <c r="H4" s="25">
        <v>2121</v>
      </c>
      <c r="I4" s="21">
        <v>664</v>
      </c>
      <c r="J4" s="21">
        <v>33</v>
      </c>
      <c r="K4" s="21">
        <v>23</v>
      </c>
      <c r="L4" s="21">
        <v>0</v>
      </c>
      <c r="M4" s="28">
        <v>11</v>
      </c>
      <c r="N4" s="17"/>
      <c r="O4" s="13">
        <f t="shared" ref="O4:O34" si="0">SUM(C4:N4)</f>
        <v>3243</v>
      </c>
    </row>
    <row r="5" spans="1:15" x14ac:dyDescent="0.25">
      <c r="A5" s="6" t="s">
        <v>4</v>
      </c>
      <c r="B5" s="1" t="s">
        <v>5</v>
      </c>
      <c r="C5" s="20">
        <v>383</v>
      </c>
      <c r="D5" s="21">
        <v>408</v>
      </c>
      <c r="E5" s="21">
        <v>950</v>
      </c>
      <c r="F5" s="21">
        <v>92</v>
      </c>
      <c r="G5" s="30">
        <v>240</v>
      </c>
      <c r="H5" s="25">
        <v>642</v>
      </c>
      <c r="I5" s="21">
        <v>685</v>
      </c>
      <c r="J5" s="21">
        <v>388</v>
      </c>
      <c r="K5" s="21">
        <v>359</v>
      </c>
      <c r="L5" s="21">
        <v>431</v>
      </c>
      <c r="M5" s="28">
        <v>430</v>
      </c>
      <c r="N5" s="17"/>
      <c r="O5" s="13">
        <f t="shared" si="0"/>
        <v>5008</v>
      </c>
    </row>
    <row r="6" spans="1:15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0">
        <v>0</v>
      </c>
      <c r="H6" s="25">
        <v>0</v>
      </c>
      <c r="I6" s="21">
        <v>0</v>
      </c>
      <c r="J6" s="21"/>
      <c r="K6" s="21">
        <v>0</v>
      </c>
      <c r="L6" s="21">
        <v>0</v>
      </c>
      <c r="M6" s="28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0">
        <v>0</v>
      </c>
      <c r="H7" s="25">
        <v>0</v>
      </c>
      <c r="I7" s="21">
        <v>0</v>
      </c>
      <c r="J7" s="36"/>
      <c r="K7" s="21">
        <v>3</v>
      </c>
      <c r="L7" s="21">
        <v>0</v>
      </c>
      <c r="M7" s="28">
        <v>0</v>
      </c>
      <c r="N7" s="17"/>
      <c r="O7" s="13">
        <f t="shared" si="0"/>
        <v>3</v>
      </c>
    </row>
    <row r="8" spans="1:15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0">
        <v>1</v>
      </c>
      <c r="H8" s="25">
        <v>0</v>
      </c>
      <c r="I8" s="21">
        <v>0</v>
      </c>
      <c r="J8" s="36"/>
      <c r="K8" s="21">
        <v>0</v>
      </c>
      <c r="L8" s="21">
        <v>0</v>
      </c>
      <c r="M8" s="28">
        <v>0</v>
      </c>
      <c r="N8" s="17"/>
      <c r="O8" s="13">
        <f t="shared" si="0"/>
        <v>1</v>
      </c>
    </row>
    <row r="9" spans="1:15" x14ac:dyDescent="0.25">
      <c r="A9" s="6" t="s">
        <v>12</v>
      </c>
      <c r="B9" s="1" t="s">
        <v>13</v>
      </c>
      <c r="C9" s="20">
        <v>3</v>
      </c>
      <c r="D9" s="21">
        <v>67</v>
      </c>
      <c r="E9" s="21">
        <v>44</v>
      </c>
      <c r="F9" s="21">
        <v>0</v>
      </c>
      <c r="G9" s="30">
        <v>21</v>
      </c>
      <c r="H9" s="25">
        <v>18</v>
      </c>
      <c r="I9" s="21">
        <v>93</v>
      </c>
      <c r="J9" s="21">
        <v>30</v>
      </c>
      <c r="K9" s="21">
        <v>21</v>
      </c>
      <c r="L9" s="21">
        <v>31</v>
      </c>
      <c r="M9" s="28">
        <v>18</v>
      </c>
      <c r="N9" s="17"/>
      <c r="O9" s="13">
        <f t="shared" si="0"/>
        <v>346</v>
      </c>
    </row>
    <row r="10" spans="1:15" x14ac:dyDescent="0.25">
      <c r="A10" s="6" t="s">
        <v>14</v>
      </c>
      <c r="B10" s="1" t="s">
        <v>15</v>
      </c>
      <c r="C10" s="20">
        <v>1568</v>
      </c>
      <c r="D10" s="21">
        <f>D11+D12</f>
        <v>1331</v>
      </c>
      <c r="E10" s="21">
        <v>527</v>
      </c>
      <c r="F10" s="21">
        <v>206</v>
      </c>
      <c r="G10" s="30">
        <v>993</v>
      </c>
      <c r="H10" s="25">
        <v>1839</v>
      </c>
      <c r="I10" s="21">
        <f>I11+I12</f>
        <v>1710</v>
      </c>
      <c r="J10" s="21">
        <f t="shared" ref="J10" si="1">SUM(J11:J12)</f>
        <v>381</v>
      </c>
      <c r="K10" s="21">
        <f>K11+K12</f>
        <v>511</v>
      </c>
      <c r="L10" s="21">
        <v>563</v>
      </c>
      <c r="M10" s="28">
        <f>SUM(M11:M12)</f>
        <v>590</v>
      </c>
      <c r="N10" s="17"/>
      <c r="O10" s="13">
        <f t="shared" si="0"/>
        <v>10219</v>
      </c>
    </row>
    <row r="11" spans="1:15" x14ac:dyDescent="0.25">
      <c r="A11" s="6" t="s">
        <v>16</v>
      </c>
      <c r="B11" s="1" t="s">
        <v>17</v>
      </c>
      <c r="C11" s="20">
        <v>1467</v>
      </c>
      <c r="D11" s="21">
        <v>1095</v>
      </c>
      <c r="E11" s="21">
        <v>383</v>
      </c>
      <c r="F11" s="21">
        <v>146</v>
      </c>
      <c r="G11" s="30">
        <v>798</v>
      </c>
      <c r="H11" s="21">
        <v>1349</v>
      </c>
      <c r="I11" s="21">
        <v>1531</v>
      </c>
      <c r="J11" s="21">
        <v>261</v>
      </c>
      <c r="K11" s="31">
        <v>315</v>
      </c>
      <c r="L11" s="21">
        <v>436</v>
      </c>
      <c r="M11" s="28">
        <v>183</v>
      </c>
      <c r="N11" s="17"/>
      <c r="O11" s="13">
        <f t="shared" si="0"/>
        <v>7964</v>
      </c>
    </row>
    <row r="12" spans="1:15" x14ac:dyDescent="0.25">
      <c r="A12" s="6" t="s">
        <v>18</v>
      </c>
      <c r="B12" s="1" t="s">
        <v>19</v>
      </c>
      <c r="C12" s="20">
        <v>101</v>
      </c>
      <c r="D12" s="21">
        <v>236</v>
      </c>
      <c r="E12" s="21">
        <v>144</v>
      </c>
      <c r="F12" s="21">
        <v>60</v>
      </c>
      <c r="G12" s="30">
        <v>195</v>
      </c>
      <c r="H12" s="21">
        <v>490</v>
      </c>
      <c r="I12" s="21">
        <v>179</v>
      </c>
      <c r="J12" s="21">
        <v>120</v>
      </c>
      <c r="K12" s="31">
        <v>196</v>
      </c>
      <c r="L12" s="21">
        <v>127</v>
      </c>
      <c r="M12" s="28">
        <v>407</v>
      </c>
      <c r="N12" s="17"/>
      <c r="O12" s="13">
        <f t="shared" si="0"/>
        <v>2255</v>
      </c>
    </row>
    <row r="13" spans="1:15" x14ac:dyDescent="0.25">
      <c r="A13" s="6" t="s">
        <v>20</v>
      </c>
      <c r="B13" s="1" t="s">
        <v>21</v>
      </c>
      <c r="C13" s="20">
        <v>930</v>
      </c>
      <c r="D13" s="21">
        <f>D14+D15</f>
        <v>1138</v>
      </c>
      <c r="E13" s="21">
        <v>175</v>
      </c>
      <c r="F13" s="21">
        <v>38</v>
      </c>
      <c r="G13" s="30">
        <v>1070</v>
      </c>
      <c r="H13" s="25">
        <v>2978</v>
      </c>
      <c r="I13" s="21">
        <f>I14+I15</f>
        <v>2126</v>
      </c>
      <c r="J13" s="21">
        <f t="shared" ref="J13" si="2">SUM(J14:J15)</f>
        <v>268</v>
      </c>
      <c r="K13" s="21">
        <f>K14+K15</f>
        <v>550</v>
      </c>
      <c r="L13" s="21">
        <v>291</v>
      </c>
      <c r="M13" s="28">
        <f>SUM(M14:M15)</f>
        <v>217</v>
      </c>
      <c r="N13" s="17"/>
      <c r="O13" s="13">
        <f t="shared" si="0"/>
        <v>9781</v>
      </c>
    </row>
    <row r="14" spans="1:15" x14ac:dyDescent="0.25">
      <c r="A14" s="6" t="s">
        <v>16</v>
      </c>
      <c r="B14" s="1" t="s">
        <v>22</v>
      </c>
      <c r="C14" s="20">
        <v>831</v>
      </c>
      <c r="D14" s="21">
        <v>1001</v>
      </c>
      <c r="E14" s="21">
        <v>147</v>
      </c>
      <c r="F14" s="21">
        <v>22</v>
      </c>
      <c r="G14" s="30">
        <v>803</v>
      </c>
      <c r="H14" s="21">
        <v>2460</v>
      </c>
      <c r="I14" s="21">
        <v>1600</v>
      </c>
      <c r="J14" s="21">
        <v>130</v>
      </c>
      <c r="K14" s="31">
        <v>321</v>
      </c>
      <c r="L14" s="21">
        <v>233</v>
      </c>
      <c r="M14" s="28">
        <v>98</v>
      </c>
      <c r="N14" s="17"/>
      <c r="O14" s="13">
        <f t="shared" si="0"/>
        <v>7646</v>
      </c>
    </row>
    <row r="15" spans="1:15" x14ac:dyDescent="0.25">
      <c r="A15" s="6" t="s">
        <v>18</v>
      </c>
      <c r="B15" s="1" t="s">
        <v>23</v>
      </c>
      <c r="C15" s="20">
        <v>99</v>
      </c>
      <c r="D15" s="21">
        <v>137</v>
      </c>
      <c r="E15" s="21">
        <v>28</v>
      </c>
      <c r="F15" s="21">
        <v>16</v>
      </c>
      <c r="G15" s="30">
        <v>267</v>
      </c>
      <c r="H15" s="21">
        <v>518</v>
      </c>
      <c r="I15" s="21">
        <v>526</v>
      </c>
      <c r="J15" s="21">
        <v>138</v>
      </c>
      <c r="K15" s="31">
        <v>229</v>
      </c>
      <c r="L15" s="21">
        <v>58</v>
      </c>
      <c r="M15" s="28">
        <v>119</v>
      </c>
      <c r="N15" s="17"/>
      <c r="O15" s="13">
        <f t="shared" si="0"/>
        <v>2135</v>
      </c>
    </row>
    <row r="16" spans="1:15" x14ac:dyDescent="0.25">
      <c r="A16" s="6" t="s">
        <v>24</v>
      </c>
      <c r="B16" s="1" t="s">
        <v>25</v>
      </c>
      <c r="C16" s="20">
        <v>1679</v>
      </c>
      <c r="D16" s="21">
        <f>D17+D18</f>
        <v>1333</v>
      </c>
      <c r="E16" s="21">
        <v>558</v>
      </c>
      <c r="F16" s="21">
        <v>244</v>
      </c>
      <c r="G16" s="30">
        <v>1070</v>
      </c>
      <c r="H16" s="25">
        <v>3007</v>
      </c>
      <c r="I16" s="21">
        <f>I17+I18</f>
        <v>2126</v>
      </c>
      <c r="J16" s="21">
        <f t="shared" ref="J16" si="3">SUM(J17:J18)</f>
        <v>467</v>
      </c>
      <c r="K16" s="21">
        <f>K17+K18</f>
        <v>1061</v>
      </c>
      <c r="L16" s="21">
        <v>613</v>
      </c>
      <c r="M16" s="28">
        <f>SUM(M17:M18)</f>
        <v>472</v>
      </c>
      <c r="N16" s="17"/>
      <c r="O16" s="13">
        <f t="shared" si="0"/>
        <v>12630</v>
      </c>
    </row>
    <row r="17" spans="1:15" x14ac:dyDescent="0.25">
      <c r="A17" s="6" t="s">
        <v>16</v>
      </c>
      <c r="B17" s="1" t="s">
        <v>26</v>
      </c>
      <c r="C17" s="20">
        <v>1482</v>
      </c>
      <c r="D17" s="21">
        <v>1101</v>
      </c>
      <c r="E17" s="21">
        <v>386</v>
      </c>
      <c r="F17" s="21">
        <v>168</v>
      </c>
      <c r="G17" s="30">
        <v>803</v>
      </c>
      <c r="H17" s="21">
        <v>2475</v>
      </c>
      <c r="I17" s="21">
        <f>I14</f>
        <v>1600</v>
      </c>
      <c r="J17" s="21">
        <v>269</v>
      </c>
      <c r="K17" s="32">
        <f>K11+K14</f>
        <v>636</v>
      </c>
      <c r="L17" s="21">
        <v>443</v>
      </c>
      <c r="M17" s="28">
        <v>175</v>
      </c>
      <c r="N17" s="17"/>
      <c r="O17" s="13">
        <f t="shared" si="0"/>
        <v>9538</v>
      </c>
    </row>
    <row r="18" spans="1:15" x14ac:dyDescent="0.25">
      <c r="A18" s="6" t="s">
        <v>18</v>
      </c>
      <c r="B18" s="1" t="s">
        <v>27</v>
      </c>
      <c r="C18" s="20">
        <v>197</v>
      </c>
      <c r="D18" s="21">
        <v>232</v>
      </c>
      <c r="E18" s="21">
        <v>172</v>
      </c>
      <c r="F18" s="21">
        <v>76</v>
      </c>
      <c r="G18" s="30">
        <v>267</v>
      </c>
      <c r="H18" s="21">
        <v>532</v>
      </c>
      <c r="I18" s="21">
        <f>I15</f>
        <v>526</v>
      </c>
      <c r="J18" s="21">
        <v>198</v>
      </c>
      <c r="K18" s="32">
        <f>K12+K15</f>
        <v>425</v>
      </c>
      <c r="L18" s="21">
        <v>170</v>
      </c>
      <c r="M18" s="28">
        <v>297</v>
      </c>
      <c r="N18" s="17"/>
      <c r="O18" s="13">
        <f t="shared" si="0"/>
        <v>3092</v>
      </c>
    </row>
    <row r="19" spans="1:15" x14ac:dyDescent="0.25">
      <c r="A19" s="6" t="s">
        <v>28</v>
      </c>
      <c r="B19" s="1" t="s">
        <v>29</v>
      </c>
      <c r="C19" s="20">
        <v>8665</v>
      </c>
      <c r="D19" s="21">
        <f>D20+D24+D25</f>
        <v>6637</v>
      </c>
      <c r="E19" s="21">
        <v>6405</v>
      </c>
      <c r="F19" s="21">
        <v>7462</v>
      </c>
      <c r="G19" s="30">
        <v>3814</v>
      </c>
      <c r="H19" s="25">
        <f>H20+H24+H25</f>
        <v>6713</v>
      </c>
      <c r="I19" s="21">
        <f>I20+I24+I25</f>
        <v>6687</v>
      </c>
      <c r="J19" s="21">
        <f t="shared" ref="J19" si="4">SUM(J20,J24:J25)</f>
        <v>12488</v>
      </c>
      <c r="K19" s="21">
        <f>SUM(K21:K25)</f>
        <v>9610</v>
      </c>
      <c r="L19" s="21">
        <v>8009</v>
      </c>
      <c r="M19" s="28">
        <f>M20+M24+M25</f>
        <v>5306</v>
      </c>
      <c r="N19" s="17"/>
      <c r="O19" s="13">
        <f t="shared" si="0"/>
        <v>81796</v>
      </c>
    </row>
    <row r="20" spans="1:15" x14ac:dyDescent="0.25">
      <c r="A20" s="6" t="s">
        <v>30</v>
      </c>
      <c r="B20" s="1" t="s">
        <v>31</v>
      </c>
      <c r="C20" s="20">
        <v>8628</v>
      </c>
      <c r="D20" s="21">
        <f>SUM(D21:D23)</f>
        <v>6615</v>
      </c>
      <c r="E20" s="21">
        <v>6387</v>
      </c>
      <c r="F20" s="21">
        <v>7462</v>
      </c>
      <c r="G20" s="30">
        <v>3799</v>
      </c>
      <c r="H20" s="25">
        <f>H21+H22+H23</f>
        <v>6632</v>
      </c>
      <c r="I20" s="21">
        <f>I21+I22+I23</f>
        <v>6599</v>
      </c>
      <c r="J20" s="21">
        <f t="shared" ref="J20" si="5">SUM(J21:J23)</f>
        <v>12460</v>
      </c>
      <c r="K20" s="21">
        <f>K21+K22+K23</f>
        <v>9590</v>
      </c>
      <c r="L20" s="21">
        <v>7977</v>
      </c>
      <c r="M20" s="28">
        <f>SUM(M21:M23)</f>
        <v>5246</v>
      </c>
      <c r="N20" s="17"/>
      <c r="O20" s="13">
        <f t="shared" si="0"/>
        <v>81395</v>
      </c>
    </row>
    <row r="21" spans="1:15" x14ac:dyDescent="0.25">
      <c r="A21" s="6" t="s">
        <v>32</v>
      </c>
      <c r="B21" s="1" t="s">
        <v>33</v>
      </c>
      <c r="C21" s="20">
        <v>6759</v>
      </c>
      <c r="D21" s="21">
        <v>5043</v>
      </c>
      <c r="E21" s="21">
        <v>3388</v>
      </c>
      <c r="F21" s="21">
        <v>5838</v>
      </c>
      <c r="G21" s="30">
        <v>2803</v>
      </c>
      <c r="H21" s="21">
        <v>4927</v>
      </c>
      <c r="I21" s="21">
        <v>4871</v>
      </c>
      <c r="J21" s="21">
        <v>9333</v>
      </c>
      <c r="K21" s="33">
        <v>7317</v>
      </c>
      <c r="L21" s="21">
        <v>6236</v>
      </c>
      <c r="M21" s="28">
        <v>3639</v>
      </c>
      <c r="N21" s="17"/>
      <c r="O21" s="13">
        <f t="shared" si="0"/>
        <v>60154</v>
      </c>
    </row>
    <row r="22" spans="1:15" x14ac:dyDescent="0.25">
      <c r="A22" s="6" t="s">
        <v>34</v>
      </c>
      <c r="B22" s="1" t="s">
        <v>35</v>
      </c>
      <c r="C22" s="20">
        <v>1861</v>
      </c>
      <c r="D22" s="21">
        <v>1558</v>
      </c>
      <c r="E22" s="21">
        <v>862</v>
      </c>
      <c r="F22" s="21">
        <v>1599</v>
      </c>
      <c r="G22" s="30">
        <v>679</v>
      </c>
      <c r="H22" s="21">
        <v>1692</v>
      </c>
      <c r="I22" s="21">
        <v>1717</v>
      </c>
      <c r="J22" s="21">
        <v>3097</v>
      </c>
      <c r="K22" s="33">
        <v>2258</v>
      </c>
      <c r="L22" s="21">
        <v>1734</v>
      </c>
      <c r="M22" s="28">
        <v>1265</v>
      </c>
      <c r="N22" s="17"/>
      <c r="O22" s="13">
        <f t="shared" si="0"/>
        <v>18322</v>
      </c>
    </row>
    <row r="23" spans="1:15" x14ac:dyDescent="0.25">
      <c r="A23" s="6" t="s">
        <v>36</v>
      </c>
      <c r="B23" s="1" t="s">
        <v>37</v>
      </c>
      <c r="C23" s="20">
        <v>8</v>
      </c>
      <c r="D23" s="21">
        <v>14</v>
      </c>
      <c r="E23" s="21">
        <v>2137</v>
      </c>
      <c r="F23" s="21">
        <v>23</v>
      </c>
      <c r="G23" s="30">
        <v>317</v>
      </c>
      <c r="H23" s="21">
        <v>13</v>
      </c>
      <c r="I23" s="21">
        <v>11</v>
      </c>
      <c r="J23" s="21">
        <v>30</v>
      </c>
      <c r="K23" s="33">
        <v>15</v>
      </c>
      <c r="L23" s="21">
        <v>7</v>
      </c>
      <c r="M23" s="28">
        <v>342</v>
      </c>
      <c r="N23" s="17"/>
      <c r="O23" s="13">
        <f t="shared" si="0"/>
        <v>2917</v>
      </c>
    </row>
    <row r="24" spans="1:15" x14ac:dyDescent="0.25">
      <c r="A24" s="6" t="s">
        <v>38</v>
      </c>
      <c r="B24" s="1" t="s">
        <v>39</v>
      </c>
      <c r="C24" s="20">
        <v>37</v>
      </c>
      <c r="D24" s="36">
        <v>22</v>
      </c>
      <c r="E24" s="21">
        <v>18</v>
      </c>
      <c r="F24" s="21">
        <v>2</v>
      </c>
      <c r="G24" s="30">
        <v>15</v>
      </c>
      <c r="H24" s="21">
        <v>81</v>
      </c>
      <c r="I24" s="21">
        <v>88</v>
      </c>
      <c r="J24" s="21">
        <v>28</v>
      </c>
      <c r="K24" s="33">
        <v>20</v>
      </c>
      <c r="L24" s="21">
        <v>32</v>
      </c>
      <c r="M24" s="28">
        <v>60</v>
      </c>
      <c r="N24" s="17"/>
      <c r="O24" s="13">
        <f t="shared" si="0"/>
        <v>403</v>
      </c>
    </row>
    <row r="25" spans="1:15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36"/>
      <c r="K25" s="33">
        <v>0</v>
      </c>
      <c r="L25" s="21">
        <v>0</v>
      </c>
      <c r="M25" s="28">
        <v>0</v>
      </c>
      <c r="N25" s="17"/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30">
        <v>0</v>
      </c>
      <c r="H26" s="25">
        <v>0</v>
      </c>
      <c r="I26" s="21">
        <v>0</v>
      </c>
      <c r="J26" s="36"/>
      <c r="K26" s="21">
        <v>4</v>
      </c>
      <c r="L26" s="21">
        <v>3</v>
      </c>
      <c r="M26" s="28">
        <v>0</v>
      </c>
      <c r="N26" s="17"/>
      <c r="O26" s="13">
        <f t="shared" si="0"/>
        <v>7</v>
      </c>
    </row>
    <row r="27" spans="1:15" x14ac:dyDescent="0.25">
      <c r="A27" s="6" t="s">
        <v>44</v>
      </c>
      <c r="B27" s="1" t="s">
        <v>45</v>
      </c>
      <c r="C27" s="20">
        <v>1</v>
      </c>
      <c r="D27" s="21">
        <v>2</v>
      </c>
      <c r="E27" s="21">
        <v>6</v>
      </c>
      <c r="F27" s="21">
        <v>0</v>
      </c>
      <c r="G27" s="30">
        <v>1</v>
      </c>
      <c r="H27" s="25">
        <v>5</v>
      </c>
      <c r="I27" s="21">
        <v>0</v>
      </c>
      <c r="J27" s="21">
        <v>4</v>
      </c>
      <c r="K27" s="21">
        <v>0</v>
      </c>
      <c r="L27" s="21">
        <v>2</v>
      </c>
      <c r="M27" s="28">
        <v>2</v>
      </c>
      <c r="N27" s="17"/>
      <c r="O27" s="13">
        <f t="shared" si="0"/>
        <v>23</v>
      </c>
    </row>
    <row r="28" spans="1:15" x14ac:dyDescent="0.25">
      <c r="A28" s="6" t="s">
        <v>46</v>
      </c>
      <c r="B28" s="1" t="s">
        <v>47</v>
      </c>
      <c r="C28" s="20">
        <v>882</v>
      </c>
      <c r="D28" s="21">
        <v>1389</v>
      </c>
      <c r="E28" s="21">
        <v>148</v>
      </c>
      <c r="F28" s="21">
        <v>41</v>
      </c>
      <c r="G28" s="30">
        <v>356</v>
      </c>
      <c r="H28" s="25">
        <v>1108</v>
      </c>
      <c r="I28" s="21">
        <v>986</v>
      </c>
      <c r="J28" s="21">
        <v>196</v>
      </c>
      <c r="K28" s="21">
        <v>276</v>
      </c>
      <c r="L28" s="21">
        <v>436</v>
      </c>
      <c r="M28" s="28">
        <v>40</v>
      </c>
      <c r="N28" s="17"/>
      <c r="O28" s="13">
        <f t="shared" si="0"/>
        <v>5858</v>
      </c>
    </row>
    <row r="29" spans="1:15" x14ac:dyDescent="0.25">
      <c r="A29" s="6" t="s">
        <v>48</v>
      </c>
      <c r="B29" s="1" t="s">
        <v>49</v>
      </c>
      <c r="C29" s="20">
        <v>4</v>
      </c>
      <c r="D29" s="21">
        <v>0</v>
      </c>
      <c r="E29" s="21">
        <v>5</v>
      </c>
      <c r="F29" s="21">
        <v>0</v>
      </c>
      <c r="G29" s="30">
        <v>0</v>
      </c>
      <c r="H29" s="25">
        <v>5</v>
      </c>
      <c r="I29" s="21">
        <v>499</v>
      </c>
      <c r="J29" s="36"/>
      <c r="K29" s="21">
        <v>141</v>
      </c>
      <c r="L29" s="21">
        <v>0</v>
      </c>
      <c r="M29" s="28">
        <v>2</v>
      </c>
      <c r="N29" s="17"/>
      <c r="O29" s="13">
        <f t="shared" si="0"/>
        <v>656</v>
      </c>
    </row>
    <row r="30" spans="1:15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30">
        <v>0</v>
      </c>
      <c r="H30" s="25">
        <v>0</v>
      </c>
      <c r="I30" s="21">
        <v>0</v>
      </c>
      <c r="J30" s="36"/>
      <c r="K30" s="21">
        <v>0</v>
      </c>
      <c r="L30" s="21">
        <v>0</v>
      </c>
      <c r="M30" s="28">
        <v>3</v>
      </c>
      <c r="N30" s="17"/>
      <c r="O30" s="13">
        <f t="shared" si="0"/>
        <v>3</v>
      </c>
    </row>
    <row r="31" spans="1:15" x14ac:dyDescent="0.25">
      <c r="A31" s="6" t="s">
        <v>52</v>
      </c>
      <c r="B31" s="1" t="s">
        <v>53</v>
      </c>
      <c r="C31" s="20">
        <v>0</v>
      </c>
      <c r="D31" s="21">
        <v>81</v>
      </c>
      <c r="E31" s="21">
        <v>0</v>
      </c>
      <c r="F31" s="21">
        <v>0</v>
      </c>
      <c r="G31" s="30">
        <v>6</v>
      </c>
      <c r="H31" s="25">
        <v>10</v>
      </c>
      <c r="I31" s="21">
        <v>1</v>
      </c>
      <c r="J31" s="21">
        <v>5</v>
      </c>
      <c r="K31" s="21">
        <v>0</v>
      </c>
      <c r="L31" s="21">
        <v>0</v>
      </c>
      <c r="M31" s="28">
        <v>0</v>
      </c>
      <c r="N31" s="17"/>
      <c r="O31" s="13">
        <f t="shared" si="0"/>
        <v>103</v>
      </c>
    </row>
    <row r="32" spans="1:15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0">
        <v>0</v>
      </c>
      <c r="H32" s="25">
        <v>0</v>
      </c>
      <c r="I32" s="21">
        <v>0</v>
      </c>
      <c r="J32" s="21"/>
      <c r="K32" s="21">
        <v>0</v>
      </c>
      <c r="L32" s="21">
        <v>0</v>
      </c>
      <c r="M32" s="28">
        <v>0</v>
      </c>
      <c r="N32" s="17"/>
      <c r="O32" s="13">
        <f t="shared" si="0"/>
        <v>0</v>
      </c>
    </row>
    <row r="33" spans="1:15" x14ac:dyDescent="0.25">
      <c r="A33" s="6" t="s">
        <v>56</v>
      </c>
      <c r="B33" s="1" t="s">
        <v>57</v>
      </c>
      <c r="C33" s="20">
        <v>2189</v>
      </c>
      <c r="D33" s="21">
        <v>5038</v>
      </c>
      <c r="E33" s="21">
        <v>1221</v>
      </c>
      <c r="F33" s="21">
        <v>545</v>
      </c>
      <c r="G33" s="30">
        <v>1024</v>
      </c>
      <c r="H33" s="25">
        <v>4917</v>
      </c>
      <c r="I33" s="21">
        <v>6161</v>
      </c>
      <c r="J33" s="21">
        <v>2350</v>
      </c>
      <c r="K33" s="21">
        <v>1349</v>
      </c>
      <c r="L33" s="21">
        <v>2215</v>
      </c>
      <c r="M33" s="28">
        <v>1240</v>
      </c>
      <c r="N33" s="17"/>
      <c r="O33" s="13">
        <f t="shared" si="0"/>
        <v>28249</v>
      </c>
    </row>
    <row r="34" spans="1:15" x14ac:dyDescent="0.25">
      <c r="A34" s="7" t="s">
        <v>58</v>
      </c>
      <c r="B34" s="8" t="s">
        <v>59</v>
      </c>
      <c r="C34" s="20">
        <v>17185</v>
      </c>
      <c r="D34" s="41">
        <v>15270</v>
      </c>
      <c r="E34" s="21">
        <v>9318</v>
      </c>
      <c r="F34" s="21">
        <v>8260</v>
      </c>
      <c r="G34" s="37">
        <v>6419</v>
      </c>
      <c r="H34" s="25">
        <v>18867</v>
      </c>
      <c r="I34" s="21">
        <v>17183</v>
      </c>
      <c r="J34" s="24">
        <v>15943</v>
      </c>
      <c r="K34" s="24">
        <v>12340</v>
      </c>
      <c r="L34" s="21">
        <v>11588</v>
      </c>
      <c r="M34" s="29">
        <v>9915</v>
      </c>
      <c r="N34" s="18"/>
      <c r="O34" s="9">
        <f t="shared" si="0"/>
        <v>142288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20">
        <v>149</v>
      </c>
      <c r="D3" s="21">
        <v>140</v>
      </c>
      <c r="E3" s="21">
        <v>10</v>
      </c>
      <c r="F3" s="21">
        <v>30</v>
      </c>
      <c r="G3" s="21">
        <v>99</v>
      </c>
      <c r="H3" s="21">
        <v>104</v>
      </c>
      <c r="I3" s="21">
        <v>101</v>
      </c>
      <c r="J3" s="21">
        <v>76</v>
      </c>
      <c r="K3" s="20">
        <v>28</v>
      </c>
      <c r="L3" s="28">
        <v>66</v>
      </c>
      <c r="M3" s="21"/>
      <c r="N3" s="14">
        <f>SUM(C3:M3)</f>
        <v>803</v>
      </c>
    </row>
    <row r="4" spans="1:14" x14ac:dyDescent="0.25">
      <c r="A4" s="6" t="s">
        <v>2</v>
      </c>
      <c r="B4" s="1" t="s">
        <v>3</v>
      </c>
      <c r="C4" s="20">
        <v>1454</v>
      </c>
      <c r="D4" s="21">
        <v>1164</v>
      </c>
      <c r="E4" s="21">
        <v>96</v>
      </c>
      <c r="F4" s="21">
        <v>0</v>
      </c>
      <c r="G4" s="21">
        <v>2047</v>
      </c>
      <c r="H4" s="21">
        <v>574</v>
      </c>
      <c r="I4" s="21">
        <v>1166</v>
      </c>
      <c r="J4" s="21">
        <v>518</v>
      </c>
      <c r="K4" s="20">
        <v>0</v>
      </c>
      <c r="L4" s="28">
        <v>432</v>
      </c>
      <c r="M4" s="21"/>
      <c r="N4" s="14">
        <f t="shared" ref="N4:N34" si="0">SUM(C4:M4)</f>
        <v>7451</v>
      </c>
    </row>
    <row r="5" spans="1:14" x14ac:dyDescent="0.25">
      <c r="A5" s="6" t="s">
        <v>4</v>
      </c>
      <c r="B5" s="1" t="s">
        <v>5</v>
      </c>
      <c r="C5" s="20">
        <v>74</v>
      </c>
      <c r="D5" s="21">
        <v>64</v>
      </c>
      <c r="E5" s="21">
        <v>50</v>
      </c>
      <c r="F5" s="21">
        <v>16</v>
      </c>
      <c r="G5" s="21">
        <v>144</v>
      </c>
      <c r="H5" s="21">
        <v>119</v>
      </c>
      <c r="I5" s="21">
        <v>135</v>
      </c>
      <c r="J5" s="21">
        <v>80</v>
      </c>
      <c r="K5" s="20">
        <v>62</v>
      </c>
      <c r="L5" s="28">
        <v>89</v>
      </c>
      <c r="M5" s="21">
        <v>1</v>
      </c>
      <c r="N5" s="14">
        <f t="shared" si="0"/>
        <v>834</v>
      </c>
    </row>
    <row r="6" spans="1:14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8">
        <v>0</v>
      </c>
      <c r="M6" s="21"/>
      <c r="N6" s="14">
        <f t="shared" si="0"/>
        <v>0</v>
      </c>
    </row>
    <row r="7" spans="1:14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8">
        <v>0</v>
      </c>
      <c r="M7" s="21"/>
      <c r="N7" s="14">
        <f t="shared" si="0"/>
        <v>0</v>
      </c>
    </row>
    <row r="8" spans="1:14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2</v>
      </c>
      <c r="I8" s="21">
        <v>0</v>
      </c>
      <c r="J8" s="21">
        <v>0</v>
      </c>
      <c r="K8" s="20">
        <v>0</v>
      </c>
      <c r="L8" s="28">
        <v>0</v>
      </c>
      <c r="M8" s="21"/>
      <c r="N8" s="14">
        <f t="shared" si="0"/>
        <v>2</v>
      </c>
    </row>
    <row r="9" spans="1:14" x14ac:dyDescent="0.25">
      <c r="A9" s="6" t="s">
        <v>12</v>
      </c>
      <c r="B9" s="1" t="s">
        <v>13</v>
      </c>
      <c r="C9" s="20">
        <v>0</v>
      </c>
      <c r="D9" s="21">
        <v>0</v>
      </c>
      <c r="E9" s="21">
        <v>1</v>
      </c>
      <c r="F9" s="21">
        <v>0</v>
      </c>
      <c r="G9" s="21">
        <v>0</v>
      </c>
      <c r="H9" s="21">
        <v>1</v>
      </c>
      <c r="I9" s="21">
        <v>0</v>
      </c>
      <c r="J9" s="21">
        <v>0</v>
      </c>
      <c r="K9" s="20">
        <v>0</v>
      </c>
      <c r="L9" s="28">
        <v>0</v>
      </c>
      <c r="M9" s="21"/>
      <c r="N9" s="14">
        <f t="shared" si="0"/>
        <v>2</v>
      </c>
    </row>
    <row r="10" spans="1:14" x14ac:dyDescent="0.25">
      <c r="A10" s="6" t="s">
        <v>14</v>
      </c>
      <c r="B10" s="1" t="s">
        <v>15</v>
      </c>
      <c r="C10" s="20">
        <v>8</v>
      </c>
      <c r="D10" s="21">
        <f>D11+D12</f>
        <v>44</v>
      </c>
      <c r="E10" s="21">
        <v>1</v>
      </c>
      <c r="F10" s="21">
        <v>1</v>
      </c>
      <c r="G10" s="21">
        <v>18</v>
      </c>
      <c r="H10" s="21">
        <v>17</v>
      </c>
      <c r="I10" s="21">
        <f t="shared" ref="I10" si="1">I11+I12</f>
        <v>16</v>
      </c>
      <c r="J10" s="21">
        <f t="shared" ref="J10" si="2">SUM(J11:J12)</f>
        <v>2</v>
      </c>
      <c r="K10" s="20">
        <v>8</v>
      </c>
      <c r="L10" s="28">
        <f>SUM(L11:L12)</f>
        <v>11</v>
      </c>
      <c r="M10" s="21"/>
      <c r="N10" s="14">
        <f t="shared" si="0"/>
        <v>126</v>
      </c>
    </row>
    <row r="11" spans="1:14" x14ac:dyDescent="0.25">
      <c r="A11" s="6" t="s">
        <v>16</v>
      </c>
      <c r="B11" s="1" t="s">
        <v>17</v>
      </c>
      <c r="C11" s="20">
        <v>4</v>
      </c>
      <c r="D11" s="21">
        <v>33</v>
      </c>
      <c r="E11" s="21">
        <v>0</v>
      </c>
      <c r="F11" s="21">
        <v>1</v>
      </c>
      <c r="G11" s="21">
        <v>6</v>
      </c>
      <c r="H11" s="21">
        <v>6</v>
      </c>
      <c r="I11" s="21">
        <v>16</v>
      </c>
      <c r="J11" s="21">
        <v>1</v>
      </c>
      <c r="K11" s="20">
        <v>3</v>
      </c>
      <c r="L11" s="28">
        <v>1</v>
      </c>
      <c r="M11" s="21"/>
      <c r="N11" s="14">
        <f t="shared" si="0"/>
        <v>71</v>
      </c>
    </row>
    <row r="12" spans="1:14" x14ac:dyDescent="0.25">
      <c r="A12" s="6" t="s">
        <v>18</v>
      </c>
      <c r="B12" s="1" t="s">
        <v>19</v>
      </c>
      <c r="C12" s="20">
        <v>4</v>
      </c>
      <c r="D12" s="21">
        <v>11</v>
      </c>
      <c r="E12" s="21">
        <v>1</v>
      </c>
      <c r="F12" s="21">
        <v>0</v>
      </c>
      <c r="G12" s="21">
        <v>12</v>
      </c>
      <c r="H12" s="21">
        <v>11</v>
      </c>
      <c r="I12" s="21">
        <v>0</v>
      </c>
      <c r="J12" s="21">
        <v>1</v>
      </c>
      <c r="K12" s="20">
        <v>5</v>
      </c>
      <c r="L12" s="28">
        <v>10</v>
      </c>
      <c r="M12" s="21"/>
      <c r="N12" s="14">
        <f t="shared" si="0"/>
        <v>55</v>
      </c>
    </row>
    <row r="13" spans="1:14" x14ac:dyDescent="0.25">
      <c r="A13" s="6" t="s">
        <v>20</v>
      </c>
      <c r="B13" s="1" t="s">
        <v>21</v>
      </c>
      <c r="C13" s="20">
        <v>26</v>
      </c>
      <c r="D13" s="21">
        <f>D14+D15</f>
        <v>28</v>
      </c>
      <c r="E13" s="21">
        <v>27</v>
      </c>
      <c r="F13" s="21">
        <v>0</v>
      </c>
      <c r="G13" s="21">
        <v>128</v>
      </c>
      <c r="H13" s="21">
        <v>212</v>
      </c>
      <c r="I13" s="21">
        <f>I14+I15</f>
        <v>288</v>
      </c>
      <c r="J13" s="21">
        <f t="shared" ref="J13" si="3">SUM(J14:J15)</f>
        <v>10</v>
      </c>
      <c r="K13" s="20">
        <v>6</v>
      </c>
      <c r="L13" s="28">
        <f>SUM(L14:L15)</f>
        <v>18</v>
      </c>
      <c r="M13" s="21"/>
      <c r="N13" s="14">
        <f t="shared" si="0"/>
        <v>743</v>
      </c>
    </row>
    <row r="14" spans="1:14" x14ac:dyDescent="0.25">
      <c r="A14" s="6" t="s">
        <v>16</v>
      </c>
      <c r="B14" s="1" t="s">
        <v>22</v>
      </c>
      <c r="C14" s="20">
        <v>24</v>
      </c>
      <c r="D14" s="21">
        <v>9</v>
      </c>
      <c r="E14" s="21">
        <v>4</v>
      </c>
      <c r="F14" s="21">
        <v>0</v>
      </c>
      <c r="G14" s="21">
        <v>25</v>
      </c>
      <c r="H14" s="21">
        <v>168</v>
      </c>
      <c r="I14" s="21">
        <v>231</v>
      </c>
      <c r="J14" s="21">
        <v>4</v>
      </c>
      <c r="K14" s="20">
        <v>0</v>
      </c>
      <c r="L14" s="28">
        <v>6</v>
      </c>
      <c r="M14" s="21"/>
      <c r="N14" s="14">
        <f t="shared" si="0"/>
        <v>471</v>
      </c>
    </row>
    <row r="15" spans="1:14" x14ac:dyDescent="0.25">
      <c r="A15" s="6" t="s">
        <v>18</v>
      </c>
      <c r="B15" s="1" t="s">
        <v>23</v>
      </c>
      <c r="C15" s="20">
        <v>2</v>
      </c>
      <c r="D15" s="21">
        <v>19</v>
      </c>
      <c r="E15" s="21">
        <v>23</v>
      </c>
      <c r="F15" s="21">
        <v>0</v>
      </c>
      <c r="G15" s="21">
        <v>103</v>
      </c>
      <c r="H15" s="21">
        <v>44</v>
      </c>
      <c r="I15" s="21">
        <v>57</v>
      </c>
      <c r="J15" s="21">
        <v>6</v>
      </c>
      <c r="K15" s="20">
        <v>6</v>
      </c>
      <c r="L15" s="28">
        <v>12</v>
      </c>
      <c r="M15" s="21"/>
      <c r="N15" s="14">
        <f t="shared" si="0"/>
        <v>272</v>
      </c>
    </row>
    <row r="16" spans="1:14" x14ac:dyDescent="0.25">
      <c r="A16" s="6" t="s">
        <v>24</v>
      </c>
      <c r="B16" s="1" t="s">
        <v>25</v>
      </c>
      <c r="C16" s="20">
        <v>34</v>
      </c>
      <c r="D16" s="21">
        <f t="shared" ref="D16:D18" si="4">D10+D13</f>
        <v>72</v>
      </c>
      <c r="E16" s="21">
        <v>28</v>
      </c>
      <c r="F16" s="21">
        <v>1</v>
      </c>
      <c r="G16" s="21">
        <v>146</v>
      </c>
      <c r="H16" s="21">
        <v>229</v>
      </c>
      <c r="I16" s="21">
        <f t="shared" ref="I16" si="5">I17+I18</f>
        <v>304</v>
      </c>
      <c r="J16" s="21">
        <f t="shared" ref="J16" si="6">SUM(J17:J18)</f>
        <v>12</v>
      </c>
      <c r="K16" s="20">
        <v>14</v>
      </c>
      <c r="L16" s="28">
        <f>SUM(L17:L18)</f>
        <v>29</v>
      </c>
      <c r="M16" s="21"/>
      <c r="N16" s="14">
        <f t="shared" si="0"/>
        <v>869</v>
      </c>
    </row>
    <row r="17" spans="1:14" x14ac:dyDescent="0.25">
      <c r="A17" s="6" t="s">
        <v>16</v>
      </c>
      <c r="B17" s="1" t="s">
        <v>26</v>
      </c>
      <c r="C17" s="20">
        <v>28</v>
      </c>
      <c r="D17" s="21">
        <f t="shared" si="4"/>
        <v>42</v>
      </c>
      <c r="E17" s="21">
        <v>4</v>
      </c>
      <c r="F17" s="21">
        <v>1</v>
      </c>
      <c r="G17" s="21">
        <v>31</v>
      </c>
      <c r="H17" s="21">
        <v>174</v>
      </c>
      <c r="I17" s="21">
        <f t="shared" ref="I17:J18" si="7">I11+I14</f>
        <v>247</v>
      </c>
      <c r="J17" s="21">
        <f t="shared" si="7"/>
        <v>5</v>
      </c>
      <c r="K17" s="20">
        <v>3</v>
      </c>
      <c r="L17" s="28">
        <f t="shared" ref="L17:L18" si="8">L11+L14</f>
        <v>7</v>
      </c>
      <c r="M17" s="21"/>
      <c r="N17" s="14">
        <f t="shared" si="0"/>
        <v>542</v>
      </c>
    </row>
    <row r="18" spans="1:14" x14ac:dyDescent="0.25">
      <c r="A18" s="6" t="s">
        <v>18</v>
      </c>
      <c r="B18" s="1" t="s">
        <v>27</v>
      </c>
      <c r="C18" s="20">
        <v>6</v>
      </c>
      <c r="D18" s="21">
        <f t="shared" si="4"/>
        <v>30</v>
      </c>
      <c r="E18" s="21">
        <v>24</v>
      </c>
      <c r="F18" s="21">
        <v>0</v>
      </c>
      <c r="G18" s="21">
        <v>115</v>
      </c>
      <c r="H18" s="21">
        <v>55</v>
      </c>
      <c r="I18" s="21">
        <f t="shared" si="7"/>
        <v>57</v>
      </c>
      <c r="J18" s="21">
        <f t="shared" si="7"/>
        <v>7</v>
      </c>
      <c r="K18" s="20">
        <v>11</v>
      </c>
      <c r="L18" s="28">
        <f t="shared" si="8"/>
        <v>22</v>
      </c>
      <c r="M18" s="21"/>
      <c r="N18" s="14">
        <f t="shared" si="0"/>
        <v>327</v>
      </c>
    </row>
    <row r="19" spans="1:14" x14ac:dyDescent="0.25">
      <c r="A19" s="6" t="s">
        <v>28</v>
      </c>
      <c r="B19" s="1" t="s">
        <v>29</v>
      </c>
      <c r="C19" s="20">
        <v>284</v>
      </c>
      <c r="D19" s="21">
        <f>D20+D24+D25</f>
        <v>204</v>
      </c>
      <c r="E19" s="21">
        <v>197</v>
      </c>
      <c r="F19" s="21">
        <v>275</v>
      </c>
      <c r="G19" s="21">
        <v>664</v>
      </c>
      <c r="H19" s="25">
        <f>H20+H24+H25</f>
        <v>275</v>
      </c>
      <c r="I19" s="21">
        <f t="shared" ref="I19" si="9">I20+I24+I25</f>
        <v>214</v>
      </c>
      <c r="J19" s="21">
        <f t="shared" ref="J19" si="10">SUM(J20,J24:J25)</f>
        <v>397</v>
      </c>
      <c r="K19" s="20">
        <v>273</v>
      </c>
      <c r="L19" s="28">
        <f>L20+L24+L25</f>
        <v>227</v>
      </c>
      <c r="M19" s="21">
        <v>5</v>
      </c>
      <c r="N19" s="14">
        <f t="shared" si="0"/>
        <v>3015</v>
      </c>
    </row>
    <row r="20" spans="1:14" x14ac:dyDescent="0.25">
      <c r="A20" s="6" t="s">
        <v>30</v>
      </c>
      <c r="B20" s="1" t="s">
        <v>31</v>
      </c>
      <c r="C20" s="20">
        <v>284</v>
      </c>
      <c r="D20" s="21">
        <f>SUM(D21:D23)</f>
        <v>204</v>
      </c>
      <c r="E20" s="21">
        <v>197</v>
      </c>
      <c r="F20" s="21">
        <v>265</v>
      </c>
      <c r="G20" s="21">
        <v>663</v>
      </c>
      <c r="H20" s="25">
        <f t="shared" ref="H20:I20" si="11">H21+H22+H23</f>
        <v>270</v>
      </c>
      <c r="I20" s="21">
        <f t="shared" si="11"/>
        <v>214</v>
      </c>
      <c r="J20" s="21">
        <f t="shared" ref="J20" si="12">SUM(J21:J23)</f>
        <v>396</v>
      </c>
      <c r="K20" s="20">
        <v>272</v>
      </c>
      <c r="L20" s="28">
        <f>SUM(L21:L23)</f>
        <v>227</v>
      </c>
      <c r="M20" s="21">
        <v>5</v>
      </c>
      <c r="N20" s="14">
        <f t="shared" si="0"/>
        <v>2997</v>
      </c>
    </row>
    <row r="21" spans="1:14" x14ac:dyDescent="0.25">
      <c r="A21" s="6" t="s">
        <v>32</v>
      </c>
      <c r="B21" s="1" t="s">
        <v>33</v>
      </c>
      <c r="C21" s="20">
        <v>268</v>
      </c>
      <c r="D21" s="21">
        <v>192</v>
      </c>
      <c r="E21" s="21">
        <v>185</v>
      </c>
      <c r="F21" s="21">
        <v>265</v>
      </c>
      <c r="G21" s="21">
        <v>620</v>
      </c>
      <c r="H21" s="21">
        <v>263</v>
      </c>
      <c r="I21" s="21">
        <v>202</v>
      </c>
      <c r="J21" s="21">
        <v>380</v>
      </c>
      <c r="K21" s="20">
        <v>263</v>
      </c>
      <c r="L21" s="28">
        <v>218</v>
      </c>
      <c r="M21" s="21">
        <v>5</v>
      </c>
      <c r="N21" s="14">
        <f t="shared" si="0"/>
        <v>2861</v>
      </c>
    </row>
    <row r="22" spans="1:14" x14ac:dyDescent="0.25">
      <c r="A22" s="6" t="s">
        <v>34</v>
      </c>
      <c r="B22" s="1" t="s">
        <v>35</v>
      </c>
      <c r="C22" s="20">
        <v>16</v>
      </c>
      <c r="D22" s="21">
        <v>12</v>
      </c>
      <c r="E22" s="21">
        <v>7</v>
      </c>
      <c r="F22" s="21">
        <v>10</v>
      </c>
      <c r="G22" s="21">
        <v>43</v>
      </c>
      <c r="H22" s="21">
        <v>5</v>
      </c>
      <c r="I22" s="21">
        <v>12</v>
      </c>
      <c r="J22" s="21">
        <v>16</v>
      </c>
      <c r="K22" s="20">
        <v>9</v>
      </c>
      <c r="L22" s="28">
        <v>6</v>
      </c>
      <c r="M22" s="21"/>
      <c r="N22" s="14">
        <f t="shared" si="0"/>
        <v>136</v>
      </c>
    </row>
    <row r="23" spans="1:14" x14ac:dyDescent="0.25">
      <c r="A23" s="6" t="s">
        <v>36</v>
      </c>
      <c r="B23" s="1" t="s">
        <v>37</v>
      </c>
      <c r="C23" s="20">
        <v>0</v>
      </c>
      <c r="D23" s="21">
        <v>0</v>
      </c>
      <c r="E23" s="21">
        <v>5</v>
      </c>
      <c r="F23" s="21">
        <v>0</v>
      </c>
      <c r="G23" s="21">
        <v>0</v>
      </c>
      <c r="H23" s="21">
        <v>2</v>
      </c>
      <c r="I23" s="21">
        <v>0</v>
      </c>
      <c r="J23" s="21">
        <v>0</v>
      </c>
      <c r="K23" s="20">
        <v>0</v>
      </c>
      <c r="L23" s="28">
        <v>3</v>
      </c>
      <c r="M23" s="21"/>
      <c r="N23" s="14">
        <f t="shared" si="0"/>
        <v>10</v>
      </c>
    </row>
    <row r="24" spans="1:14" x14ac:dyDescent="0.25">
      <c r="A24" s="6" t="s">
        <v>38</v>
      </c>
      <c r="B24" s="1" t="s">
        <v>39</v>
      </c>
      <c r="C24" s="20">
        <v>0</v>
      </c>
      <c r="D24" s="21">
        <v>0</v>
      </c>
      <c r="E24" s="21">
        <v>0</v>
      </c>
      <c r="F24" s="21">
        <v>0</v>
      </c>
      <c r="G24" s="21">
        <v>1</v>
      </c>
      <c r="H24" s="21">
        <v>5</v>
      </c>
      <c r="I24" s="21">
        <v>0</v>
      </c>
      <c r="J24" s="21">
        <v>1</v>
      </c>
      <c r="K24" s="20">
        <v>1</v>
      </c>
      <c r="L24" s="28">
        <v>0</v>
      </c>
      <c r="M24" s="21"/>
      <c r="N24" s="14">
        <f t="shared" si="0"/>
        <v>8</v>
      </c>
    </row>
    <row r="25" spans="1:14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8">
        <v>0</v>
      </c>
      <c r="M25" s="21"/>
      <c r="N25" s="14">
        <f t="shared" si="0"/>
        <v>0</v>
      </c>
    </row>
    <row r="26" spans="1:14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8">
        <v>0</v>
      </c>
      <c r="M26" s="21"/>
      <c r="N26" s="14">
        <f t="shared" si="0"/>
        <v>0</v>
      </c>
    </row>
    <row r="27" spans="1:14" x14ac:dyDescent="0.2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3</v>
      </c>
      <c r="J27" s="21">
        <v>0</v>
      </c>
      <c r="K27" s="20">
        <v>0</v>
      </c>
      <c r="L27" s="28">
        <v>0</v>
      </c>
      <c r="M27" s="21"/>
      <c r="N27" s="14">
        <f t="shared" si="0"/>
        <v>3</v>
      </c>
    </row>
    <row r="28" spans="1:14" x14ac:dyDescent="0.25">
      <c r="A28" s="6" t="s">
        <v>46</v>
      </c>
      <c r="B28" s="1" t="s">
        <v>47</v>
      </c>
      <c r="C28" s="20">
        <v>0</v>
      </c>
      <c r="D28" s="21">
        <v>9</v>
      </c>
      <c r="E28" s="21">
        <v>2</v>
      </c>
      <c r="F28" s="21">
        <v>0</v>
      </c>
      <c r="G28" s="21">
        <v>69</v>
      </c>
      <c r="H28" s="21">
        <v>7</v>
      </c>
      <c r="I28" s="21">
        <v>2</v>
      </c>
      <c r="J28" s="21">
        <v>0</v>
      </c>
      <c r="K28" s="20">
        <v>6</v>
      </c>
      <c r="L28" s="28">
        <v>0</v>
      </c>
      <c r="M28" s="21"/>
      <c r="N28" s="14">
        <f t="shared" si="0"/>
        <v>95</v>
      </c>
    </row>
    <row r="29" spans="1:14" x14ac:dyDescent="0.2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0">
        <v>0</v>
      </c>
      <c r="L29" s="28">
        <v>0</v>
      </c>
      <c r="M29" s="21"/>
      <c r="N29" s="14">
        <f t="shared" si="0"/>
        <v>0</v>
      </c>
    </row>
    <row r="30" spans="1:14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8">
        <v>0</v>
      </c>
      <c r="M30" s="21"/>
      <c r="N30" s="14">
        <f t="shared" si="0"/>
        <v>0</v>
      </c>
    </row>
    <row r="31" spans="1:14" x14ac:dyDescent="0.2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21">
        <v>7</v>
      </c>
      <c r="H31" s="21">
        <v>1</v>
      </c>
      <c r="I31" s="21">
        <v>0</v>
      </c>
      <c r="J31" s="21">
        <v>0</v>
      </c>
      <c r="K31" s="20">
        <v>0</v>
      </c>
      <c r="L31" s="28">
        <v>0</v>
      </c>
      <c r="M31" s="21"/>
      <c r="N31" s="14">
        <f t="shared" si="0"/>
        <v>8</v>
      </c>
    </row>
    <row r="32" spans="1:14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8">
        <v>0</v>
      </c>
      <c r="M32" s="21"/>
      <c r="N32" s="14">
        <f t="shared" si="0"/>
        <v>0</v>
      </c>
    </row>
    <row r="33" spans="1:14" x14ac:dyDescent="0.25">
      <c r="A33" s="6" t="s">
        <v>56</v>
      </c>
      <c r="B33" s="1" t="s">
        <v>57</v>
      </c>
      <c r="C33" s="20">
        <v>75</v>
      </c>
      <c r="D33" s="21">
        <v>125</v>
      </c>
      <c r="E33" s="21">
        <v>40</v>
      </c>
      <c r="F33" s="21">
        <v>25</v>
      </c>
      <c r="G33" s="21">
        <v>49</v>
      </c>
      <c r="H33" s="21">
        <v>196</v>
      </c>
      <c r="I33" s="21">
        <v>129</v>
      </c>
      <c r="J33" s="21">
        <v>21</v>
      </c>
      <c r="K33" s="20">
        <v>39</v>
      </c>
      <c r="L33" s="28">
        <v>26</v>
      </c>
      <c r="M33" s="21"/>
      <c r="N33" s="14">
        <f t="shared" si="0"/>
        <v>725</v>
      </c>
    </row>
    <row r="34" spans="1:14" x14ac:dyDescent="0.25">
      <c r="A34" s="7" t="s">
        <v>58</v>
      </c>
      <c r="B34" s="8" t="s">
        <v>59</v>
      </c>
      <c r="C34" s="20">
        <v>2070</v>
      </c>
      <c r="D34" s="22">
        <f>D3+D4+D5+D6+D7+D8+D9+D16+D19+D26+D27+D28+D29+D30+D31+D32+D33</f>
        <v>1778</v>
      </c>
      <c r="E34" s="21">
        <v>424</v>
      </c>
      <c r="F34" s="21">
        <v>347</v>
      </c>
      <c r="G34" s="21">
        <v>3225</v>
      </c>
      <c r="H34" s="21">
        <v>1508</v>
      </c>
      <c r="I34" s="21">
        <f>I3+I5+I4+I6+I7+I8+I9+I16+I19+I26+I27+I28+I29+I30+I32+I31+I33</f>
        <v>2054</v>
      </c>
      <c r="J34" s="24">
        <f t="shared" ref="J34" si="13">SUM(J3:J10,J13,J19,J26:J33)</f>
        <v>1104</v>
      </c>
      <c r="K34" s="20">
        <v>422</v>
      </c>
      <c r="L34" s="29">
        <f>SUM(L3:L9)+L16+L19+SUM(L26:L33)</f>
        <v>869</v>
      </c>
      <c r="M34" s="21">
        <v>6</v>
      </c>
      <c r="N34" s="19">
        <f t="shared" si="0"/>
        <v>13807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O34"/>
  <sheetViews>
    <sheetView zoomScale="90" zoomScaleNormal="90" workbookViewId="0">
      <selection activeCell="D24" sqref="D2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80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20">
        <v>185</v>
      </c>
      <c r="D3" s="21">
        <v>102</v>
      </c>
      <c r="E3" s="21">
        <v>22</v>
      </c>
      <c r="F3" s="21">
        <v>32</v>
      </c>
      <c r="G3" s="30">
        <v>46</v>
      </c>
      <c r="H3" s="25">
        <v>63</v>
      </c>
      <c r="I3" s="21">
        <v>106</v>
      </c>
      <c r="J3" s="21">
        <v>67</v>
      </c>
      <c r="K3" s="21">
        <v>29</v>
      </c>
      <c r="L3" s="21">
        <v>33</v>
      </c>
      <c r="M3" s="28">
        <v>42</v>
      </c>
      <c r="N3" s="17"/>
      <c r="O3" s="13">
        <f>SUM(C3:N3)</f>
        <v>727</v>
      </c>
    </row>
    <row r="4" spans="1:15" x14ac:dyDescent="0.25">
      <c r="A4" s="6" t="s">
        <v>2</v>
      </c>
      <c r="B4" s="1" t="s">
        <v>3</v>
      </c>
      <c r="C4" s="20">
        <v>1556</v>
      </c>
      <c r="D4" s="21">
        <v>1129</v>
      </c>
      <c r="E4" s="21">
        <v>167</v>
      </c>
      <c r="F4" s="21">
        <v>0</v>
      </c>
      <c r="G4" s="30">
        <v>1223</v>
      </c>
      <c r="H4" s="25">
        <v>445</v>
      </c>
      <c r="I4" s="21">
        <v>920</v>
      </c>
      <c r="J4" s="21">
        <v>319</v>
      </c>
      <c r="K4" s="21">
        <v>60</v>
      </c>
      <c r="L4" s="21">
        <v>0</v>
      </c>
      <c r="M4" s="28">
        <v>385</v>
      </c>
      <c r="N4" s="17"/>
      <c r="O4" s="13">
        <f t="shared" ref="O4:O34" si="0">SUM(C4:N4)</f>
        <v>6204</v>
      </c>
    </row>
    <row r="5" spans="1:15" x14ac:dyDescent="0.25">
      <c r="A5" s="6" t="s">
        <v>4</v>
      </c>
      <c r="B5" s="1" t="s">
        <v>5</v>
      </c>
      <c r="C5" s="20">
        <v>58</v>
      </c>
      <c r="D5" s="21">
        <v>51</v>
      </c>
      <c r="E5" s="21">
        <v>50</v>
      </c>
      <c r="F5" s="21">
        <v>10</v>
      </c>
      <c r="G5" s="30">
        <v>25</v>
      </c>
      <c r="H5" s="25">
        <v>109</v>
      </c>
      <c r="I5" s="21">
        <v>110</v>
      </c>
      <c r="J5" s="21">
        <v>44</v>
      </c>
      <c r="K5" s="21">
        <v>34</v>
      </c>
      <c r="L5" s="21">
        <v>46</v>
      </c>
      <c r="M5" s="28">
        <v>80</v>
      </c>
      <c r="N5" s="17"/>
      <c r="O5" s="13">
        <f t="shared" si="0"/>
        <v>617</v>
      </c>
    </row>
    <row r="6" spans="1:15" x14ac:dyDescent="0.2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0">
        <v>0</v>
      </c>
      <c r="H6" s="25">
        <v>0</v>
      </c>
      <c r="I6" s="21">
        <v>0</v>
      </c>
      <c r="J6" s="21"/>
      <c r="K6" s="21">
        <v>0</v>
      </c>
      <c r="L6" s="21">
        <v>0</v>
      </c>
      <c r="M6" s="28">
        <v>0</v>
      </c>
      <c r="N6" s="17"/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0">
        <v>0</v>
      </c>
      <c r="H7" s="25">
        <v>0</v>
      </c>
      <c r="I7" s="21">
        <v>0</v>
      </c>
      <c r="J7" s="21"/>
      <c r="K7" s="21">
        <v>0</v>
      </c>
      <c r="L7" s="21">
        <v>0</v>
      </c>
      <c r="M7" s="28">
        <v>0</v>
      </c>
      <c r="N7" s="17"/>
      <c r="O7" s="13">
        <f t="shared" si="0"/>
        <v>0</v>
      </c>
    </row>
    <row r="8" spans="1:15" x14ac:dyDescent="0.2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0">
        <v>0</v>
      </c>
      <c r="H8" s="25">
        <v>0</v>
      </c>
      <c r="I8" s="21">
        <v>0</v>
      </c>
      <c r="J8" s="21"/>
      <c r="K8" s="21">
        <v>0</v>
      </c>
      <c r="L8" s="21">
        <v>0</v>
      </c>
      <c r="M8" s="28">
        <v>0</v>
      </c>
      <c r="N8" s="17"/>
      <c r="O8" s="13">
        <f t="shared" si="0"/>
        <v>0</v>
      </c>
    </row>
    <row r="9" spans="1:15" x14ac:dyDescent="0.25">
      <c r="A9" s="6" t="s">
        <v>12</v>
      </c>
      <c r="B9" s="1" t="s">
        <v>13</v>
      </c>
      <c r="C9" s="20">
        <v>0</v>
      </c>
      <c r="D9" s="21">
        <v>0</v>
      </c>
      <c r="E9" s="21">
        <v>1</v>
      </c>
      <c r="F9" s="21">
        <v>0</v>
      </c>
      <c r="G9" s="30">
        <v>1</v>
      </c>
      <c r="H9" s="25">
        <v>0</v>
      </c>
      <c r="I9" s="21">
        <v>0</v>
      </c>
      <c r="J9" s="21"/>
      <c r="K9" s="21">
        <v>0</v>
      </c>
      <c r="L9" s="21">
        <v>1</v>
      </c>
      <c r="M9" s="28">
        <v>0</v>
      </c>
      <c r="N9" s="17"/>
      <c r="O9" s="13">
        <f t="shared" si="0"/>
        <v>3</v>
      </c>
    </row>
    <row r="10" spans="1:15" x14ac:dyDescent="0.25">
      <c r="A10" s="6" t="s">
        <v>14</v>
      </c>
      <c r="B10" s="1" t="s">
        <v>15</v>
      </c>
      <c r="C10" s="20">
        <v>9</v>
      </c>
      <c r="D10" s="21">
        <f>D11+D12</f>
        <v>36</v>
      </c>
      <c r="E10" s="21">
        <v>2</v>
      </c>
      <c r="F10" s="21">
        <v>1</v>
      </c>
      <c r="G10" s="30">
        <v>6</v>
      </c>
      <c r="H10" s="25">
        <v>11</v>
      </c>
      <c r="I10" s="21">
        <f t="shared" ref="I10" si="1">I11+I12</f>
        <v>3</v>
      </c>
      <c r="J10" s="21">
        <f t="shared" ref="J10" si="2">SUM(J11:J12)</f>
        <v>3</v>
      </c>
      <c r="K10" s="21">
        <f t="shared" ref="K10" si="3">K11+K12</f>
        <v>1</v>
      </c>
      <c r="L10" s="21">
        <v>3</v>
      </c>
      <c r="M10" s="28">
        <f>SUM(M11:M12)</f>
        <v>4</v>
      </c>
      <c r="N10" s="17"/>
      <c r="O10" s="13">
        <f t="shared" si="0"/>
        <v>79</v>
      </c>
    </row>
    <row r="11" spans="1:15" x14ac:dyDescent="0.25">
      <c r="A11" s="6" t="s">
        <v>16</v>
      </c>
      <c r="B11" s="1" t="s">
        <v>17</v>
      </c>
      <c r="C11" s="20">
        <v>4</v>
      </c>
      <c r="D11" s="21">
        <v>30</v>
      </c>
      <c r="E11" s="21">
        <v>2</v>
      </c>
      <c r="F11" s="21">
        <v>1</v>
      </c>
      <c r="G11" s="30">
        <v>2</v>
      </c>
      <c r="H11" s="21">
        <v>8</v>
      </c>
      <c r="I11" s="21">
        <v>2</v>
      </c>
      <c r="J11" s="21">
        <v>1</v>
      </c>
      <c r="K11" s="31">
        <v>1</v>
      </c>
      <c r="L11" s="21">
        <v>2</v>
      </c>
      <c r="M11" s="28">
        <v>1</v>
      </c>
      <c r="N11" s="17"/>
      <c r="O11" s="13">
        <f t="shared" si="0"/>
        <v>54</v>
      </c>
    </row>
    <row r="12" spans="1:15" x14ac:dyDescent="0.25">
      <c r="A12" s="6" t="s">
        <v>18</v>
      </c>
      <c r="B12" s="1" t="s">
        <v>19</v>
      </c>
      <c r="C12" s="20">
        <v>5</v>
      </c>
      <c r="D12" s="21">
        <v>6</v>
      </c>
      <c r="E12" s="21">
        <v>0</v>
      </c>
      <c r="F12" s="21">
        <v>0</v>
      </c>
      <c r="G12" s="30">
        <v>4</v>
      </c>
      <c r="H12" s="21">
        <v>3</v>
      </c>
      <c r="I12" s="21">
        <v>1</v>
      </c>
      <c r="J12" s="21">
        <v>2</v>
      </c>
      <c r="K12" s="31">
        <v>0</v>
      </c>
      <c r="L12" s="21">
        <v>1</v>
      </c>
      <c r="M12" s="28">
        <v>3</v>
      </c>
      <c r="N12" s="17"/>
      <c r="O12" s="13">
        <f t="shared" si="0"/>
        <v>25</v>
      </c>
    </row>
    <row r="13" spans="1:15" x14ac:dyDescent="0.25">
      <c r="A13" s="6" t="s">
        <v>20</v>
      </c>
      <c r="B13" s="1" t="s">
        <v>21</v>
      </c>
      <c r="C13" s="20">
        <v>15</v>
      </c>
      <c r="D13" s="21">
        <f>D14+D15</f>
        <v>16</v>
      </c>
      <c r="E13" s="21">
        <v>47</v>
      </c>
      <c r="F13" s="21">
        <v>0</v>
      </c>
      <c r="G13" s="30">
        <v>54</v>
      </c>
      <c r="H13" s="25">
        <v>223</v>
      </c>
      <c r="I13" s="21">
        <f>I14+I15</f>
        <v>216</v>
      </c>
      <c r="J13" s="21">
        <f t="shared" ref="J13" si="4">SUM(J14:J15)</f>
        <v>4</v>
      </c>
      <c r="K13" s="21">
        <f>K14+K15</f>
        <v>13</v>
      </c>
      <c r="L13" s="21">
        <v>2</v>
      </c>
      <c r="M13" s="28">
        <f>SUM(M14:M15)</f>
        <v>50</v>
      </c>
      <c r="N13" s="17"/>
      <c r="O13" s="13">
        <f t="shared" si="0"/>
        <v>640</v>
      </c>
    </row>
    <row r="14" spans="1:15" x14ac:dyDescent="0.25">
      <c r="A14" s="6" t="s">
        <v>16</v>
      </c>
      <c r="B14" s="1" t="s">
        <v>22</v>
      </c>
      <c r="C14" s="20">
        <v>9</v>
      </c>
      <c r="D14" s="21">
        <v>10</v>
      </c>
      <c r="E14" s="21">
        <v>37</v>
      </c>
      <c r="F14" s="21">
        <v>0</v>
      </c>
      <c r="G14" s="30">
        <v>16</v>
      </c>
      <c r="H14" s="21">
        <v>202</v>
      </c>
      <c r="I14" s="21">
        <v>145</v>
      </c>
      <c r="J14" s="21"/>
      <c r="K14" s="31">
        <v>9</v>
      </c>
      <c r="L14" s="21">
        <v>1</v>
      </c>
      <c r="M14" s="28">
        <v>6</v>
      </c>
      <c r="N14" s="17"/>
      <c r="O14" s="13">
        <f t="shared" si="0"/>
        <v>435</v>
      </c>
    </row>
    <row r="15" spans="1:15" x14ac:dyDescent="0.25">
      <c r="A15" s="6" t="s">
        <v>18</v>
      </c>
      <c r="B15" s="1" t="s">
        <v>23</v>
      </c>
      <c r="C15" s="20">
        <v>6</v>
      </c>
      <c r="D15" s="21">
        <v>6</v>
      </c>
      <c r="E15" s="21">
        <v>10</v>
      </c>
      <c r="F15" s="21">
        <v>0</v>
      </c>
      <c r="G15" s="30">
        <v>38</v>
      </c>
      <c r="H15" s="21">
        <v>21</v>
      </c>
      <c r="I15" s="21">
        <v>71</v>
      </c>
      <c r="J15" s="21">
        <v>4</v>
      </c>
      <c r="K15" s="31">
        <v>4</v>
      </c>
      <c r="L15" s="21">
        <v>1</v>
      </c>
      <c r="M15" s="28">
        <v>44</v>
      </c>
      <c r="N15" s="17"/>
      <c r="O15" s="13">
        <f t="shared" si="0"/>
        <v>205</v>
      </c>
    </row>
    <row r="16" spans="1:15" x14ac:dyDescent="0.25">
      <c r="A16" s="6" t="s">
        <v>24</v>
      </c>
      <c r="B16" s="1" t="s">
        <v>25</v>
      </c>
      <c r="C16" s="20">
        <v>24</v>
      </c>
      <c r="D16" s="21">
        <f t="shared" ref="D16:D18" si="5">D10+D13</f>
        <v>52</v>
      </c>
      <c r="E16" s="21">
        <v>49</v>
      </c>
      <c r="F16" s="21">
        <v>1</v>
      </c>
      <c r="G16" s="30">
        <v>60</v>
      </c>
      <c r="H16" s="25">
        <v>234</v>
      </c>
      <c r="I16" s="21">
        <f t="shared" ref="I16" si="6">I17+I18</f>
        <v>219</v>
      </c>
      <c r="J16" s="21">
        <f t="shared" ref="J16" si="7">SUM(J17:J18)</f>
        <v>7</v>
      </c>
      <c r="K16" s="21">
        <f t="shared" ref="K16" si="8">K17+K18</f>
        <v>14</v>
      </c>
      <c r="L16" s="21">
        <v>5</v>
      </c>
      <c r="M16" s="28">
        <f>SUM(M17:M18)</f>
        <v>54</v>
      </c>
      <c r="N16" s="17"/>
      <c r="O16" s="13">
        <f t="shared" si="0"/>
        <v>719</v>
      </c>
    </row>
    <row r="17" spans="1:15" x14ac:dyDescent="0.25">
      <c r="A17" s="6" t="s">
        <v>16</v>
      </c>
      <c r="B17" s="1" t="s">
        <v>26</v>
      </c>
      <c r="C17" s="20">
        <v>13</v>
      </c>
      <c r="D17" s="21">
        <f t="shared" si="5"/>
        <v>40</v>
      </c>
      <c r="E17" s="21">
        <v>39</v>
      </c>
      <c r="F17" s="21">
        <v>1</v>
      </c>
      <c r="G17" s="30">
        <v>18</v>
      </c>
      <c r="H17" s="21">
        <v>210</v>
      </c>
      <c r="I17" s="21">
        <f t="shared" ref="I17:K18" si="9">I11+I14</f>
        <v>147</v>
      </c>
      <c r="J17" s="21">
        <f t="shared" si="9"/>
        <v>1</v>
      </c>
      <c r="K17" s="32">
        <f t="shared" si="9"/>
        <v>10</v>
      </c>
      <c r="L17" s="21">
        <v>3</v>
      </c>
      <c r="M17" s="28">
        <v>7</v>
      </c>
      <c r="N17" s="17"/>
      <c r="O17" s="13">
        <f t="shared" si="0"/>
        <v>489</v>
      </c>
    </row>
    <row r="18" spans="1:15" x14ac:dyDescent="0.25">
      <c r="A18" s="6" t="s">
        <v>18</v>
      </c>
      <c r="B18" s="1" t="s">
        <v>27</v>
      </c>
      <c r="C18" s="20">
        <v>11</v>
      </c>
      <c r="D18" s="21">
        <f t="shared" si="5"/>
        <v>12</v>
      </c>
      <c r="E18" s="21">
        <v>10</v>
      </c>
      <c r="F18" s="21">
        <v>0</v>
      </c>
      <c r="G18" s="30">
        <v>42</v>
      </c>
      <c r="H18" s="21">
        <v>24</v>
      </c>
      <c r="I18" s="21">
        <f t="shared" si="9"/>
        <v>72</v>
      </c>
      <c r="J18" s="21">
        <f t="shared" si="9"/>
        <v>6</v>
      </c>
      <c r="K18" s="32">
        <f t="shared" si="9"/>
        <v>4</v>
      </c>
      <c r="L18" s="21">
        <v>2</v>
      </c>
      <c r="M18" s="28">
        <v>47</v>
      </c>
      <c r="N18" s="17"/>
      <c r="O18" s="13">
        <f t="shared" si="0"/>
        <v>230</v>
      </c>
    </row>
    <row r="19" spans="1:15" x14ac:dyDescent="0.25">
      <c r="A19" s="6" t="s">
        <v>28</v>
      </c>
      <c r="B19" s="1" t="s">
        <v>29</v>
      </c>
      <c r="C19" s="20">
        <v>209</v>
      </c>
      <c r="D19" s="21">
        <f>D20+D25+D24</f>
        <v>132</v>
      </c>
      <c r="E19" s="21">
        <v>183</v>
      </c>
      <c r="F19" s="21">
        <v>252</v>
      </c>
      <c r="G19" s="30">
        <v>178</v>
      </c>
      <c r="H19" s="25">
        <f t="shared" ref="H19:I19" si="10">H20+H24+H25</f>
        <v>219</v>
      </c>
      <c r="I19" s="21">
        <f t="shared" si="10"/>
        <v>266</v>
      </c>
      <c r="J19" s="21">
        <f t="shared" ref="J19" si="11">SUM(J20,J24:J25)</f>
        <v>393</v>
      </c>
      <c r="K19" s="21">
        <f t="shared" ref="K19" si="12">SUM(K21:K25)</f>
        <v>168</v>
      </c>
      <c r="L19" s="21">
        <v>210</v>
      </c>
      <c r="M19" s="28">
        <f>M20+M24+M25</f>
        <v>172</v>
      </c>
      <c r="N19" s="17"/>
      <c r="O19" s="13">
        <f t="shared" si="0"/>
        <v>2382</v>
      </c>
    </row>
    <row r="20" spans="1:15" x14ac:dyDescent="0.25">
      <c r="A20" s="6" t="s">
        <v>30</v>
      </c>
      <c r="B20" s="1" t="s">
        <v>31</v>
      </c>
      <c r="C20" s="20">
        <v>209</v>
      </c>
      <c r="D20" s="21">
        <f>D21+D22+D23</f>
        <v>132</v>
      </c>
      <c r="E20" s="21">
        <v>181</v>
      </c>
      <c r="F20" s="21">
        <v>252</v>
      </c>
      <c r="G20" s="30">
        <v>177</v>
      </c>
      <c r="H20" s="25">
        <f t="shared" ref="H20:I20" si="13">H21+H22+H23</f>
        <v>213</v>
      </c>
      <c r="I20" s="21">
        <f t="shared" si="13"/>
        <v>266</v>
      </c>
      <c r="J20" s="21">
        <f t="shared" ref="J20" si="14">SUM(J21:J23)</f>
        <v>392</v>
      </c>
      <c r="K20" s="21">
        <f t="shared" ref="K20" si="15">K21+K22+K23</f>
        <v>167</v>
      </c>
      <c r="L20" s="21">
        <v>210</v>
      </c>
      <c r="M20" s="28">
        <f>SUM(M21:M23)</f>
        <v>171</v>
      </c>
      <c r="N20" s="17"/>
      <c r="O20" s="13">
        <f t="shared" si="0"/>
        <v>2370</v>
      </c>
    </row>
    <row r="21" spans="1:15" x14ac:dyDescent="0.25">
      <c r="A21" s="6" t="s">
        <v>32</v>
      </c>
      <c r="B21" s="1" t="s">
        <v>33</v>
      </c>
      <c r="C21" s="20">
        <v>197</v>
      </c>
      <c r="D21" s="21">
        <v>132</v>
      </c>
      <c r="E21" s="21">
        <v>173</v>
      </c>
      <c r="F21" s="21">
        <v>238</v>
      </c>
      <c r="G21" s="30">
        <v>170</v>
      </c>
      <c r="H21" s="21">
        <v>204</v>
      </c>
      <c r="I21" s="21">
        <f>2217-1970</f>
        <v>247</v>
      </c>
      <c r="J21" s="21">
        <v>378</v>
      </c>
      <c r="K21" s="31">
        <v>167</v>
      </c>
      <c r="L21" s="21">
        <v>198</v>
      </c>
      <c r="M21" s="28">
        <v>151</v>
      </c>
      <c r="N21" s="17"/>
      <c r="O21" s="13">
        <f t="shared" si="0"/>
        <v>2255</v>
      </c>
    </row>
    <row r="22" spans="1:15" x14ac:dyDescent="0.25">
      <c r="A22" s="6" t="s">
        <v>34</v>
      </c>
      <c r="B22" s="1" t="s">
        <v>35</v>
      </c>
      <c r="C22" s="20">
        <v>12</v>
      </c>
      <c r="D22" s="21">
        <v>0</v>
      </c>
      <c r="E22" s="21">
        <v>8</v>
      </c>
      <c r="F22" s="21">
        <v>14</v>
      </c>
      <c r="G22" s="30">
        <v>7</v>
      </c>
      <c r="H22" s="21">
        <v>9</v>
      </c>
      <c r="I22" s="21">
        <f>210-191</f>
        <v>19</v>
      </c>
      <c r="J22" s="21">
        <v>14</v>
      </c>
      <c r="K22" s="31">
        <v>0</v>
      </c>
      <c r="L22" s="21">
        <v>12</v>
      </c>
      <c r="M22" s="28">
        <v>20</v>
      </c>
      <c r="N22" s="17"/>
      <c r="O22" s="13">
        <f t="shared" si="0"/>
        <v>115</v>
      </c>
    </row>
    <row r="23" spans="1:15" x14ac:dyDescent="0.25">
      <c r="A23" s="6" t="s">
        <v>36</v>
      </c>
      <c r="B23" s="1" t="s">
        <v>37</v>
      </c>
      <c r="C23" s="20">
        <v>0</v>
      </c>
      <c r="D23" s="21">
        <v>0</v>
      </c>
      <c r="E23" s="21">
        <v>0</v>
      </c>
      <c r="F23" s="21">
        <v>0</v>
      </c>
      <c r="G23" s="30">
        <v>0</v>
      </c>
      <c r="H23" s="21">
        <v>0</v>
      </c>
      <c r="I23" s="21">
        <v>0</v>
      </c>
      <c r="J23" s="21"/>
      <c r="K23" s="31">
        <v>0</v>
      </c>
      <c r="L23" s="21">
        <v>0</v>
      </c>
      <c r="M23" s="28">
        <v>0</v>
      </c>
      <c r="N23" s="17"/>
      <c r="O23" s="13">
        <f t="shared" si="0"/>
        <v>0</v>
      </c>
    </row>
    <row r="24" spans="1:15" x14ac:dyDescent="0.25">
      <c r="A24" s="6" t="s">
        <v>38</v>
      </c>
      <c r="B24" s="1" t="s">
        <v>39</v>
      </c>
      <c r="C24" s="20">
        <v>0</v>
      </c>
      <c r="D24" s="21">
        <v>0</v>
      </c>
      <c r="E24" s="21">
        <v>2</v>
      </c>
      <c r="F24" s="21">
        <v>0</v>
      </c>
      <c r="G24" s="30">
        <v>1</v>
      </c>
      <c r="H24" s="21">
        <v>6</v>
      </c>
      <c r="I24" s="21">
        <v>0</v>
      </c>
      <c r="J24" s="21">
        <v>1</v>
      </c>
      <c r="K24" s="31">
        <v>1</v>
      </c>
      <c r="L24" s="21">
        <v>0</v>
      </c>
      <c r="M24" s="28">
        <v>1</v>
      </c>
      <c r="N24" s="17"/>
      <c r="O24" s="13">
        <f t="shared" si="0"/>
        <v>12</v>
      </c>
    </row>
    <row r="25" spans="1:15" x14ac:dyDescent="0.2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21"/>
      <c r="K25" s="31">
        <v>0</v>
      </c>
      <c r="L25" s="21">
        <v>0</v>
      </c>
      <c r="M25" s="28">
        <v>0</v>
      </c>
      <c r="N25" s="17"/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30">
        <v>0</v>
      </c>
      <c r="H26" s="25">
        <v>0</v>
      </c>
      <c r="I26" s="21">
        <v>0</v>
      </c>
      <c r="J26" s="21"/>
      <c r="K26" s="21">
        <v>0</v>
      </c>
      <c r="L26" s="21">
        <v>0</v>
      </c>
      <c r="M26" s="28">
        <v>0</v>
      </c>
      <c r="N26" s="17"/>
      <c r="O26" s="13">
        <f t="shared" si="0"/>
        <v>0</v>
      </c>
    </row>
    <row r="27" spans="1:15" x14ac:dyDescent="0.2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30">
        <v>0</v>
      </c>
      <c r="H27" s="25">
        <v>0</v>
      </c>
      <c r="I27" s="21">
        <v>0</v>
      </c>
      <c r="J27" s="21"/>
      <c r="K27" s="21">
        <v>0</v>
      </c>
      <c r="L27" s="21">
        <v>0</v>
      </c>
      <c r="M27" s="28">
        <v>0</v>
      </c>
      <c r="N27" s="17"/>
      <c r="O27" s="13">
        <f t="shared" si="0"/>
        <v>0</v>
      </c>
    </row>
    <row r="28" spans="1:15" x14ac:dyDescent="0.25">
      <c r="A28" s="6" t="s">
        <v>46</v>
      </c>
      <c r="B28" s="1" t="s">
        <v>47</v>
      </c>
      <c r="C28" s="20">
        <v>0</v>
      </c>
      <c r="D28" s="21">
        <v>1</v>
      </c>
      <c r="E28" s="21">
        <v>3</v>
      </c>
      <c r="F28" s="21">
        <v>0</v>
      </c>
      <c r="G28" s="30">
        <v>4</v>
      </c>
      <c r="H28" s="25">
        <v>2</v>
      </c>
      <c r="I28" s="21">
        <v>0</v>
      </c>
      <c r="J28" s="21"/>
      <c r="K28" s="21">
        <v>3</v>
      </c>
      <c r="L28" s="21">
        <v>6</v>
      </c>
      <c r="M28" s="28">
        <v>1</v>
      </c>
      <c r="N28" s="17"/>
      <c r="O28" s="13">
        <f t="shared" si="0"/>
        <v>20</v>
      </c>
    </row>
    <row r="29" spans="1:15" x14ac:dyDescent="0.2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21">
        <v>0</v>
      </c>
      <c r="G29" s="30">
        <v>0</v>
      </c>
      <c r="H29" s="25">
        <v>0</v>
      </c>
      <c r="I29" s="21">
        <v>0</v>
      </c>
      <c r="J29" s="21"/>
      <c r="K29" s="21">
        <v>0</v>
      </c>
      <c r="L29" s="21">
        <v>0</v>
      </c>
      <c r="M29" s="28">
        <v>0</v>
      </c>
      <c r="N29" s="17"/>
      <c r="O29" s="13">
        <f t="shared" si="0"/>
        <v>0</v>
      </c>
    </row>
    <row r="30" spans="1:15" x14ac:dyDescent="0.2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30">
        <v>0</v>
      </c>
      <c r="H30" s="25">
        <v>0</v>
      </c>
      <c r="I30" s="21">
        <v>0</v>
      </c>
      <c r="J30" s="21"/>
      <c r="K30" s="21">
        <v>0</v>
      </c>
      <c r="L30" s="21">
        <v>0</v>
      </c>
      <c r="M30" s="28">
        <v>0</v>
      </c>
      <c r="N30" s="17"/>
      <c r="O30" s="13">
        <f t="shared" si="0"/>
        <v>0</v>
      </c>
    </row>
    <row r="31" spans="1:15" x14ac:dyDescent="0.2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30">
        <v>0</v>
      </c>
      <c r="H31" s="25">
        <v>0</v>
      </c>
      <c r="I31" s="21">
        <v>0</v>
      </c>
      <c r="J31" s="21"/>
      <c r="K31" s="21">
        <v>0</v>
      </c>
      <c r="L31" s="21">
        <v>0</v>
      </c>
      <c r="M31" s="28">
        <v>0</v>
      </c>
      <c r="N31" s="17"/>
      <c r="O31" s="13">
        <f t="shared" si="0"/>
        <v>0</v>
      </c>
    </row>
    <row r="32" spans="1:15" x14ac:dyDescent="0.2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0">
        <v>0</v>
      </c>
      <c r="H32" s="25">
        <v>0</v>
      </c>
      <c r="I32" s="21">
        <v>0</v>
      </c>
      <c r="J32" s="21"/>
      <c r="K32" s="21">
        <v>0</v>
      </c>
      <c r="L32" s="21">
        <v>0</v>
      </c>
      <c r="M32" s="28">
        <v>0</v>
      </c>
      <c r="N32" s="17"/>
      <c r="O32" s="13">
        <f t="shared" si="0"/>
        <v>0</v>
      </c>
    </row>
    <row r="33" spans="1:15" x14ac:dyDescent="0.25">
      <c r="A33" s="6" t="s">
        <v>56</v>
      </c>
      <c r="B33" s="1" t="s">
        <v>57</v>
      </c>
      <c r="C33" s="20">
        <v>20</v>
      </c>
      <c r="D33" s="21">
        <v>71</v>
      </c>
      <c r="E33" s="21">
        <v>17</v>
      </c>
      <c r="F33" s="21">
        <v>10</v>
      </c>
      <c r="G33" s="30">
        <v>15</v>
      </c>
      <c r="H33" s="25">
        <v>47</v>
      </c>
      <c r="I33" s="21">
        <v>67</v>
      </c>
      <c r="J33" s="21">
        <v>15</v>
      </c>
      <c r="K33" s="21">
        <v>15</v>
      </c>
      <c r="L33" s="21">
        <v>24</v>
      </c>
      <c r="M33" s="28">
        <v>13</v>
      </c>
      <c r="N33" s="17"/>
      <c r="O33" s="13">
        <f t="shared" si="0"/>
        <v>314</v>
      </c>
    </row>
    <row r="34" spans="1:15" x14ac:dyDescent="0.25">
      <c r="A34" s="7" t="s">
        <v>58</v>
      </c>
      <c r="B34" s="8" t="s">
        <v>59</v>
      </c>
      <c r="C34" s="20">
        <v>2052</v>
      </c>
      <c r="D34" s="22">
        <f>D3+D4+D5+D6+D7+D8+D9+D16+D19+D26+D27+D28+D29+D30+D31+D32+D33</f>
        <v>1538</v>
      </c>
      <c r="E34" s="21">
        <v>492</v>
      </c>
      <c r="F34" s="21">
        <v>305</v>
      </c>
      <c r="G34" s="37">
        <v>1552</v>
      </c>
      <c r="H34" s="25">
        <v>1119</v>
      </c>
      <c r="I34" s="21">
        <f>I3+I5+I4+I6+I7+I8+I9+I16+I19+I26+I27+I28+I29+I30+I32+I31+I33</f>
        <v>1688</v>
      </c>
      <c r="J34" s="24">
        <f t="shared" ref="J34" si="16">SUM(J3:J10,J13,J19,J26:J33)</f>
        <v>845</v>
      </c>
      <c r="K34" s="24">
        <f>SUM(K3:K10)+K13+K19+SUM(K26:K33)</f>
        <v>323</v>
      </c>
      <c r="L34" s="21">
        <v>325</v>
      </c>
      <c r="M34" s="29">
        <v>747</v>
      </c>
      <c r="N34" s="18"/>
      <c r="O34" s="9">
        <f t="shared" si="0"/>
        <v>10986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2024-11-11T13:03:12Z</dcterms:modified>
</cp:coreProperties>
</file>