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Ноември\Неживот\"/>
    </mc:Choice>
  </mc:AlternateContent>
  <xr:revisionPtr revIDLastSave="0" documentId="13_ncr:1_{4DC7071D-BF76-4058-92E3-1AB8B797EADB}" xr6:coauthVersionLast="47" xr6:coauthVersionMax="47" xr10:uidLastSave="{00000000-0000-0000-0000-000000000000}"/>
  <bookViews>
    <workbookView xWindow="-120" yWindow="-120" windowWidth="29040" windowHeight="1584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/>
  <c r="D34" i="4" l="1"/>
  <c r="D34" i="2"/>
  <c r="D34" i="1"/>
  <c r="I20" i="4" l="1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6" i="2" s="1"/>
  <c r="I34" i="2" s="1"/>
  <c r="I17" i="2"/>
  <c r="I13" i="2"/>
  <c r="I10" i="2"/>
  <c r="I34" i="1"/>
  <c r="I20" i="1"/>
  <c r="I19" i="1"/>
  <c r="I18" i="1"/>
  <c r="I17" i="1"/>
  <c r="I16" i="1"/>
  <c r="I13" i="1"/>
  <c r="I10" i="1"/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6" i="1" s="1"/>
  <c r="L34" i="1" s="1"/>
  <c r="L17" i="1"/>
  <c r="L13" i="1"/>
  <c r="L10" i="1"/>
  <c r="L34" i="4" l="1"/>
  <c r="M20" i="3" l="1"/>
  <c r="M19" i="3"/>
  <c r="M16" i="3"/>
  <c r="M34" i="3" s="1"/>
  <c r="M13" i="3"/>
  <c r="M10" i="3"/>
  <c r="M20" i="2"/>
  <c r="M19" i="2" s="1"/>
  <c r="M34" i="2" s="1"/>
  <c r="M20" i="1"/>
  <c r="M19" i="1" s="1"/>
  <c r="M17" i="1"/>
  <c r="M13" i="1"/>
  <c r="M10" i="1"/>
  <c r="M16" i="1" s="1"/>
  <c r="M20" i="8"/>
  <c r="M19" i="8" s="1"/>
  <c r="K20" i="8"/>
  <c r="K19" i="8"/>
  <c r="M18" i="8"/>
  <c r="M16" i="8" s="1"/>
  <c r="M34" i="8" s="1"/>
  <c r="K18" i="8"/>
  <c r="K16" i="8" s="1"/>
  <c r="M17" i="8"/>
  <c r="K17" i="8"/>
  <c r="M13" i="8"/>
  <c r="K13" i="8"/>
  <c r="K34" i="8" s="1"/>
  <c r="M10" i="8"/>
  <c r="K10" i="8"/>
  <c r="M20" i="7"/>
  <c r="M19" i="7" s="1"/>
  <c r="K20" i="7"/>
  <c r="K19" i="7"/>
  <c r="K18" i="7"/>
  <c r="K17" i="7"/>
  <c r="M16" i="7"/>
  <c r="K16" i="7"/>
  <c r="M13" i="7"/>
  <c r="K13" i="7"/>
  <c r="M10" i="7"/>
  <c r="K10" i="7"/>
  <c r="M20" i="6"/>
  <c r="K20" i="6"/>
  <c r="M19" i="6"/>
  <c r="K19" i="6"/>
  <c r="M18" i="6"/>
  <c r="M16" i="6" s="1"/>
  <c r="M34" i="6" s="1"/>
  <c r="K18" i="6"/>
  <c r="K16" i="6" s="1"/>
  <c r="M17" i="6"/>
  <c r="K17" i="6"/>
  <c r="M13" i="6"/>
  <c r="K13" i="6"/>
  <c r="K34" i="6" s="1"/>
  <c r="M10" i="6"/>
  <c r="K10" i="6"/>
  <c r="M20" i="5"/>
  <c r="M19" i="5" s="1"/>
  <c r="K20" i="5"/>
  <c r="K19" i="5"/>
  <c r="M18" i="5"/>
  <c r="K18" i="5"/>
  <c r="K16" i="5" s="1"/>
  <c r="M17" i="5"/>
  <c r="M16" i="5" s="1"/>
  <c r="M34" i="5" s="1"/>
  <c r="K17" i="5"/>
  <c r="M13" i="5"/>
  <c r="K13" i="5"/>
  <c r="K34" i="5" s="1"/>
  <c r="M10" i="5"/>
  <c r="K10" i="5"/>
  <c r="I21" i="8"/>
  <c r="I20" i="8"/>
  <c r="I19" i="8" s="1"/>
  <c r="H20" i="8"/>
  <c r="H19" i="8" s="1"/>
  <c r="D20" i="8"/>
  <c r="D19" i="8" s="1"/>
  <c r="I18" i="8"/>
  <c r="D18" i="8"/>
  <c r="I17" i="8"/>
  <c r="D17" i="8"/>
  <c r="I16" i="8"/>
  <c r="I13" i="8"/>
  <c r="D13" i="8"/>
  <c r="I10" i="8"/>
  <c r="D10" i="8"/>
  <c r="D16" i="8" s="1"/>
  <c r="D34" i="8" s="1"/>
  <c r="I20" i="7"/>
  <c r="I19" i="7" s="1"/>
  <c r="H20" i="7"/>
  <c r="H19" i="7" s="1"/>
  <c r="D20" i="7"/>
  <c r="D19" i="7" s="1"/>
  <c r="I18" i="7"/>
  <c r="D18" i="7"/>
  <c r="D16" i="7" s="1"/>
  <c r="I17" i="7"/>
  <c r="I16" i="7" s="1"/>
  <c r="D17" i="7"/>
  <c r="I13" i="7"/>
  <c r="D13" i="7"/>
  <c r="I10" i="7"/>
  <c r="D10" i="7"/>
  <c r="I20" i="6"/>
  <c r="H20" i="6"/>
  <c r="D20" i="6"/>
  <c r="D19" i="6" s="1"/>
  <c r="I19" i="6"/>
  <c r="H19" i="6"/>
  <c r="I18" i="6"/>
  <c r="D18" i="6"/>
  <c r="I17" i="6"/>
  <c r="D17" i="6"/>
  <c r="I16" i="6"/>
  <c r="I34" i="6" s="1"/>
  <c r="D16" i="6"/>
  <c r="I13" i="6"/>
  <c r="D13" i="6"/>
  <c r="I10" i="6"/>
  <c r="D10" i="6"/>
  <c r="I20" i="5"/>
  <c r="H20" i="5"/>
  <c r="H19" i="5" s="1"/>
  <c r="D20" i="5"/>
  <c r="D19" i="5" s="1"/>
  <c r="I19" i="5"/>
  <c r="I18" i="5"/>
  <c r="I16" i="5" s="1"/>
  <c r="I34" i="5" s="1"/>
  <c r="D18" i="5"/>
  <c r="I17" i="5"/>
  <c r="D17" i="5"/>
  <c r="D16" i="5"/>
  <c r="D34" i="5" s="1"/>
  <c r="I13" i="5"/>
  <c r="D13" i="5"/>
  <c r="I10" i="5"/>
  <c r="D10" i="5"/>
  <c r="M34" i="1" l="1"/>
  <c r="I34" i="8"/>
  <c r="D34" i="6"/>
  <c r="J20" i="8" l="1"/>
  <c r="J19" i="8"/>
  <c r="J18" i="8"/>
  <c r="J17" i="8"/>
  <c r="J16" i="8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/>
  <c r="J34" i="5" s="1"/>
  <c r="J18" i="5"/>
  <c r="J17" i="5"/>
  <c r="J16" i="5"/>
  <c r="J13" i="5"/>
  <c r="J10" i="5"/>
  <c r="J20" i="4"/>
  <c r="J19" i="4"/>
  <c r="J18" i="4"/>
  <c r="J17" i="4"/>
  <c r="J16" i="4" s="1"/>
  <c r="J13" i="4"/>
  <c r="J10" i="4"/>
  <c r="J34" i="4" s="1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 s="1"/>
  <c r="J18" i="1"/>
  <c r="J17" i="1"/>
  <c r="J16" i="1"/>
  <c r="J13" i="1"/>
  <c r="J10" i="1"/>
  <c r="J34" i="1" l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<sst xmlns="http://schemas.openxmlformats.org/spreadsheetml/2006/main" count="620" uniqueCount="81">
  <si>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</si>
  <si>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</si>
  <si>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</si>
  <si>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</si>
  <si>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</si>
  <si>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</si>
  <si>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</si>
  <si>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</si>
  <si>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</si>
  <si>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</si>
  <si>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</si>
  <si>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</si>
  <si>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</si>
  <si>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</si>
  <si>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</si>
  <si>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</si>
  <si>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</si>
  <si>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</si>
  <si>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</si>
  <si>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</si>
  <si>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</si>
  <si>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</si>
  <si>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</si>
  <si>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</si>
  <si>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</si>
  <si>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</si>
  <si>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</si>
  <si>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</si>
  <si>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</si>
  <si>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</si>
  <si>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</si>
  <si>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</si>
  <si>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</si>
  <si>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</si>
  <si>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</si>
  <si>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</si>
  <si>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</si>
  <si>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</si>
  <si>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</si>
  <si>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</si>
  <si>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</si>
  <si>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</si>
  <si>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</si>
  <si>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</si>
  <si>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</si>
  <si>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</si>
  <si>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</si>
  <si>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</si>
  <si>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</si>
  <si>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</si>
  <si>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</si>
  <si>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</si>
  <si>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</si>
  <si>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</si>
  <si>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</si>
  <si>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</si>
  <si>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</si>
  <si>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</si>
  <si>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</si>
  <si>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</si>
  <si>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</si>
  <si>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</si>
  <si>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</si>
  <si>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</si>
  <si>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</si>
  <si>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</si>
  <si>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</si>
  <si>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</si>
  <si>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</si>
  <si>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</si>
  <si>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</si>
  <si>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</si>
  <si>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</si>
  <si>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ноември 2024 година</t>
  </si>
  <si>
    <t>Бруто полисирана премија, во илјади денари, ноември 2023 година</t>
  </si>
  <si>
    <t>Бруто исплатени штети, во илјади денари, ноември 2024 година</t>
  </si>
  <si>
    <t>Бруто исплатени штети, во илјади денари, ноември 2023 година</t>
  </si>
  <si>
    <t>Број на склучени договори ноември 2024 година</t>
  </si>
  <si>
    <t>Број на склучени договори ноември 2023 година</t>
  </si>
  <si>
    <t>Број на ликвидирани штети ноември 2024 година</t>
  </si>
  <si>
    <t>Број на ликвидирани штети ноември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</si>
</sst>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0" fontId="7" fillId="4" borderId="13" xfId="0" applyFont="1" applyFill="1" applyBorder="1"/>
  </cellXfs>
  <cellStyles count="3"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H3" sqref="H3: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14789</v>
      </c>
      <c r="D3" s="21">
        <v>6078</v>
      </c>
      <c r="E3" s="21">
        <v>3791</v>
      </c>
      <c r="F3" s="21">
        <v>2550.5059999999999</v>
      </c>
      <c r="G3" s="21">
        <v>15015.87</v>
      </c>
      <c r="H3" s="21">
        <v>6652.2039999999997</v>
      </c>
      <c r="I3" s="21">
        <v>5379.5420000000004</v>
      </c>
      <c r="J3" s="21">
        <v>5645</v>
      </c>
      <c r="K3" s="20">
        <v>4052</v>
      </c>
      <c r="L3" s="26">
        <v>5314.92</v>
      </c>
      <c r="M3" s="21">
        <v>58.777000000000001</v>
      </c>
      <c r="N3" s="13">
        <f>SUM(C3:M3)</f>
        <v>69326.819000000003</v>
      </c>
    </row>
    <row r="4" spans="1:14" x14ac:dyDescent="0.25">
      <c r="A4" s="6" t="s">
        <v>2</v>
      </c>
      <c r="B4" s="1" t="s">
        <v>3</v>
      </c>
      <c r="C4" s="20">
        <v>3582</v>
      </c>
      <c r="D4" s="21">
        <v>48743</v>
      </c>
      <c r="E4" s="21">
        <v>732</v>
      </c>
      <c r="F4" s="21">
        <v>0</v>
      </c>
      <c r="G4" s="21">
        <v>6163.77</v>
      </c>
      <c r="H4" s="21">
        <v>12947.218000000019</v>
      </c>
      <c r="I4" s="21">
        <v>15695.862999999999</v>
      </c>
      <c r="J4" s="21">
        <v>10701</v>
      </c>
      <c r="K4" s="20">
        <v>0</v>
      </c>
      <c r="L4" s="26">
        <v>4371.47</v>
      </c>
      <c r="M4" s="36"/>
      <c r="N4" s="13">
        <f t="shared" ref="N4:N34" si="0">SUM(C4:M4)</f>
        <v>102936.32100000003</v>
      </c>
    </row>
    <row r="5" spans="1:14" x14ac:dyDescent="0.25">
      <c r="A5" s="6" t="s">
        <v>4</v>
      </c>
      <c r="B5" s="1" t="s">
        <v>5</v>
      </c>
      <c r="C5" s="20">
        <v>8333</v>
      </c>
      <c r="D5" s="21">
        <v>10458</v>
      </c>
      <c r="E5" s="21">
        <v>8216</v>
      </c>
      <c r="F5" s="21">
        <v>2974.511</v>
      </c>
      <c r="G5" s="21">
        <v>14923.4</v>
      </c>
      <c r="H5" s="21">
        <v>18824.492000000002</v>
      </c>
      <c r="I5" s="21">
        <v>15260.652</v>
      </c>
      <c r="J5" s="21">
        <v>9586</v>
      </c>
      <c r="K5" s="20">
        <v>10204</v>
      </c>
      <c r="L5" s="26">
        <v>14050.43</v>
      </c>
      <c r="M5" s="21">
        <v>387.26499999999999</v>
      </c>
      <c r="N5" s="13">
        <f t="shared" si="0"/>
        <v>113217.75000000001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36"/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165.57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36"/>
      <c r="N7" s="13">
        <f t="shared" si="0"/>
        <v>165.57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29</v>
      </c>
      <c r="L8" s="26">
        <v>73.38</v>
      </c>
      <c r="M8" s="36"/>
      <c r="N8" s="13">
        <f t="shared" si="0"/>
        <v>102.38</v>
      </c>
    </row>
    <row r="9" spans="1:14" x14ac:dyDescent="0.25">
      <c r="A9" s="6" t="s">
        <v>12</v>
      </c>
      <c r="B9" s="1" t="s">
        <v>13</v>
      </c>
      <c r="C9" s="20">
        <v>1200</v>
      </c>
      <c r="D9" s="21">
        <v>376</v>
      </c>
      <c r="E9" s="21">
        <v>1551</v>
      </c>
      <c r="F9" s="21">
        <v>0</v>
      </c>
      <c r="G9" s="21">
        <v>1759.27</v>
      </c>
      <c r="H9" s="21">
        <v>461.31400000000031</v>
      </c>
      <c r="I9" s="21">
        <v>818.70399999999995</v>
      </c>
      <c r="J9" s="21">
        <v>1963</v>
      </c>
      <c r="K9" s="20">
        <v>233</v>
      </c>
      <c r="L9" s="26">
        <v>18.03</v>
      </c>
      <c r="M9" s="36"/>
      <c r="N9" s="13">
        <f t="shared" si="0"/>
        <v>8380.3180000000011</v>
      </c>
    </row>
    <row r="10" spans="1:14" x14ac:dyDescent="0.25">
      <c r="A10" s="6" t="s">
        <v>14</v>
      </c>
      <c r="B10" s="1" t="s">
        <v>15</v>
      </c>
      <c r="C10" s="20">
        <v>5502</v>
      </c>
      <c r="D10" s="21">
        <v>6407</v>
      </c>
      <c r="E10" s="21">
        <v>2152</v>
      </c>
      <c r="F10" s="23">
        <v>248.12799999999999</v>
      </c>
      <c r="G10" s="21">
        <v>19088.41</v>
      </c>
      <c r="H10" s="21">
        <v>7550.3854299999912</v>
      </c>
      <c r="I10" s="21">
        <f>I11+I12</f>
        <v>9442.7823173685465</v>
      </c>
      <c r="J10" s="21">
        <f t="shared" ref="J10" si="1">SUM(J11:J12)</f>
        <v>4378</v>
      </c>
      <c r="K10" s="20">
        <v>5362</v>
      </c>
      <c r="L10" s="26">
        <f>SUM(L11:L12)</f>
        <v>8001.32</v>
      </c>
      <c r="M10" s="21">
        <f>M11+M12</f>
        <v>12.298999999999999</v>
      </c>
      <c r="N10" s="13">
        <f t="shared" si="0"/>
        <v>68144.324747368548</v>
      </c>
    </row>
    <row r="11" spans="1:14" x14ac:dyDescent="0.25">
      <c r="A11" s="6" t="s">
        <v>16</v>
      </c>
      <c r="B11" s="1" t="s">
        <v>17</v>
      </c>
      <c r="C11" s="20">
        <v>3161</v>
      </c>
      <c r="D11" s="21">
        <v>1686</v>
      </c>
      <c r="E11" s="21">
        <v>801</v>
      </c>
      <c r="F11" s="21">
        <v>88.846999999999994</v>
      </c>
      <c r="G11" s="21">
        <v>1559.01</v>
      </c>
      <c r="H11" s="21">
        <v>2682.8964499999997</v>
      </c>
      <c r="I11" s="21">
        <v>806.6317553894994</v>
      </c>
      <c r="J11" s="21">
        <v>708</v>
      </c>
      <c r="K11" s="20">
        <v>1122</v>
      </c>
      <c r="L11" s="26">
        <v>553.70000000000005</v>
      </c>
      <c r="M11" s="21">
        <v>12.298999999999999</v>
      </c>
      <c r="N11" s="13">
        <f t="shared" si="0"/>
        <v>13181.3842053895</v>
      </c>
    </row>
    <row r="12" spans="1:14" x14ac:dyDescent="0.25">
      <c r="A12" s="6" t="s">
        <v>18</v>
      </c>
      <c r="B12" s="1" t="s">
        <v>19</v>
      </c>
      <c r="C12" s="20">
        <v>2341</v>
      </c>
      <c r="D12" s="21">
        <v>4721</v>
      </c>
      <c r="E12" s="21">
        <v>1351</v>
      </c>
      <c r="F12" s="21">
        <v>159.28100000000001</v>
      </c>
      <c r="G12" s="21">
        <v>17529.41</v>
      </c>
      <c r="H12" s="21">
        <v>4867.4889800000019</v>
      </c>
      <c r="I12" s="21">
        <v>8636.1505619790478</v>
      </c>
      <c r="J12" s="21">
        <v>3670</v>
      </c>
      <c r="K12" s="20">
        <v>4240</v>
      </c>
      <c r="L12" s="26">
        <v>7447.62</v>
      </c>
      <c r="M12" s="21">
        <v>0</v>
      </c>
      <c r="N12" s="13">
        <f t="shared" si="0"/>
        <v>54962.950541979051</v>
      </c>
    </row>
    <row r="13" spans="1:14" x14ac:dyDescent="0.25">
      <c r="A13" s="6" t="s">
        <v>20</v>
      </c>
      <c r="B13" s="1" t="s">
        <v>21</v>
      </c>
      <c r="C13" s="20">
        <v>3840</v>
      </c>
      <c r="D13" s="21">
        <v>5529</v>
      </c>
      <c r="E13" s="21">
        <v>1121</v>
      </c>
      <c r="F13" s="23">
        <v>39.423000000000002</v>
      </c>
      <c r="G13" s="21">
        <v>42098.27</v>
      </c>
      <c r="H13" s="21">
        <v>7933.4268600000032</v>
      </c>
      <c r="I13" s="21">
        <f>I14+I15</f>
        <v>14215.074682631452</v>
      </c>
      <c r="J13" s="21">
        <f t="shared" ref="J13" si="2">SUM(J14:J15)</f>
        <v>4011</v>
      </c>
      <c r="K13" s="20">
        <v>3410.4279999999999</v>
      </c>
      <c r="L13" s="26">
        <f>SUM(L14:L15)</f>
        <v>7337.4400000000005</v>
      </c>
      <c r="M13" s="21">
        <f>M14+M15</f>
        <v>1.3069999999999999</v>
      </c>
      <c r="N13" s="13">
        <f t="shared" si="0"/>
        <v>89536.369542631466</v>
      </c>
    </row>
    <row r="14" spans="1:14" x14ac:dyDescent="0.25">
      <c r="A14" s="6" t="s">
        <v>16</v>
      </c>
      <c r="B14" s="1" t="s">
        <v>22</v>
      </c>
      <c r="C14" s="20">
        <v>1314</v>
      </c>
      <c r="D14" s="21">
        <v>1618</v>
      </c>
      <c r="E14" s="21">
        <v>182</v>
      </c>
      <c r="F14" s="21">
        <v>25.381</v>
      </c>
      <c r="G14" s="21">
        <v>2632.56</v>
      </c>
      <c r="H14" s="21">
        <v>4713.5382499999978</v>
      </c>
      <c r="I14" s="21">
        <v>2995.4522446105007</v>
      </c>
      <c r="J14" s="21">
        <v>269</v>
      </c>
      <c r="K14" s="20">
        <v>190</v>
      </c>
      <c r="L14" s="26">
        <v>659.84</v>
      </c>
      <c r="M14" s="21">
        <v>1.3069999999999999</v>
      </c>
      <c r="N14" s="13">
        <f t="shared" si="0"/>
        <v>14601.078494610498</v>
      </c>
    </row>
    <row r="15" spans="1:14" x14ac:dyDescent="0.25">
      <c r="A15" s="6" t="s">
        <v>18</v>
      </c>
      <c r="B15" s="1" t="s">
        <v>23</v>
      </c>
      <c r="C15" s="20">
        <v>2526</v>
      </c>
      <c r="D15" s="21">
        <v>3911</v>
      </c>
      <c r="E15" s="21">
        <v>939</v>
      </c>
      <c r="F15" s="21">
        <v>14.042</v>
      </c>
      <c r="G15" s="21">
        <v>39465.71</v>
      </c>
      <c r="H15" s="21">
        <v>3219.8886099999945</v>
      </c>
      <c r="I15" s="21">
        <v>11219.622438020951</v>
      </c>
      <c r="J15" s="21">
        <v>3742</v>
      </c>
      <c r="K15" s="20">
        <v>3220.4279999999999</v>
      </c>
      <c r="L15" s="26">
        <v>6677.6</v>
      </c>
      <c r="M15" s="21">
        <v>0</v>
      </c>
      <c r="N15" s="13">
        <f t="shared" si="0"/>
        <v>74935.291048020954</v>
      </c>
    </row>
    <row r="16" spans="1:14" x14ac:dyDescent="0.25">
      <c r="A16" s="6" t="s">
        <v>24</v>
      </c>
      <c r="B16" s="1" t="s">
        <v>25</v>
      </c>
      <c r="C16" s="20">
        <v>9342</v>
      </c>
      <c r="D16" s="21">
        <v>11936</v>
      </c>
      <c r="E16" s="21">
        <v>3273</v>
      </c>
      <c r="F16" s="23">
        <v>287.55099999999999</v>
      </c>
      <c r="G16" s="21">
        <v>61186.69</v>
      </c>
      <c r="H16" s="21">
        <v>15483.812290000002</v>
      </c>
      <c r="I16" s="21">
        <f t="shared" ref="I16" si="3">I17+I18</f>
        <v>23657.857</v>
      </c>
      <c r="J16" s="21">
        <f t="shared" ref="J16" si="4">SUM(J17:J18)</f>
        <v>8389</v>
      </c>
      <c r="K16" s="20">
        <v>8772.4279999999999</v>
      </c>
      <c r="L16" s="26">
        <f>SUM(L17:L18)</f>
        <v>15338.760000000002</v>
      </c>
      <c r="M16" s="21">
        <f>M10+M13</f>
        <v>13.606</v>
      </c>
      <c r="N16" s="13">
        <f t="shared" si="0"/>
        <v>157680.70429000005</v>
      </c>
    </row>
    <row r="17" spans="1:14" x14ac:dyDescent="0.25">
      <c r="A17" s="6" t="s">
        <v>16</v>
      </c>
      <c r="B17" s="1" t="s">
        <v>26</v>
      </c>
      <c r="C17" s="20">
        <v>4475</v>
      </c>
      <c r="D17" s="21">
        <v>3304</v>
      </c>
      <c r="E17" s="21">
        <v>983</v>
      </c>
      <c r="F17" s="23">
        <v>114.22799999999999</v>
      </c>
      <c r="G17" s="21">
        <v>4191.57</v>
      </c>
      <c r="H17" s="21">
        <v>7396.4346999999834</v>
      </c>
      <c r="I17" s="21">
        <f>I11+I14</f>
        <v>3802.0839999999998</v>
      </c>
      <c r="J17" s="21">
        <f t="shared" ref="J17:J18" si="5">J11+J14</f>
        <v>977</v>
      </c>
      <c r="K17" s="20">
        <v>1312</v>
      </c>
      <c r="L17" s="26">
        <f t="shared" ref="L17:L18" si="6">L11+L14</f>
        <v>1213.54</v>
      </c>
      <c r="M17" s="21">
        <f>M11+M14</f>
        <v>13.606</v>
      </c>
      <c r="N17" s="13">
        <f t="shared" si="0"/>
        <v>27782.462699999982</v>
      </c>
    </row>
    <row r="18" spans="1:14" x14ac:dyDescent="0.25">
      <c r="A18" s="6" t="s">
        <v>18</v>
      </c>
      <c r="B18" s="1" t="s">
        <v>27</v>
      </c>
      <c r="C18" s="20">
        <v>4867</v>
      </c>
      <c r="D18" s="21">
        <v>8632</v>
      </c>
      <c r="E18" s="21">
        <v>2290</v>
      </c>
      <c r="F18" s="23">
        <v>173.32300000000001</v>
      </c>
      <c r="G18" s="21">
        <v>56995.12</v>
      </c>
      <c r="H18" s="21">
        <v>8087.3775899999891</v>
      </c>
      <c r="I18" s="21">
        <f>I12+I15</f>
        <v>19855.773000000001</v>
      </c>
      <c r="J18" s="21">
        <f t="shared" si="5"/>
        <v>7412</v>
      </c>
      <c r="K18" s="20">
        <v>7460.4279999999999</v>
      </c>
      <c r="L18" s="26">
        <f t="shared" si="6"/>
        <v>14125.220000000001</v>
      </c>
      <c r="M18" s="21">
        <v>0</v>
      </c>
      <c r="N18" s="13">
        <f t="shared" si="0"/>
        <v>129898.24158999999</v>
      </c>
    </row>
    <row r="19" spans="1:14" x14ac:dyDescent="0.25">
      <c r="A19" s="6" t="s">
        <v>28</v>
      </c>
      <c r="B19" s="1" t="s">
        <v>29</v>
      </c>
      <c r="C19" s="20">
        <v>47398</v>
      </c>
      <c r="D19" s="21">
        <v>35458</v>
      </c>
      <c r="E19" s="21">
        <v>26471</v>
      </c>
      <c r="F19" s="23">
        <v>52428.721670024875</v>
      </c>
      <c r="G19" s="21">
        <v>64805.42</v>
      </c>
      <c r="H19" s="25">
        <f>H20+H24+H25</f>
        <v>39743.440000000031</v>
      </c>
      <c r="I19" s="21">
        <f t="shared" ref="H19:I19" si="7">I20+I24+I25</f>
        <v>35534.920999999995</v>
      </c>
      <c r="J19" s="21">
        <f t="shared" ref="J19" si="8">SUM(J20,J24:J25)</f>
        <v>77166</v>
      </c>
      <c r="K19" s="20">
        <v>43564</v>
      </c>
      <c r="L19" s="26">
        <f>L20+L24+L25</f>
        <v>30088.140000000003</v>
      </c>
      <c r="M19" s="34">
        <f>M20+M25</f>
        <v>1588.002</v>
      </c>
      <c r="N19" s="13">
        <f t="shared" si="0"/>
        <v>454245.64467002486</v>
      </c>
    </row>
    <row r="20" spans="1:14" x14ac:dyDescent="0.25">
      <c r="A20" s="6" t="s">
        <v>30</v>
      </c>
      <c r="B20" s="1" t="s">
        <v>31</v>
      </c>
      <c r="C20" s="20">
        <v>46994</v>
      </c>
      <c r="D20" s="21">
        <v>34592</v>
      </c>
      <c r="E20" s="21">
        <v>26220</v>
      </c>
      <c r="F20" s="23">
        <v>52428.721670024875</v>
      </c>
      <c r="G20" s="21">
        <v>63131.41</v>
      </c>
      <c r="H20" s="25">
        <f t="shared" ref="H20" si="9">H21+H22+H23</f>
        <v>38188.995000000032</v>
      </c>
      <c r="I20" s="21">
        <f>I21+I22+I23</f>
        <v>34011.951999999997</v>
      </c>
      <c r="J20" s="21">
        <f t="shared" ref="J20" si="10">SUM(J21:J23)</f>
        <v>76558</v>
      </c>
      <c r="K20" s="20">
        <v>43083</v>
      </c>
      <c r="L20" s="26">
        <f>SUM(L21:L23)</f>
        <v>29189.74</v>
      </c>
      <c r="M20" s="35">
        <f>M21+M22+M23+M24</f>
        <v>1588.002</v>
      </c>
      <c r="N20" s="13">
        <f t="shared" si="0"/>
        <v>445985.8206700249</v>
      </c>
    </row>
    <row r="21" spans="1:14" x14ac:dyDescent="0.25">
      <c r="A21" s="6" t="s">
        <v>32</v>
      </c>
      <c r="B21" s="1" t="s">
        <v>33</v>
      </c>
      <c r="C21" s="20">
        <v>38063</v>
      </c>
      <c r="D21" s="21">
        <v>26511</v>
      </c>
      <c r="E21" s="21">
        <v>16994</v>
      </c>
      <c r="F21" s="21">
        <v>42655.444670024874</v>
      </c>
      <c r="G21" s="21">
        <v>49630.84</v>
      </c>
      <c r="H21" s="21">
        <v>28986.884000000035</v>
      </c>
      <c r="I21" s="21">
        <v>25832.205000000002</v>
      </c>
      <c r="J21" s="21">
        <v>60862</v>
      </c>
      <c r="K21" s="20">
        <v>34741</v>
      </c>
      <c r="L21" s="26">
        <v>21773.27</v>
      </c>
      <c r="M21" s="34">
        <v>1180.2170000000001</v>
      </c>
      <c r="N21" s="13">
        <f t="shared" si="0"/>
        <v>347229.86067002494</v>
      </c>
    </row>
    <row r="22" spans="1:14" x14ac:dyDescent="0.25">
      <c r="A22" s="6" t="s">
        <v>34</v>
      </c>
      <c r="B22" s="1" t="s">
        <v>35</v>
      </c>
      <c r="C22" s="20">
        <v>8909</v>
      </c>
      <c r="D22" s="21">
        <v>8057</v>
      </c>
      <c r="E22" s="21">
        <v>4219</v>
      </c>
      <c r="F22" s="21">
        <v>8661.4660000000003</v>
      </c>
      <c r="G22" s="21">
        <v>12714.97</v>
      </c>
      <c r="H22" s="21">
        <v>9109.8669999999984</v>
      </c>
      <c r="I22" s="21">
        <v>8110.8670000000002</v>
      </c>
      <c r="J22" s="21">
        <v>15553</v>
      </c>
      <c r="K22" s="20">
        <v>8286</v>
      </c>
      <c r="L22" s="26">
        <v>6782.14</v>
      </c>
      <c r="M22" s="34">
        <v>287.25099999999998</v>
      </c>
      <c r="N22" s="13">
        <f t="shared" si="0"/>
        <v>90690.561000000002</v>
      </c>
    </row>
    <row r="23" spans="1:14" x14ac:dyDescent="0.25">
      <c r="A23" s="6" t="s">
        <v>36</v>
      </c>
      <c r="B23" s="1" t="s">
        <v>37</v>
      </c>
      <c r="C23" s="20">
        <v>22</v>
      </c>
      <c r="D23" s="21">
        <v>24</v>
      </c>
      <c r="E23" s="21">
        <v>5007</v>
      </c>
      <c r="F23" s="21">
        <v>1081.0650000000001</v>
      </c>
      <c r="G23" s="21">
        <v>785.6</v>
      </c>
      <c r="H23" s="21">
        <v>92.244000000000085</v>
      </c>
      <c r="I23" s="21">
        <v>68.88</v>
      </c>
      <c r="J23" s="21">
        <v>143</v>
      </c>
      <c r="K23" s="20">
        <v>56</v>
      </c>
      <c r="L23" s="26">
        <v>634.33000000000004</v>
      </c>
      <c r="M23" s="34">
        <v>87.33</v>
      </c>
      <c r="N23" s="13">
        <f t="shared" si="0"/>
        <v>8001.4490000000005</v>
      </c>
    </row>
    <row r="24" spans="1:14" x14ac:dyDescent="0.25">
      <c r="A24" s="6" t="s">
        <v>38</v>
      </c>
      <c r="B24" s="1" t="s">
        <v>39</v>
      </c>
      <c r="C24" s="20">
        <v>404</v>
      </c>
      <c r="D24" s="21">
        <v>866</v>
      </c>
      <c r="E24" s="21">
        <v>251</v>
      </c>
      <c r="F24" s="21">
        <v>30.745999999999999</v>
      </c>
      <c r="G24" s="21">
        <v>1674.01</v>
      </c>
      <c r="H24" s="21">
        <v>1554.4449999999997</v>
      </c>
      <c r="I24" s="21">
        <v>1522.9690000000001</v>
      </c>
      <c r="J24" s="21">
        <v>608</v>
      </c>
      <c r="K24" s="20">
        <v>481</v>
      </c>
      <c r="L24" s="26">
        <v>898.4</v>
      </c>
      <c r="M24" s="34">
        <v>33.204000000000001</v>
      </c>
      <c r="N24" s="13">
        <f t="shared" si="0"/>
        <v>8323.7739999999994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36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5</v>
      </c>
      <c r="E26" s="21">
        <v>0</v>
      </c>
      <c r="F26" s="21">
        <v>0</v>
      </c>
      <c r="G26" s="21">
        <v>525.15</v>
      </c>
      <c r="H26" s="21">
        <v>0</v>
      </c>
      <c r="I26" s="21">
        <v>0</v>
      </c>
      <c r="J26" s="21">
        <v>0</v>
      </c>
      <c r="K26" s="20">
        <v>21</v>
      </c>
      <c r="L26" s="26">
        <v>0</v>
      </c>
      <c r="M26" s="36"/>
      <c r="N26" s="13">
        <f t="shared" si="0"/>
        <v>551.15</v>
      </c>
    </row>
    <row r="27" spans="1:14" x14ac:dyDescent="0.25">
      <c r="A27" s="6" t="s">
        <v>44</v>
      </c>
      <c r="B27" s="1" t="s">
        <v>45</v>
      </c>
      <c r="C27" s="20">
        <v>1</v>
      </c>
      <c r="D27" s="21">
        <v>12</v>
      </c>
      <c r="E27" s="21">
        <v>0</v>
      </c>
      <c r="F27" s="21">
        <v>0</v>
      </c>
      <c r="G27" s="21">
        <v>11.22</v>
      </c>
      <c r="H27" s="21">
        <v>22.992999999999938</v>
      </c>
      <c r="I27" s="21">
        <v>0</v>
      </c>
      <c r="J27" s="21">
        <v>4</v>
      </c>
      <c r="K27" s="20">
        <v>11</v>
      </c>
      <c r="L27" s="26">
        <v>6.15</v>
      </c>
      <c r="M27" s="36"/>
      <c r="N27" s="13">
        <f t="shared" si="0"/>
        <v>68.362999999999943</v>
      </c>
    </row>
    <row r="28" spans="1:14" x14ac:dyDescent="0.25">
      <c r="A28" s="6" t="s">
        <v>46</v>
      </c>
      <c r="B28" s="1" t="s">
        <v>47</v>
      </c>
      <c r="C28" s="20">
        <v>1162</v>
      </c>
      <c r="D28" s="21">
        <v>2351</v>
      </c>
      <c r="E28" s="21">
        <v>1480</v>
      </c>
      <c r="F28" s="21">
        <v>9.5389999999999997</v>
      </c>
      <c r="G28" s="21">
        <v>4121.4399999999996</v>
      </c>
      <c r="H28" s="21">
        <v>1195.6937099999977</v>
      </c>
      <c r="I28" s="21">
        <v>2504.2449999999999</v>
      </c>
      <c r="J28" s="21">
        <v>2906</v>
      </c>
      <c r="K28" s="20">
        <v>3693</v>
      </c>
      <c r="L28" s="26">
        <v>1247.33</v>
      </c>
      <c r="M28" s="21">
        <v>0.36</v>
      </c>
      <c r="N28" s="13">
        <f t="shared" si="0"/>
        <v>20670.607709999997</v>
      </c>
    </row>
    <row r="29" spans="1:14" x14ac:dyDescent="0.25">
      <c r="A29" s="6" t="s">
        <v>48</v>
      </c>
      <c r="B29" s="1" t="s">
        <v>49</v>
      </c>
      <c r="C29" s="20">
        <v>544</v>
      </c>
      <c r="D29" s="21"/>
      <c r="E29" s="21">
        <v>269</v>
      </c>
      <c r="F29" s="21">
        <v>0</v>
      </c>
      <c r="G29" s="21">
        <v>1508.62</v>
      </c>
      <c r="H29" s="21">
        <v>106.94800000000032</v>
      </c>
      <c r="I29" s="21">
        <v>4469.8760000000002</v>
      </c>
      <c r="J29" s="21">
        <v>0</v>
      </c>
      <c r="K29" s="20">
        <v>0</v>
      </c>
      <c r="L29" s="26">
        <v>9888.1200000000008</v>
      </c>
      <c r="M29" s="36"/>
      <c r="N29" s="13">
        <f t="shared" si="0"/>
        <v>16786.564000000002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13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36"/>
      <c r="N30" s="13">
        <f t="shared" si="0"/>
        <v>13</v>
      </c>
    </row>
    <row r="31" spans="1:14" x14ac:dyDescent="0.25">
      <c r="A31" s="6" t="s">
        <v>52</v>
      </c>
      <c r="B31" s="1" t="s">
        <v>53</v>
      </c>
      <c r="C31" s="20">
        <v>77</v>
      </c>
      <c r="D31" s="21">
        <v>18</v>
      </c>
      <c r="E31" s="21">
        <v>0</v>
      </c>
      <c r="F31" s="21">
        <v>0</v>
      </c>
      <c r="G31" s="21">
        <v>425.04</v>
      </c>
      <c r="H31" s="21">
        <v>217.61099999999988</v>
      </c>
      <c r="I31" s="21">
        <v>4265.4170000000004</v>
      </c>
      <c r="J31" s="21">
        <v>72</v>
      </c>
      <c r="K31" s="20">
        <v>0</v>
      </c>
      <c r="L31" s="26">
        <v>154.01</v>
      </c>
      <c r="M31" s="36"/>
      <c r="N31" s="13">
        <f t="shared" si="0"/>
        <v>5229.0780000000004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36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1253</v>
      </c>
      <c r="D33" s="21">
        <v>2644</v>
      </c>
      <c r="E33" s="21">
        <v>546</v>
      </c>
      <c r="F33" s="21">
        <v>156.67696000016014</v>
      </c>
      <c r="G33" s="21">
        <v>1248.1199999999999</v>
      </c>
      <c r="H33" s="21">
        <v>2758.3250000000007</v>
      </c>
      <c r="I33" s="21">
        <v>3491.1390000000001</v>
      </c>
      <c r="J33" s="21">
        <v>1510</v>
      </c>
      <c r="K33" s="20">
        <v>1640</v>
      </c>
      <c r="L33" s="26">
        <v>1099</v>
      </c>
      <c r="M33" s="21">
        <v>7.42</v>
      </c>
      <c r="N33" s="13">
        <f t="shared" si="0"/>
        <v>16353.68096000016</v>
      </c>
    </row>
    <row r="34" spans="1:14" x14ac:dyDescent="0.25">
      <c r="A34" s="7" t="s">
        <v>58</v>
      </c>
      <c r="B34" s="8" t="s">
        <v>59</v>
      </c>
      <c r="C34" s="20">
        <v>87681</v>
      </c>
      <c r="D34" s="22">
        <f>D3+D4+D5+D6+D7+D8+D9+D16+D19+D26+D27+D28+D29+D30+D31+D32+D33</f>
        <v>118092</v>
      </c>
      <c r="E34" s="21">
        <v>46329</v>
      </c>
      <c r="F34" s="23">
        <v>58407.505630025029</v>
      </c>
      <c r="G34" s="21">
        <v>171859.6</v>
      </c>
      <c r="H34" s="21">
        <v>98414.050999999978</v>
      </c>
      <c r="I34" s="21">
        <f>I3+I5+I4+I6+I7+I8+I9+I16+I19+I26+I27+I28+I29+I30+I32+I31+I33</f>
        <v>111078.21599999999</v>
      </c>
      <c r="J34" s="24">
        <f>SUM(J3:J10,J13,J19,J26:J33)</f>
        <v>117942</v>
      </c>
      <c r="K34" s="20">
        <v>72219.428</v>
      </c>
      <c r="L34" s="27">
        <f>SUM(L3:L9)+L16+L19+SUM(L26:L33)</f>
        <v>81649.740000000005</v>
      </c>
      <c r="M34" s="21">
        <f>M3+M5+M16+M19+M28+M33</f>
        <v>2055.4299999999998</v>
      </c>
      <c r="N34" s="9">
        <f t="shared" si="0"/>
        <v>965727.97063002503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D24" sqref="D2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74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20108</v>
      </c>
      <c r="D3" s="21">
        <v>6949</v>
      </c>
      <c r="E3" s="21">
        <v>3541</v>
      </c>
      <c r="F3" s="21">
        <v>2765</v>
      </c>
      <c r="G3" s="38">
        <v>3148.25</v>
      </c>
      <c r="H3" s="21">
        <v>6343.296999999995</v>
      </c>
      <c r="I3" s="21">
        <v>4997.9750000000004</v>
      </c>
      <c r="J3" s="21">
        <v>4459</v>
      </c>
      <c r="K3" s="21">
        <v>2448</v>
      </c>
      <c r="L3" s="20">
        <v>3482</v>
      </c>
      <c r="M3" s="26">
        <v>5367.3499999999985</v>
      </c>
      <c r="N3" s="17"/>
      <c r="O3" s="13">
        <f>SUM(C3:N3)</f>
        <v>63608.871999999988</v>
      </c>
    </row>
    <row r="4" spans="1:15" x14ac:dyDescent="0.25">
      <c r="A4" s="6" t="s">
        <v>2</v>
      </c>
      <c r="B4" s="1" t="s">
        <v>3</v>
      </c>
      <c r="C4" s="20">
        <v>2142</v>
      </c>
      <c r="D4" s="21">
        <v>41678</v>
      </c>
      <c r="E4" s="21">
        <v>643</v>
      </c>
      <c r="F4" s="21">
        <v>0</v>
      </c>
      <c r="G4" s="38">
        <v>8465.4500000000007</v>
      </c>
      <c r="H4" s="21">
        <v>6685.3160000000244</v>
      </c>
      <c r="I4" s="21">
        <v>5475.3320000000003</v>
      </c>
      <c r="J4" s="21">
        <v>8255</v>
      </c>
      <c r="K4" s="21">
        <v>1747</v>
      </c>
      <c r="L4" s="20">
        <v>0</v>
      </c>
      <c r="M4" s="26">
        <v>692.4</v>
      </c>
      <c r="N4" s="17"/>
      <c r="O4" s="13">
        <f t="shared" ref="O4:O34" si="0">SUM(C4:N4)</f>
        <v>75783.498000000021</v>
      </c>
    </row>
    <row r="5" spans="1:15" x14ac:dyDescent="0.25">
      <c r="A5" s="6" t="s">
        <v>4</v>
      </c>
      <c r="B5" s="1" t="s">
        <v>5</v>
      </c>
      <c r="C5" s="20">
        <v>7262</v>
      </c>
      <c r="D5" s="21">
        <v>8100</v>
      </c>
      <c r="E5" s="21">
        <v>7173</v>
      </c>
      <c r="F5" s="21">
        <v>2620</v>
      </c>
      <c r="G5" s="38">
        <v>5608.95</v>
      </c>
      <c r="H5" s="21">
        <v>16700.425000000003</v>
      </c>
      <c r="I5" s="21">
        <v>12895.816999999999</v>
      </c>
      <c r="J5" s="21">
        <v>7251</v>
      </c>
      <c r="K5" s="21">
        <v>6737</v>
      </c>
      <c r="L5" s="20">
        <v>8700</v>
      </c>
      <c r="M5" s="26">
        <v>13754.049999999988</v>
      </c>
      <c r="N5" s="17"/>
      <c r="O5" s="13">
        <f t="shared" si="0"/>
        <v>96802.241999999984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8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8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6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8">
        <v>0</v>
      </c>
      <c r="H8" s="21">
        <v>-29.41599999999994</v>
      </c>
      <c r="I8" s="21">
        <v>0</v>
      </c>
      <c r="J8" s="21">
        <v>0</v>
      </c>
      <c r="K8" s="21">
        <v>0</v>
      </c>
      <c r="L8" s="20">
        <v>29</v>
      </c>
      <c r="M8" s="26">
        <v>71.910000000000025</v>
      </c>
      <c r="N8" s="17"/>
      <c r="O8" s="13">
        <f t="shared" si="0"/>
        <v>71.494000000000085</v>
      </c>
    </row>
    <row r="9" spans="1:15" x14ac:dyDescent="0.25">
      <c r="A9" s="6" t="s">
        <v>12</v>
      </c>
      <c r="B9" s="1" t="s">
        <v>13</v>
      </c>
      <c r="C9" s="20">
        <v>803</v>
      </c>
      <c r="D9" s="21">
        <v>574</v>
      </c>
      <c r="E9" s="21">
        <v>2125</v>
      </c>
      <c r="F9" s="21">
        <v>0</v>
      </c>
      <c r="G9" s="38">
        <v>1213.0999999999999</v>
      </c>
      <c r="H9" s="21">
        <v>407.15200000000004</v>
      </c>
      <c r="I9" s="21">
        <v>2190.0500000000002</v>
      </c>
      <c r="J9" s="21">
        <v>936</v>
      </c>
      <c r="K9" s="21">
        <v>165</v>
      </c>
      <c r="L9" s="20">
        <v>555</v>
      </c>
      <c r="M9" s="26">
        <v>275.64999999999964</v>
      </c>
      <c r="N9" s="17"/>
      <c r="O9" s="13">
        <f t="shared" si="0"/>
        <v>9243.9519999999993</v>
      </c>
    </row>
    <row r="10" spans="1:15" x14ac:dyDescent="0.25">
      <c r="A10" s="6" t="s">
        <v>14</v>
      </c>
      <c r="B10" s="1" t="s">
        <v>15</v>
      </c>
      <c r="C10" s="20">
        <v>4954</v>
      </c>
      <c r="D10" s="21">
        <f>D11+D12</f>
        <v>4672</v>
      </c>
      <c r="E10" s="21">
        <v>2453</v>
      </c>
      <c r="F10" s="21">
        <v>500</v>
      </c>
      <c r="G10" s="38">
        <v>11792.59</v>
      </c>
      <c r="H10" s="21">
        <v>8043.8630400000129</v>
      </c>
      <c r="I10" s="21">
        <f>I11+I12</f>
        <v>15490.377806490264</v>
      </c>
      <c r="J10" s="21">
        <f t="shared" ref="J10" si="1">SUM(J11:J12)</f>
        <v>3055</v>
      </c>
      <c r="K10" s="21">
        <f>K11+K12</f>
        <v>963</v>
      </c>
      <c r="L10" s="20">
        <v>4474</v>
      </c>
      <c r="M10" s="26">
        <f>SUM(M11:M12)</f>
        <v>5515.9399999999969</v>
      </c>
      <c r="N10" s="17"/>
      <c r="O10" s="13">
        <f t="shared" si="0"/>
        <v>61913.770846490275</v>
      </c>
    </row>
    <row r="11" spans="1:15" x14ac:dyDescent="0.25">
      <c r="A11" s="6" t="s">
        <v>16</v>
      </c>
      <c r="B11" s="1" t="s">
        <v>17</v>
      </c>
      <c r="C11" s="20">
        <v>2917</v>
      </c>
      <c r="D11" s="21">
        <v>1377</v>
      </c>
      <c r="E11" s="21">
        <v>951</v>
      </c>
      <c r="F11" s="21">
        <v>122</v>
      </c>
      <c r="G11" s="38">
        <v>1060.95</v>
      </c>
      <c r="H11" s="21">
        <v>2581.3601499999968</v>
      </c>
      <c r="I11" s="21">
        <v>660.69782243126087</v>
      </c>
      <c r="J11" s="21">
        <v>705</v>
      </c>
      <c r="K11" s="31">
        <v>364</v>
      </c>
      <c r="L11" s="20">
        <v>1146</v>
      </c>
      <c r="M11" s="26">
        <v>194.30999999999995</v>
      </c>
      <c r="N11" s="17"/>
      <c r="O11" s="13">
        <f t="shared" si="0"/>
        <v>12079.317972431258</v>
      </c>
    </row>
    <row r="12" spans="1:15" x14ac:dyDescent="0.25">
      <c r="A12" s="6" t="s">
        <v>18</v>
      </c>
      <c r="B12" s="1" t="s">
        <v>19</v>
      </c>
      <c r="C12" s="20">
        <v>2037</v>
      </c>
      <c r="D12" s="21">
        <v>3295</v>
      </c>
      <c r="E12" s="21">
        <v>1502</v>
      </c>
      <c r="F12" s="21">
        <v>378</v>
      </c>
      <c r="G12" s="38">
        <v>10731.63</v>
      </c>
      <c r="H12" s="21">
        <v>5462.5028899999943</v>
      </c>
      <c r="I12" s="21">
        <v>14829.679984059003</v>
      </c>
      <c r="J12" s="21">
        <v>2350</v>
      </c>
      <c r="K12" s="31">
        <v>599</v>
      </c>
      <c r="L12" s="20">
        <v>3328</v>
      </c>
      <c r="M12" s="26">
        <v>5321.6299999999974</v>
      </c>
      <c r="N12" s="17"/>
      <c r="O12" s="13">
        <f t="shared" si="0"/>
        <v>49834.442874058994</v>
      </c>
    </row>
    <row r="13" spans="1:15" x14ac:dyDescent="0.25">
      <c r="A13" s="6" t="s">
        <v>20</v>
      </c>
      <c r="B13" s="1" t="s">
        <v>21</v>
      </c>
      <c r="C13" s="20">
        <v>4610</v>
      </c>
      <c r="D13" s="21">
        <f>D14+D15</f>
        <v>2388</v>
      </c>
      <c r="E13" s="21">
        <v>1876</v>
      </c>
      <c r="F13" s="21">
        <v>62</v>
      </c>
      <c r="G13" s="38">
        <v>14788.29</v>
      </c>
      <c r="H13" s="21">
        <v>8479.6501200000057</v>
      </c>
      <c r="I13" s="21">
        <f>I14+I15</f>
        <v>20792.994193509741</v>
      </c>
      <c r="J13" s="21">
        <f t="shared" ref="J13" si="2">SUM(J14:J15)</f>
        <v>12276</v>
      </c>
      <c r="K13" s="21">
        <f>K14+K15</f>
        <v>3695</v>
      </c>
      <c r="L13" s="20">
        <v>2498.424</v>
      </c>
      <c r="M13" s="26">
        <f>SUM(M14:M15)</f>
        <v>4167.6000000000004</v>
      </c>
      <c r="N13" s="17"/>
      <c r="O13" s="13">
        <f t="shared" si="0"/>
        <v>75633.958313509749</v>
      </c>
    </row>
    <row r="14" spans="1:15" x14ac:dyDescent="0.25">
      <c r="A14" s="6" t="s">
        <v>16</v>
      </c>
      <c r="B14" s="1" t="s">
        <v>22</v>
      </c>
      <c r="C14" s="20">
        <v>1059</v>
      </c>
      <c r="D14" s="21">
        <v>1526</v>
      </c>
      <c r="E14" s="21">
        <v>700</v>
      </c>
      <c r="F14" s="21">
        <v>29</v>
      </c>
      <c r="G14" s="38">
        <v>1774.81</v>
      </c>
      <c r="H14" s="21">
        <v>3854.3665699999983</v>
      </c>
      <c r="I14" s="21">
        <v>2797.8501775687391</v>
      </c>
      <c r="J14" s="21">
        <v>195</v>
      </c>
      <c r="K14" s="31">
        <v>579</v>
      </c>
      <c r="L14" s="20">
        <v>206</v>
      </c>
      <c r="M14" s="26">
        <v>825.13000000000011</v>
      </c>
      <c r="N14" s="17"/>
      <c r="O14" s="13">
        <f t="shared" si="0"/>
        <v>13546.156747568737</v>
      </c>
    </row>
    <row r="15" spans="1:15" x14ac:dyDescent="0.25">
      <c r="A15" s="6" t="s">
        <v>18</v>
      </c>
      <c r="B15" s="1" t="s">
        <v>23</v>
      </c>
      <c r="C15" s="20">
        <v>3551</v>
      </c>
      <c r="D15" s="21">
        <v>862</v>
      </c>
      <c r="E15" s="21">
        <v>1176</v>
      </c>
      <c r="F15" s="21">
        <v>33</v>
      </c>
      <c r="G15" s="38">
        <v>13013.46</v>
      </c>
      <c r="H15" s="21">
        <v>4625.2835500000074</v>
      </c>
      <c r="I15" s="21">
        <v>17995.144015941001</v>
      </c>
      <c r="J15" s="21">
        <v>12081</v>
      </c>
      <c r="K15" s="31">
        <v>3116</v>
      </c>
      <c r="L15" s="20">
        <v>2292.424</v>
      </c>
      <c r="M15" s="26">
        <v>3342.47</v>
      </c>
      <c r="N15" s="17"/>
      <c r="O15" s="13">
        <f t="shared" si="0"/>
        <v>62087.781565941012</v>
      </c>
    </row>
    <row r="16" spans="1:15" x14ac:dyDescent="0.25">
      <c r="A16" s="6" t="s">
        <v>24</v>
      </c>
      <c r="B16" s="1" t="s">
        <v>25</v>
      </c>
      <c r="C16" s="20">
        <v>9564</v>
      </c>
      <c r="D16" s="21">
        <f>D17+D18</f>
        <v>7060</v>
      </c>
      <c r="E16" s="21">
        <v>4329</v>
      </c>
      <c r="F16" s="21">
        <v>562</v>
      </c>
      <c r="G16" s="38">
        <v>26580.87</v>
      </c>
      <c r="H16" s="21">
        <v>16523.513159999973</v>
      </c>
      <c r="I16" s="21">
        <f>I17+I18</f>
        <v>36283.37200000001</v>
      </c>
      <c r="J16" s="21">
        <f t="shared" ref="J16" si="3">SUM(J17:J18)</f>
        <v>15331</v>
      </c>
      <c r="K16" s="21">
        <f>K17+K18</f>
        <v>4658</v>
      </c>
      <c r="L16" s="20">
        <v>6972.424</v>
      </c>
      <c r="M16" s="26">
        <f>SUM(M17:M18)</f>
        <v>9683.5399999999972</v>
      </c>
      <c r="N16" s="17"/>
      <c r="O16" s="13">
        <f t="shared" si="0"/>
        <v>137547.71915999998</v>
      </c>
    </row>
    <row r="17" spans="1:15" x14ac:dyDescent="0.25">
      <c r="A17" s="6" t="s">
        <v>16</v>
      </c>
      <c r="B17" s="1" t="s">
        <v>26</v>
      </c>
      <c r="C17" s="20">
        <v>3976</v>
      </c>
      <c r="D17" s="21">
        <f t="shared" ref="D17:D18" si="4">D11+D14</f>
        <v>2903</v>
      </c>
      <c r="E17" s="21">
        <v>1651</v>
      </c>
      <c r="F17" s="21">
        <v>151</v>
      </c>
      <c r="G17" s="38">
        <v>2835.77</v>
      </c>
      <c r="H17" s="21">
        <v>6435.7267199999987</v>
      </c>
      <c r="I17" s="21">
        <f>I11+I14</f>
        <v>3458.5479999999998</v>
      </c>
      <c r="J17" s="21">
        <f t="shared" ref="J17:J18" si="5">J11+J14</f>
        <v>900</v>
      </c>
      <c r="K17" s="32">
        <f>K11+K14</f>
        <v>943</v>
      </c>
      <c r="L17" s="20">
        <v>1352</v>
      </c>
      <c r="M17" s="26">
        <f t="shared" ref="M17:M18" si="6">M11+M14</f>
        <v>1019.44</v>
      </c>
      <c r="N17" s="17"/>
      <c r="O17" s="13">
        <f t="shared" si="0"/>
        <v>25625.484719999997</v>
      </c>
    </row>
    <row r="18" spans="1:15" x14ac:dyDescent="0.25">
      <c r="A18" s="6" t="s">
        <v>18</v>
      </c>
      <c r="B18" s="1" t="s">
        <v>27</v>
      </c>
      <c r="C18" s="20">
        <v>5588</v>
      </c>
      <c r="D18" s="21">
        <f t="shared" si="4"/>
        <v>4157</v>
      </c>
      <c r="E18" s="21">
        <v>2678</v>
      </c>
      <c r="F18" s="21">
        <v>411</v>
      </c>
      <c r="G18" s="38">
        <v>23745.11</v>
      </c>
      <c r="H18" s="21">
        <v>10087.786439999996</v>
      </c>
      <c r="I18" s="21">
        <f>I12+I15</f>
        <v>32824.824000000008</v>
      </c>
      <c r="J18" s="21">
        <f t="shared" si="5"/>
        <v>14431</v>
      </c>
      <c r="K18" s="32">
        <f>K12+K15</f>
        <v>3715</v>
      </c>
      <c r="L18" s="20">
        <v>5620.424</v>
      </c>
      <c r="M18" s="26">
        <f t="shared" si="6"/>
        <v>8664.0999999999967</v>
      </c>
      <c r="N18" s="17"/>
      <c r="O18" s="13">
        <f t="shared" si="0"/>
        <v>111922.24443999999</v>
      </c>
    </row>
    <row r="19" spans="1:15" x14ac:dyDescent="0.25">
      <c r="A19" s="6" t="s">
        <v>28</v>
      </c>
      <c r="B19" s="1" t="s">
        <v>29</v>
      </c>
      <c r="C19" s="20">
        <v>52292</v>
      </c>
      <c r="D19" s="21">
        <f>D20+D24+D25</f>
        <v>35374</v>
      </c>
      <c r="E19" s="21">
        <v>31173</v>
      </c>
      <c r="F19" s="21">
        <v>44186</v>
      </c>
      <c r="G19" s="38">
        <v>22295.38</v>
      </c>
      <c r="H19" s="25">
        <f>H20+H24+H25</f>
        <v>37843.92300000001</v>
      </c>
      <c r="I19" s="21">
        <f t="shared" ref="I19" si="7">I20+I24+I25</f>
        <v>33896.15</v>
      </c>
      <c r="J19" s="21">
        <f t="shared" ref="J19" si="8">SUM(J20,J24:J25)</f>
        <v>61543</v>
      </c>
      <c r="K19" s="21">
        <f>SUM(K21:K25)</f>
        <v>45866</v>
      </c>
      <c r="L19" s="20">
        <v>44224</v>
      </c>
      <c r="M19" s="26">
        <f>M20+M24+M25</f>
        <v>27345.820000000011</v>
      </c>
      <c r="N19" s="17"/>
      <c r="O19" s="13">
        <f t="shared" si="0"/>
        <v>436039.27299999999</v>
      </c>
    </row>
    <row r="20" spans="1:15" x14ac:dyDescent="0.25">
      <c r="A20" s="6" t="s">
        <v>30</v>
      </c>
      <c r="B20" s="1" t="s">
        <v>31</v>
      </c>
      <c r="C20" s="20">
        <v>51899</v>
      </c>
      <c r="D20" s="21">
        <f>SUM(D21:D23)</f>
        <v>34983</v>
      </c>
      <c r="E20" s="21">
        <v>30747</v>
      </c>
      <c r="F20" s="21">
        <v>44186</v>
      </c>
      <c r="G20" s="38">
        <v>20375.3</v>
      </c>
      <c r="H20" s="25">
        <f t="shared" ref="H20:I20" si="9">H21+H22+H23</f>
        <v>36362.244000000013</v>
      </c>
      <c r="I20" s="21">
        <f t="shared" si="9"/>
        <v>32708.888999999999</v>
      </c>
      <c r="J20" s="21">
        <f t="shared" ref="J20" si="10">SUM(J21:J23)</f>
        <v>61249</v>
      </c>
      <c r="K20" s="21">
        <f>K21+K22+K23</f>
        <v>45488</v>
      </c>
      <c r="L20" s="20">
        <v>43456</v>
      </c>
      <c r="M20" s="26">
        <f>SUM(M21:M23)</f>
        <v>26495.610000000011</v>
      </c>
      <c r="N20" s="17"/>
      <c r="O20" s="13">
        <f t="shared" si="0"/>
        <v>427950.04299999995</v>
      </c>
    </row>
    <row r="21" spans="1:15" x14ac:dyDescent="0.25">
      <c r="A21" s="6" t="s">
        <v>32</v>
      </c>
      <c r="B21" s="1" t="s">
        <v>33</v>
      </c>
      <c r="C21" s="20">
        <v>42347</v>
      </c>
      <c r="D21" s="21">
        <v>27111</v>
      </c>
      <c r="E21" s="21">
        <v>20446</v>
      </c>
      <c r="F21" s="21">
        <v>36276</v>
      </c>
      <c r="G21" s="38">
        <v>15781.48</v>
      </c>
      <c r="H21" s="21">
        <v>27901.50900000002</v>
      </c>
      <c r="I21" s="21">
        <v>24843.924999999999</v>
      </c>
      <c r="J21" s="21">
        <v>48231</v>
      </c>
      <c r="K21" s="31">
        <v>35762</v>
      </c>
      <c r="L21" s="20">
        <v>35219</v>
      </c>
      <c r="M21" s="26">
        <v>19914.640000000014</v>
      </c>
      <c r="N21" s="17"/>
      <c r="O21" s="13">
        <f t="shared" si="0"/>
        <v>333833.554</v>
      </c>
    </row>
    <row r="22" spans="1:15" x14ac:dyDescent="0.25">
      <c r="A22" s="6" t="s">
        <v>34</v>
      </c>
      <c r="B22" s="1" t="s">
        <v>35</v>
      </c>
      <c r="C22" s="20">
        <v>9507</v>
      </c>
      <c r="D22" s="21">
        <v>7846</v>
      </c>
      <c r="E22" s="21">
        <v>4606</v>
      </c>
      <c r="F22" s="21">
        <v>7802</v>
      </c>
      <c r="G22" s="38">
        <v>3953.01</v>
      </c>
      <c r="H22" s="21">
        <v>8392.4719999999943</v>
      </c>
      <c r="I22" s="21">
        <v>7832.9840000000004</v>
      </c>
      <c r="J22" s="21">
        <v>12842</v>
      </c>
      <c r="K22" s="31">
        <v>9629</v>
      </c>
      <c r="L22" s="20">
        <v>8201</v>
      </c>
      <c r="M22" s="26">
        <v>5893.71</v>
      </c>
      <c r="N22" s="17"/>
      <c r="O22" s="13">
        <f t="shared" si="0"/>
        <v>86505.176000000007</v>
      </c>
    </row>
    <row r="23" spans="1:15" x14ac:dyDescent="0.25">
      <c r="A23" s="6" t="s">
        <v>36</v>
      </c>
      <c r="B23" s="1" t="s">
        <v>37</v>
      </c>
      <c r="C23" s="20">
        <v>45</v>
      </c>
      <c r="D23" s="21">
        <v>26</v>
      </c>
      <c r="E23" s="21">
        <v>5695</v>
      </c>
      <c r="F23" s="21">
        <v>108</v>
      </c>
      <c r="G23" s="38">
        <v>640.80999999999995</v>
      </c>
      <c r="H23" s="21">
        <v>68.263000000000829</v>
      </c>
      <c r="I23" s="21">
        <v>31.98</v>
      </c>
      <c r="J23" s="21">
        <v>176</v>
      </c>
      <c r="K23" s="31">
        <v>97</v>
      </c>
      <c r="L23" s="20">
        <v>36</v>
      </c>
      <c r="M23" s="26">
        <v>687.26</v>
      </c>
      <c r="N23" s="17"/>
      <c r="O23" s="13">
        <f t="shared" si="0"/>
        <v>7611.3130000000001</v>
      </c>
    </row>
    <row r="24" spans="1:15" x14ac:dyDescent="0.25">
      <c r="A24" s="6" t="s">
        <v>38</v>
      </c>
      <c r="B24" s="1" t="s">
        <v>39</v>
      </c>
      <c r="C24" s="20">
        <v>393</v>
      </c>
      <c r="D24" s="21">
        <v>391</v>
      </c>
      <c r="E24" s="21">
        <v>426</v>
      </c>
      <c r="F24" s="21">
        <v>22</v>
      </c>
      <c r="G24" s="38">
        <v>1920.08</v>
      </c>
      <c r="H24" s="21">
        <v>1481.6789999999964</v>
      </c>
      <c r="I24" s="21">
        <v>1187.261</v>
      </c>
      <c r="J24" s="21">
        <v>294</v>
      </c>
      <c r="K24" s="31">
        <v>378</v>
      </c>
      <c r="L24" s="20">
        <v>768</v>
      </c>
      <c r="M24" s="26">
        <v>850.21</v>
      </c>
      <c r="N24" s="17"/>
      <c r="O24" s="13">
        <f t="shared" si="0"/>
        <v>8111.2299999999968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8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27</v>
      </c>
      <c r="D26" s="21">
        <v>5</v>
      </c>
      <c r="E26" s="21">
        <v>0</v>
      </c>
      <c r="F26" s="21">
        <v>0</v>
      </c>
      <c r="G26" s="38">
        <v>0</v>
      </c>
      <c r="H26" s="21">
        <v>0</v>
      </c>
      <c r="I26" s="21">
        <v>0</v>
      </c>
      <c r="J26" s="21">
        <v>0</v>
      </c>
      <c r="K26" s="21">
        <v>6</v>
      </c>
      <c r="L26" s="20">
        <v>0</v>
      </c>
      <c r="M26" s="26">
        <v>0</v>
      </c>
      <c r="N26" s="17"/>
      <c r="O26" s="13">
        <f t="shared" si="0"/>
        <v>38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10</v>
      </c>
      <c r="E27" s="21">
        <v>0</v>
      </c>
      <c r="F27" s="21">
        <v>0</v>
      </c>
      <c r="G27" s="38">
        <v>0</v>
      </c>
      <c r="H27" s="21">
        <v>-8.4390000000000782</v>
      </c>
      <c r="I27" s="21">
        <v>13.8</v>
      </c>
      <c r="J27" s="21">
        <v>2</v>
      </c>
      <c r="K27" s="21">
        <v>3</v>
      </c>
      <c r="L27" s="20">
        <v>13</v>
      </c>
      <c r="M27" s="26">
        <v>6.15</v>
      </c>
      <c r="N27" s="17"/>
      <c r="O27" s="13">
        <f t="shared" si="0"/>
        <v>39.510999999999918</v>
      </c>
    </row>
    <row r="28" spans="1:15" x14ac:dyDescent="0.25">
      <c r="A28" s="6" t="s">
        <v>46</v>
      </c>
      <c r="B28" s="1" t="s">
        <v>47</v>
      </c>
      <c r="C28" s="20">
        <v>1091</v>
      </c>
      <c r="D28" s="21">
        <v>1643</v>
      </c>
      <c r="E28" s="21">
        <v>179</v>
      </c>
      <c r="F28" s="21">
        <v>11</v>
      </c>
      <c r="G28" s="38">
        <v>5633.09</v>
      </c>
      <c r="H28" s="21">
        <v>1884.9738399999987</v>
      </c>
      <c r="I28" s="21">
        <v>1775.047</v>
      </c>
      <c r="J28" s="21">
        <v>3012</v>
      </c>
      <c r="K28" s="21">
        <v>731</v>
      </c>
      <c r="L28" s="20">
        <v>1395</v>
      </c>
      <c r="M28" s="26">
        <v>445.72</v>
      </c>
      <c r="N28" s="17"/>
      <c r="O28" s="13">
        <f t="shared" si="0"/>
        <v>17800.830840000002</v>
      </c>
    </row>
    <row r="29" spans="1:15" x14ac:dyDescent="0.25">
      <c r="A29" s="6" t="s">
        <v>48</v>
      </c>
      <c r="B29" s="1" t="s">
        <v>49</v>
      </c>
      <c r="C29" s="20">
        <v>-546</v>
      </c>
      <c r="D29" s="21">
        <v>0</v>
      </c>
      <c r="E29" s="21">
        <v>158</v>
      </c>
      <c r="F29" s="21">
        <v>0</v>
      </c>
      <c r="G29" s="38">
        <v>228.06</v>
      </c>
      <c r="H29" s="21">
        <v>2785.1970000000001</v>
      </c>
      <c r="I29" s="21">
        <v>1714.6220000000001</v>
      </c>
      <c r="J29" s="21">
        <v>0</v>
      </c>
      <c r="K29" s="21">
        <v>1073</v>
      </c>
      <c r="L29" s="20">
        <v>0</v>
      </c>
      <c r="M29" s="26">
        <v>6.17</v>
      </c>
      <c r="N29" s="17"/>
      <c r="O29" s="13">
        <f t="shared" si="0"/>
        <v>5419.049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8">
        <v>0</v>
      </c>
      <c r="H30" s="21">
        <v>3.9980000000000002</v>
      </c>
      <c r="I30" s="21">
        <v>80.924000000000007</v>
      </c>
      <c r="J30" s="21">
        <v>0</v>
      </c>
      <c r="K30" s="21">
        <v>0</v>
      </c>
      <c r="L30" s="20">
        <v>0</v>
      </c>
      <c r="M30" s="26">
        <v>36.900000000000006</v>
      </c>
      <c r="N30" s="17"/>
      <c r="O30" s="13">
        <f t="shared" si="0"/>
        <v>121.82200000000002</v>
      </c>
    </row>
    <row r="31" spans="1:15" x14ac:dyDescent="0.25">
      <c r="A31" s="6" t="s">
        <v>52</v>
      </c>
      <c r="B31" s="1" t="s">
        <v>53</v>
      </c>
      <c r="C31" s="20">
        <v>68</v>
      </c>
      <c r="D31" s="21">
        <v>31</v>
      </c>
      <c r="E31" s="21">
        <v>0</v>
      </c>
      <c r="F31" s="21">
        <v>0</v>
      </c>
      <c r="G31" s="38">
        <v>742.36</v>
      </c>
      <c r="H31" s="21">
        <v>107.31900000000041</v>
      </c>
      <c r="I31" s="21">
        <v>11316.785</v>
      </c>
      <c r="J31" s="21">
        <v>97</v>
      </c>
      <c r="K31" s="21">
        <v>0</v>
      </c>
      <c r="L31" s="20">
        <v>0</v>
      </c>
      <c r="M31" s="26">
        <v>1002.3399999999999</v>
      </c>
      <c r="N31" s="17"/>
      <c r="O31" s="13">
        <f t="shared" si="0"/>
        <v>13364.804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8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780</v>
      </c>
      <c r="D33" s="21">
        <v>2604</v>
      </c>
      <c r="E33" s="21">
        <v>469</v>
      </c>
      <c r="F33" s="21">
        <v>264</v>
      </c>
      <c r="G33" s="38">
        <v>588.88</v>
      </c>
      <c r="H33" s="21">
        <v>3000.7080000000005</v>
      </c>
      <c r="I33" s="21">
        <v>3125.4389999999999</v>
      </c>
      <c r="J33" s="21">
        <v>1129</v>
      </c>
      <c r="K33" s="21">
        <v>623</v>
      </c>
      <c r="L33" s="20">
        <v>1297</v>
      </c>
      <c r="M33" s="26">
        <v>751.35</v>
      </c>
      <c r="N33" s="17"/>
      <c r="O33" s="13">
        <f t="shared" si="0"/>
        <v>14632.377</v>
      </c>
    </row>
    <row r="34" spans="1:15" x14ac:dyDescent="0.25">
      <c r="A34" s="7" t="s">
        <v>58</v>
      </c>
      <c r="B34" s="8" t="s">
        <v>59</v>
      </c>
      <c r="C34" s="20">
        <v>93591</v>
      </c>
      <c r="D34" s="22">
        <f>D3+D4+D5+D6+D7+D8+D9+D16+D19+D26+D27+D28+D29+D30+D31+D32+D33</f>
        <v>104028</v>
      </c>
      <c r="E34" s="21">
        <v>49790</v>
      </c>
      <c r="F34" s="21">
        <v>50408</v>
      </c>
      <c r="G34" s="39">
        <v>74504.39</v>
      </c>
      <c r="H34" s="21">
        <v>92247.966999999946</v>
      </c>
      <c r="I34" s="21">
        <f>I3+I5+I4+I6+I7+I8+I9+I16+I19+I26+I27+I28+I29+I30+I32+I31+I33</f>
        <v>113765.31300000004</v>
      </c>
      <c r="J34" s="24">
        <f>SUM(J3:J10,J13,J19,J26:J33)</f>
        <v>102015</v>
      </c>
      <c r="K34" s="24">
        <f>SUM(K3:K10)+K13+K19+SUM(K26:K33)</f>
        <v>64057</v>
      </c>
      <c r="L34" s="20">
        <v>66667.423999999999</v>
      </c>
      <c r="M34" s="27">
        <f>SUM(M3:M9)+M16+M19+SUM(M26:M33)</f>
        <v>59439.349999999991</v>
      </c>
      <c r="N34" s="18"/>
      <c r="O34" s="9">
        <f t="shared" si="0"/>
        <v>870513.44400000002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H3" sqref="H3: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5892</v>
      </c>
      <c r="D3" s="21">
        <v>4497</v>
      </c>
      <c r="E3" s="21">
        <v>352</v>
      </c>
      <c r="F3" s="21">
        <v>293.18200000000002</v>
      </c>
      <c r="G3" s="21">
        <v>4795.43</v>
      </c>
      <c r="H3" s="21">
        <v>3320.2789999999968</v>
      </c>
      <c r="I3" s="21">
        <v>3318.6280000000002</v>
      </c>
      <c r="J3" s="21">
        <v>2956</v>
      </c>
      <c r="K3" s="20">
        <v>1089</v>
      </c>
      <c r="L3" s="26">
        <v>1844.99</v>
      </c>
      <c r="M3" s="36"/>
      <c r="N3" s="13">
        <f>SUM(C3:M3)</f>
        <v>28358.508999999998</v>
      </c>
    </row>
    <row r="4" spans="1:14" x14ac:dyDescent="0.25">
      <c r="A4" s="6" t="s">
        <v>2</v>
      </c>
      <c r="B4" s="1" t="s">
        <v>3</v>
      </c>
      <c r="C4" s="20">
        <v>13222</v>
      </c>
      <c r="D4" s="21">
        <v>22500</v>
      </c>
      <c r="E4" s="21">
        <v>915</v>
      </c>
      <c r="F4" s="21">
        <v>0</v>
      </c>
      <c r="G4" s="21">
        <v>17623.23</v>
      </c>
      <c r="H4" s="21">
        <v>10548.205000000002</v>
      </c>
      <c r="I4" s="21">
        <v>13368.404</v>
      </c>
      <c r="J4" s="21">
        <v>4916</v>
      </c>
      <c r="K4" s="20">
        <v>0</v>
      </c>
      <c r="L4" s="26">
        <v>5216.4799999999996</v>
      </c>
      <c r="M4" s="36"/>
      <c r="N4" s="13">
        <f t="shared" ref="N4:N34" si="0">SUM(C4:M4)</f>
        <v>88309.318999999989</v>
      </c>
    </row>
    <row r="5" spans="1:14" x14ac:dyDescent="0.25">
      <c r="A5" s="6" t="s">
        <v>4</v>
      </c>
      <c r="B5" s="1" t="s">
        <v>5</v>
      </c>
      <c r="C5" s="20">
        <v>5010</v>
      </c>
      <c r="D5" s="21">
        <v>10179</v>
      </c>
      <c r="E5" s="21">
        <v>2338</v>
      </c>
      <c r="F5" s="21">
        <v>1055.1079999999999</v>
      </c>
      <c r="G5" s="21">
        <v>6981.32</v>
      </c>
      <c r="H5" s="21">
        <v>11663.22099999999</v>
      </c>
      <c r="I5" s="21">
        <v>9285.4779999999992</v>
      </c>
      <c r="J5" s="21">
        <v>6040</v>
      </c>
      <c r="K5" s="20">
        <v>5505</v>
      </c>
      <c r="L5" s="26">
        <v>12060.97</v>
      </c>
      <c r="M5" s="36"/>
      <c r="N5" s="13">
        <f t="shared" si="0"/>
        <v>70118.096999999994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36"/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33.134</v>
      </c>
      <c r="J7" s="21">
        <v>0</v>
      </c>
      <c r="K7" s="20">
        <v>0</v>
      </c>
      <c r="L7" s="26">
        <v>0</v>
      </c>
      <c r="M7" s="36"/>
      <c r="N7" s="13">
        <f t="shared" si="0"/>
        <v>33.134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36"/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33</v>
      </c>
      <c r="E9" s="21">
        <v>4</v>
      </c>
      <c r="F9" s="21">
        <v>0</v>
      </c>
      <c r="G9" s="21">
        <v>45.11</v>
      </c>
      <c r="H9" s="21">
        <v>0</v>
      </c>
      <c r="I9" s="21">
        <v>0</v>
      </c>
      <c r="J9" s="21">
        <v>34</v>
      </c>
      <c r="K9" s="20">
        <v>0</v>
      </c>
      <c r="L9" s="26">
        <v>0</v>
      </c>
      <c r="M9" s="36"/>
      <c r="N9" s="13">
        <f t="shared" si="0"/>
        <v>116.11</v>
      </c>
    </row>
    <row r="10" spans="1:14" x14ac:dyDescent="0.25">
      <c r="A10" s="6" t="s">
        <v>14</v>
      </c>
      <c r="B10" s="1" t="s">
        <v>15</v>
      </c>
      <c r="C10" s="20">
        <v>666</v>
      </c>
      <c r="D10" s="21">
        <v>2376</v>
      </c>
      <c r="E10" s="21">
        <v>17</v>
      </c>
      <c r="F10" s="21">
        <v>69</v>
      </c>
      <c r="G10" s="21">
        <v>1847.53</v>
      </c>
      <c r="H10" s="21">
        <v>24878.583999999995</v>
      </c>
      <c r="I10" s="21">
        <f t="shared" ref="I10" si="1">I11+I12</f>
        <v>744.71100000000001</v>
      </c>
      <c r="J10" s="21">
        <f t="shared" ref="J10" si="2">SUM(J11:J12)</f>
        <v>3228</v>
      </c>
      <c r="K10" s="20">
        <v>1424</v>
      </c>
      <c r="L10" s="26">
        <f>SUM(L11:L12)</f>
        <v>122.25</v>
      </c>
      <c r="M10" s="36"/>
      <c r="N10" s="13">
        <f t="shared" si="0"/>
        <v>35373.074999999997</v>
      </c>
    </row>
    <row r="11" spans="1:14" x14ac:dyDescent="0.25">
      <c r="A11" s="6" t="s">
        <v>16</v>
      </c>
      <c r="B11" s="1" t="s">
        <v>17</v>
      </c>
      <c r="C11" s="20">
        <v>0</v>
      </c>
      <c r="D11" s="21">
        <v>2091</v>
      </c>
      <c r="E11" s="21">
        <v>15</v>
      </c>
      <c r="F11" s="21">
        <v>69</v>
      </c>
      <c r="G11" s="21">
        <v>41.48</v>
      </c>
      <c r="H11" s="21">
        <v>104.8700000000008</v>
      </c>
      <c r="I11" s="21">
        <v>328.07799999999997</v>
      </c>
      <c r="J11" s="21">
        <v>13</v>
      </c>
      <c r="K11" s="20">
        <v>52</v>
      </c>
      <c r="L11" s="26">
        <v>0</v>
      </c>
      <c r="M11" s="36"/>
      <c r="N11" s="13">
        <f t="shared" si="0"/>
        <v>2714.4280000000008</v>
      </c>
    </row>
    <row r="12" spans="1:14" x14ac:dyDescent="0.25">
      <c r="A12" s="6" t="s">
        <v>18</v>
      </c>
      <c r="B12" s="1" t="s">
        <v>19</v>
      </c>
      <c r="C12" s="20">
        <v>666</v>
      </c>
      <c r="D12" s="21">
        <v>285</v>
      </c>
      <c r="E12" s="21">
        <v>2</v>
      </c>
      <c r="F12" s="21">
        <v>0</v>
      </c>
      <c r="G12" s="21">
        <v>1806.05</v>
      </c>
      <c r="H12" s="21">
        <v>24773.713999999993</v>
      </c>
      <c r="I12" s="21">
        <v>416.63299999999998</v>
      </c>
      <c r="J12" s="21">
        <v>3215</v>
      </c>
      <c r="K12" s="20">
        <v>1372</v>
      </c>
      <c r="L12" s="26">
        <v>122.25</v>
      </c>
      <c r="M12" s="36"/>
      <c r="N12" s="13">
        <f t="shared" si="0"/>
        <v>32658.646999999994</v>
      </c>
    </row>
    <row r="13" spans="1:14" x14ac:dyDescent="0.25">
      <c r="A13" s="6" t="s">
        <v>20</v>
      </c>
      <c r="B13" s="1" t="s">
        <v>21</v>
      </c>
      <c r="C13" s="20">
        <v>700</v>
      </c>
      <c r="D13" s="21">
        <v>183</v>
      </c>
      <c r="E13" s="21">
        <v>10343</v>
      </c>
      <c r="F13" s="21">
        <v>95.347999999999999</v>
      </c>
      <c r="G13" s="21">
        <v>3806.05</v>
      </c>
      <c r="H13" s="21">
        <v>4621.3190000000068</v>
      </c>
      <c r="I13" s="21">
        <f>I14+I15</f>
        <v>10283.944</v>
      </c>
      <c r="J13" s="21">
        <f t="shared" ref="J13" si="3">SUM(J14:J15)</f>
        <v>1918</v>
      </c>
      <c r="K13" s="20">
        <v>33</v>
      </c>
      <c r="L13" s="26">
        <f>SUM(L14:L15)</f>
        <v>265.52</v>
      </c>
      <c r="M13" s="36"/>
      <c r="N13" s="13">
        <f t="shared" si="0"/>
        <v>32249.181000000008</v>
      </c>
    </row>
    <row r="14" spans="1:14" x14ac:dyDescent="0.25">
      <c r="A14" s="6" t="s">
        <v>16</v>
      </c>
      <c r="B14" s="1" t="s">
        <v>22</v>
      </c>
      <c r="C14" s="20">
        <v>578</v>
      </c>
      <c r="D14" s="21">
        <v>42</v>
      </c>
      <c r="E14" s="21">
        <v>9423</v>
      </c>
      <c r="F14" s="21">
        <v>95</v>
      </c>
      <c r="G14" s="21">
        <v>365.95</v>
      </c>
      <c r="H14" s="21">
        <v>2521.4449999999997</v>
      </c>
      <c r="I14" s="21">
        <v>8411.7150000000001</v>
      </c>
      <c r="J14" s="21">
        <v>365</v>
      </c>
      <c r="K14" s="20">
        <v>5</v>
      </c>
      <c r="L14" s="26">
        <v>43.77</v>
      </c>
      <c r="M14" s="36"/>
      <c r="N14" s="13">
        <f t="shared" si="0"/>
        <v>21850.880000000001</v>
      </c>
    </row>
    <row r="15" spans="1:14" x14ac:dyDescent="0.25">
      <c r="A15" s="6" t="s">
        <v>18</v>
      </c>
      <c r="B15" s="1" t="s">
        <v>23</v>
      </c>
      <c r="C15" s="20">
        <v>122</v>
      </c>
      <c r="D15" s="21">
        <v>141</v>
      </c>
      <c r="E15" s="21">
        <v>920</v>
      </c>
      <c r="F15" s="21">
        <v>0</v>
      </c>
      <c r="G15" s="21">
        <v>3440.1</v>
      </c>
      <c r="H15" s="21">
        <v>2099.873999999998</v>
      </c>
      <c r="I15" s="21">
        <v>1872.229</v>
      </c>
      <c r="J15" s="21">
        <v>1553</v>
      </c>
      <c r="K15" s="20">
        <v>28</v>
      </c>
      <c r="L15" s="26">
        <v>221.75</v>
      </c>
      <c r="M15" s="36"/>
      <c r="N15" s="13">
        <f t="shared" si="0"/>
        <v>10397.952999999998</v>
      </c>
    </row>
    <row r="16" spans="1:14" x14ac:dyDescent="0.25">
      <c r="A16" s="6" t="s">
        <v>24</v>
      </c>
      <c r="B16" s="1" t="s">
        <v>25</v>
      </c>
      <c r="C16" s="20">
        <v>1366</v>
      </c>
      <c r="D16" s="21">
        <v>2559</v>
      </c>
      <c r="E16" s="21">
        <v>10360</v>
      </c>
      <c r="F16" s="21">
        <v>164</v>
      </c>
      <c r="G16" s="21">
        <v>5653.58</v>
      </c>
      <c r="H16" s="21">
        <v>29499.902999999977</v>
      </c>
      <c r="I16" s="21">
        <f>I17+I18</f>
        <v>11028.654999999999</v>
      </c>
      <c r="J16" s="21">
        <f t="shared" ref="J16" si="4">SUM(J17:J18)</f>
        <v>5146</v>
      </c>
      <c r="K16" s="20">
        <v>1457</v>
      </c>
      <c r="L16" s="26">
        <f>SUM(L17:L18)</f>
        <v>387.77</v>
      </c>
      <c r="M16" s="36"/>
      <c r="N16" s="13">
        <f t="shared" si="0"/>
        <v>67621.907999999981</v>
      </c>
    </row>
    <row r="17" spans="1:14" x14ac:dyDescent="0.25">
      <c r="A17" s="6" t="s">
        <v>16</v>
      </c>
      <c r="B17" s="1" t="s">
        <v>26</v>
      </c>
      <c r="C17" s="20">
        <v>578</v>
      </c>
      <c r="D17" s="21">
        <v>2133</v>
      </c>
      <c r="E17" s="21">
        <v>9438</v>
      </c>
      <c r="F17" s="21">
        <v>164</v>
      </c>
      <c r="G17" s="21">
        <v>407.43</v>
      </c>
      <c r="H17" s="21">
        <v>2626.3150000000023</v>
      </c>
      <c r="I17" s="21">
        <f t="shared" ref="I17:I18" si="5">I11+I14</f>
        <v>8739.7929999999997</v>
      </c>
      <c r="J17" s="21">
        <f t="shared" ref="J17:J18" si="6">J11+J14</f>
        <v>378</v>
      </c>
      <c r="K17" s="20">
        <v>57</v>
      </c>
      <c r="L17" s="26">
        <f t="shared" ref="L17:L18" si="7">L11+L14</f>
        <v>43.77</v>
      </c>
      <c r="M17" s="36"/>
      <c r="N17" s="13">
        <f t="shared" si="0"/>
        <v>24565.308000000001</v>
      </c>
    </row>
    <row r="18" spans="1:14" x14ac:dyDescent="0.25">
      <c r="A18" s="6" t="s">
        <v>18</v>
      </c>
      <c r="B18" s="1" t="s">
        <v>27</v>
      </c>
      <c r="C18" s="20">
        <v>788</v>
      </c>
      <c r="D18" s="21">
        <v>426</v>
      </c>
      <c r="E18" s="21">
        <v>922</v>
      </c>
      <c r="F18" s="21">
        <v>0</v>
      </c>
      <c r="G18" s="21">
        <v>5246.15</v>
      </c>
      <c r="H18" s="21">
        <v>26873.588000000011</v>
      </c>
      <c r="I18" s="21">
        <f t="shared" si="5"/>
        <v>2288.8620000000001</v>
      </c>
      <c r="J18" s="21">
        <f t="shared" si="6"/>
        <v>4768</v>
      </c>
      <c r="K18" s="20">
        <v>1400</v>
      </c>
      <c r="L18" s="26">
        <f t="shared" si="7"/>
        <v>344</v>
      </c>
      <c r="M18" s="36"/>
      <c r="N18" s="13">
        <f t="shared" si="0"/>
        <v>43056.600000000013</v>
      </c>
    </row>
    <row r="19" spans="1:14" x14ac:dyDescent="0.25">
      <c r="A19" s="6" t="s">
        <v>28</v>
      </c>
      <c r="B19" s="1" t="s">
        <v>29</v>
      </c>
      <c r="C19" s="20">
        <v>16656</v>
      </c>
      <c r="D19" s="21">
        <v>12879</v>
      </c>
      <c r="E19" s="21">
        <v>13289</v>
      </c>
      <c r="F19" s="21">
        <v>18796.659570000011</v>
      </c>
      <c r="G19" s="21">
        <v>52585.06</v>
      </c>
      <c r="H19" s="25">
        <f>H20+H24+H25</f>
        <v>26680.290140000037</v>
      </c>
      <c r="I19" s="21">
        <f>I20+I24+I25</f>
        <v>18455.921749999998</v>
      </c>
      <c r="J19" s="21">
        <f t="shared" ref="J19" si="8">SUM(J20,J24:J25)</f>
        <v>27284</v>
      </c>
      <c r="K19" s="20">
        <v>14069</v>
      </c>
      <c r="L19" s="26">
        <f>L20+L24+L25</f>
        <v>17917.04</v>
      </c>
      <c r="M19" s="21">
        <f>M20+M25</f>
        <v>525.26400000000001</v>
      </c>
      <c r="N19" s="13">
        <f t="shared" si="0"/>
        <v>219137.23546000005</v>
      </c>
    </row>
    <row r="20" spans="1:14" x14ac:dyDescent="0.25">
      <c r="A20" s="6" t="s">
        <v>30</v>
      </c>
      <c r="B20" s="1" t="s">
        <v>31</v>
      </c>
      <c r="C20" s="20">
        <v>16612</v>
      </c>
      <c r="D20" s="21">
        <v>12879</v>
      </c>
      <c r="E20" s="21">
        <v>13260</v>
      </c>
      <c r="F20" s="21">
        <v>18796.659570000011</v>
      </c>
      <c r="G20" s="21">
        <v>52578.99</v>
      </c>
      <c r="H20" s="25">
        <f>H21+H22+H23</f>
        <v>24921.789140000037</v>
      </c>
      <c r="I20" s="21">
        <f>I21+I22+I23</f>
        <v>18455.921749999998</v>
      </c>
      <c r="J20" s="21">
        <f t="shared" ref="J20" si="9">SUM(J21:J23)</f>
        <v>27284</v>
      </c>
      <c r="K20" s="20">
        <v>13530</v>
      </c>
      <c r="L20" s="26">
        <f>SUM(L21:L23)</f>
        <v>17883.190000000002</v>
      </c>
      <c r="M20" s="21">
        <f>M21+M22+M23+M24</f>
        <v>525.26400000000001</v>
      </c>
      <c r="N20" s="13">
        <f t="shared" si="0"/>
        <v>216726.81446000005</v>
      </c>
    </row>
    <row r="21" spans="1:14" x14ac:dyDescent="0.25">
      <c r="A21" s="6" t="s">
        <v>32</v>
      </c>
      <c r="B21" s="1" t="s">
        <v>33</v>
      </c>
      <c r="C21" s="20">
        <v>15420</v>
      </c>
      <c r="D21" s="21">
        <v>10808</v>
      </c>
      <c r="E21" s="21">
        <v>12033</v>
      </c>
      <c r="F21" s="21">
        <v>17558.365000000002</v>
      </c>
      <c r="G21" s="21">
        <v>45966.48</v>
      </c>
      <c r="H21" s="21">
        <v>13122.536210000035</v>
      </c>
      <c r="I21" s="21">
        <v>14650.79178</v>
      </c>
      <c r="J21" s="21">
        <v>24722</v>
      </c>
      <c r="K21" s="20">
        <v>12610</v>
      </c>
      <c r="L21" s="26">
        <v>11907.27</v>
      </c>
      <c r="M21" s="21">
        <v>525.26400000000001</v>
      </c>
      <c r="N21" s="13">
        <f t="shared" si="0"/>
        <v>179323.70699000004</v>
      </c>
    </row>
    <row r="22" spans="1:14" x14ac:dyDescent="0.25">
      <c r="A22" s="6" t="s">
        <v>34</v>
      </c>
      <c r="B22" s="1" t="s">
        <v>35</v>
      </c>
      <c r="C22" s="20">
        <v>1192</v>
      </c>
      <c r="D22" s="21">
        <v>2071</v>
      </c>
      <c r="E22" s="21">
        <v>1214</v>
      </c>
      <c r="F22" s="21">
        <v>1238.2945700000109</v>
      </c>
      <c r="G22" s="21">
        <v>6607.92</v>
      </c>
      <c r="H22" s="21">
        <v>11799.252930000002</v>
      </c>
      <c r="I22" s="21">
        <v>3805.129969999999</v>
      </c>
      <c r="J22" s="21">
        <v>2562</v>
      </c>
      <c r="K22" s="20">
        <v>920</v>
      </c>
      <c r="L22" s="26">
        <v>5665.59</v>
      </c>
      <c r="M22" s="36"/>
      <c r="N22" s="13">
        <f t="shared" si="0"/>
        <v>37075.187470000012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13</v>
      </c>
      <c r="F23" s="21">
        <v>0</v>
      </c>
      <c r="G23" s="21">
        <v>4.59</v>
      </c>
      <c r="H23" s="21">
        <v>0</v>
      </c>
      <c r="I23" s="21">
        <v>0</v>
      </c>
      <c r="J23" s="21">
        <v>0</v>
      </c>
      <c r="K23" s="20">
        <v>0</v>
      </c>
      <c r="L23" s="26">
        <v>310.33</v>
      </c>
      <c r="M23" s="36"/>
      <c r="N23" s="13">
        <f t="shared" si="0"/>
        <v>327.91999999999996</v>
      </c>
    </row>
    <row r="24" spans="1:14" x14ac:dyDescent="0.25">
      <c r="A24" s="6" t="s">
        <v>38</v>
      </c>
      <c r="B24" s="1" t="s">
        <v>39</v>
      </c>
      <c r="C24" s="20">
        <v>44</v>
      </c>
      <c r="D24" s="21">
        <v>0</v>
      </c>
      <c r="E24" s="21">
        <v>29</v>
      </c>
      <c r="F24" s="21">
        <v>0</v>
      </c>
      <c r="G24" s="21">
        <v>6.07</v>
      </c>
      <c r="H24" s="21">
        <v>1758.5009999999991</v>
      </c>
      <c r="I24" s="21">
        <v>0</v>
      </c>
      <c r="J24" s="21">
        <v>0</v>
      </c>
      <c r="K24" s="20">
        <v>539</v>
      </c>
      <c r="L24" s="26">
        <v>33.85</v>
      </c>
      <c r="M24" s="36"/>
      <c r="N24" s="13">
        <f t="shared" si="0"/>
        <v>2410.4209999999989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36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6">
        <v>0</v>
      </c>
      <c r="M26" s="36"/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6">
        <v>0</v>
      </c>
      <c r="M27" s="36"/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15</v>
      </c>
      <c r="D28" s="21">
        <v>103</v>
      </c>
      <c r="E28" s="21">
        <v>105</v>
      </c>
      <c r="F28" s="21">
        <v>0</v>
      </c>
      <c r="G28" s="21">
        <v>1947.29</v>
      </c>
      <c r="H28" s="21">
        <v>225.65900000000011</v>
      </c>
      <c r="I28" s="21">
        <v>76.363</v>
      </c>
      <c r="J28" s="21">
        <v>0</v>
      </c>
      <c r="K28" s="20">
        <v>20</v>
      </c>
      <c r="L28" s="26">
        <v>98.68</v>
      </c>
      <c r="M28" s="36"/>
      <c r="N28" s="13">
        <f t="shared" si="0"/>
        <v>2590.9919999999997</v>
      </c>
    </row>
    <row r="29" spans="1:14" x14ac:dyDescent="0.25">
      <c r="A29" s="6" t="s">
        <v>48</v>
      </c>
      <c r="B29" s="1" t="s">
        <v>49</v>
      </c>
      <c r="C29" s="20">
        <v>0</v>
      </c>
      <c r="D29" s="21"/>
      <c r="E29" s="21">
        <v>0</v>
      </c>
      <c r="F29" s="21">
        <v>0</v>
      </c>
      <c r="G29" s="21">
        <v>0.04</v>
      </c>
      <c r="H29" s="21">
        <v>0</v>
      </c>
      <c r="I29" s="21">
        <v>21.065999999999999</v>
      </c>
      <c r="J29" s="21">
        <v>0</v>
      </c>
      <c r="K29" s="20">
        <v>0</v>
      </c>
      <c r="L29" s="26">
        <v>0</v>
      </c>
      <c r="M29" s="36"/>
      <c r="N29" s="13">
        <f t="shared" si="0"/>
        <v>21.105999999999998</v>
      </c>
    </row>
    <row r="30" spans="1:14" x14ac:dyDescent="0.25">
      <c r="A30" s="6" t="s">
        <v>50</v>
      </c>
      <c r="B30" s="1" t="s">
        <v>51</v>
      </c>
      <c r="C30" s="20">
        <v>0</v>
      </c>
      <c r="D30" s="21"/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36"/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/>
      <c r="E31" s="21">
        <v>0</v>
      </c>
      <c r="F31" s="21">
        <v>0</v>
      </c>
      <c r="G31" s="21">
        <v>8.7100000000000009</v>
      </c>
      <c r="H31" s="21">
        <v>0</v>
      </c>
      <c r="I31" s="21">
        <v>0</v>
      </c>
      <c r="J31" s="21">
        <v>2708</v>
      </c>
      <c r="K31" s="20">
        <v>0</v>
      </c>
      <c r="L31" s="26">
        <v>0</v>
      </c>
      <c r="M31" s="36"/>
      <c r="N31" s="13">
        <f t="shared" si="0"/>
        <v>2716.71</v>
      </c>
    </row>
    <row r="32" spans="1:14" x14ac:dyDescent="0.25">
      <c r="A32" s="6" t="s">
        <v>54</v>
      </c>
      <c r="B32" s="1" t="s">
        <v>55</v>
      </c>
      <c r="C32" s="20">
        <v>0</v>
      </c>
      <c r="D32" s="21"/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36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2598</v>
      </c>
      <c r="D33" s="21">
        <v>2815</v>
      </c>
      <c r="E33" s="21">
        <v>703</v>
      </c>
      <c r="F33" s="21">
        <v>159.71600000000001</v>
      </c>
      <c r="G33" s="21">
        <v>409.24</v>
      </c>
      <c r="H33" s="21">
        <v>4436.6338299999989</v>
      </c>
      <c r="I33" s="21">
        <v>3134.4005900000043</v>
      </c>
      <c r="J33" s="21">
        <v>59</v>
      </c>
      <c r="K33" s="20">
        <v>2567</v>
      </c>
      <c r="L33" s="26">
        <v>431.7</v>
      </c>
      <c r="M33" s="36"/>
      <c r="N33" s="13">
        <f t="shared" si="0"/>
        <v>17313.690420000003</v>
      </c>
    </row>
    <row r="34" spans="1:14" x14ac:dyDescent="0.25">
      <c r="A34" s="7" t="s">
        <v>58</v>
      </c>
      <c r="B34" s="8" t="s">
        <v>59</v>
      </c>
      <c r="C34" s="20">
        <v>44759</v>
      </c>
      <c r="D34" s="22">
        <f>D3+D4+D5+D6+D7+D8+D9+D16+D19+D26+D27+D28+D29+D30+D31+D32+D33</f>
        <v>55565</v>
      </c>
      <c r="E34" s="21">
        <v>28066</v>
      </c>
      <c r="F34" s="21">
        <v>20468.737570000012</v>
      </c>
      <c r="G34" s="21">
        <v>90049.01</v>
      </c>
      <c r="H34" s="21">
        <v>86374.190969999996</v>
      </c>
      <c r="I34" s="21">
        <f>I3+I5+I4+I6+I7+I8+I9+I16+I19+I26+I27+I28+I29+I30+I32+I31+I33</f>
        <v>58722.050339999994</v>
      </c>
      <c r="J34" s="24">
        <f t="shared" ref="J34" si="10">SUM(J3:J10,J13,J19,J26:J33)</f>
        <v>49143</v>
      </c>
      <c r="K34" s="20">
        <v>24707</v>
      </c>
      <c r="L34" s="27">
        <f>SUM(L3:L9)+L16+L19+SUM(L26:L33)</f>
        <v>37957.629999999997</v>
      </c>
      <c r="M34" s="21">
        <f>M5+M19</f>
        <v>525.26400000000001</v>
      </c>
      <c r="N34" s="9">
        <f t="shared" si="0"/>
        <v>496336.88288000005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90" zoomScaleNormal="90" workbookViewId="0">
      <selection activeCell="H34" sqref="H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6384</v>
      </c>
      <c r="D3" s="21">
        <v>10584</v>
      </c>
      <c r="E3" s="21">
        <v>559</v>
      </c>
      <c r="F3" s="21">
        <v>458.85700000000003</v>
      </c>
      <c r="G3" s="38">
        <v>4227.4799999999996</v>
      </c>
      <c r="H3" s="21">
        <v>1658.4749999999999</v>
      </c>
      <c r="I3" s="21">
        <v>3029.6210000000001</v>
      </c>
      <c r="J3" s="21">
        <v>3584</v>
      </c>
      <c r="K3" s="21">
        <v>1830</v>
      </c>
      <c r="L3" s="20">
        <v>1147</v>
      </c>
      <c r="M3" s="26">
        <v>1422.9000000000015</v>
      </c>
      <c r="N3" s="17"/>
      <c r="O3" s="13">
        <f>SUM(C3:N3)</f>
        <v>34885.332999999999</v>
      </c>
    </row>
    <row r="4" spans="1:15" x14ac:dyDescent="0.25">
      <c r="A4" s="6" t="s">
        <v>2</v>
      </c>
      <c r="B4" s="1" t="s">
        <v>3</v>
      </c>
      <c r="C4" s="20">
        <v>10535</v>
      </c>
      <c r="D4" s="21">
        <v>13621</v>
      </c>
      <c r="E4" s="21">
        <v>1804</v>
      </c>
      <c r="F4" s="21">
        <v>0</v>
      </c>
      <c r="G4" s="38">
        <v>15430.3</v>
      </c>
      <c r="H4" s="21">
        <v>6000.5409999999993</v>
      </c>
      <c r="I4" s="21">
        <v>10547.032999999999</v>
      </c>
      <c r="J4" s="21">
        <v>3332</v>
      </c>
      <c r="K4" s="21">
        <v>674</v>
      </c>
      <c r="L4" s="20">
        <v>0</v>
      </c>
      <c r="M4" s="26">
        <v>4652.8600000000006</v>
      </c>
      <c r="N4" s="17"/>
      <c r="O4" s="13">
        <f t="shared" ref="O4:O34" si="0">SUM(C4:N4)</f>
        <v>66596.733999999997</v>
      </c>
    </row>
    <row r="5" spans="1:15" x14ac:dyDescent="0.25">
      <c r="A5" s="6" t="s">
        <v>4</v>
      </c>
      <c r="B5" s="1" t="s">
        <v>5</v>
      </c>
      <c r="C5" s="20">
        <v>5017</v>
      </c>
      <c r="D5" s="21">
        <v>4078</v>
      </c>
      <c r="E5" s="21">
        <v>4907</v>
      </c>
      <c r="F5" s="21">
        <v>1018.847</v>
      </c>
      <c r="G5" s="38">
        <v>4004.5</v>
      </c>
      <c r="H5" s="21">
        <v>13612.625999999997</v>
      </c>
      <c r="I5" s="21">
        <v>6893.5780000000004</v>
      </c>
      <c r="J5" s="21">
        <v>5266</v>
      </c>
      <c r="K5" s="21">
        <v>9822</v>
      </c>
      <c r="L5" s="20">
        <v>9724</v>
      </c>
      <c r="M5" s="26">
        <v>7937.9000000000015</v>
      </c>
      <c r="N5" s="17"/>
      <c r="O5" s="13">
        <f t="shared" si="0"/>
        <v>72281.451000000001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8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8">
        <v>0</v>
      </c>
      <c r="H7" s="21">
        <v>0</v>
      </c>
      <c r="I7" s="21">
        <v>88.358000000000004</v>
      </c>
      <c r="J7" s="21">
        <v>0</v>
      </c>
      <c r="K7" s="21">
        <v>0</v>
      </c>
      <c r="L7" s="20">
        <v>0</v>
      </c>
      <c r="M7" s="26">
        <v>0</v>
      </c>
      <c r="N7" s="17"/>
      <c r="O7" s="13">
        <f t="shared" si="0"/>
        <v>88.358000000000004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8">
        <v>0</v>
      </c>
      <c r="H8" s="21">
        <v>0</v>
      </c>
      <c r="I8" s="21">
        <v>0</v>
      </c>
      <c r="J8" s="21">
        <v>0</v>
      </c>
      <c r="K8" s="21">
        <v>0</v>
      </c>
      <c r="L8" s="20">
        <v>0</v>
      </c>
      <c r="M8" s="26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130</v>
      </c>
      <c r="F9" s="21">
        <v>0</v>
      </c>
      <c r="G9" s="38">
        <v>-0.16</v>
      </c>
      <c r="H9" s="21">
        <v>0</v>
      </c>
      <c r="I9" s="21">
        <v>340.46699999999998</v>
      </c>
      <c r="J9" s="21">
        <v>1</v>
      </c>
      <c r="K9" s="21">
        <v>0</v>
      </c>
      <c r="L9" s="20">
        <v>0</v>
      </c>
      <c r="M9" s="26">
        <v>0</v>
      </c>
      <c r="N9" s="17"/>
      <c r="O9" s="13">
        <f t="shared" si="0"/>
        <v>471.30700000000002</v>
      </c>
    </row>
    <row r="10" spans="1:15" x14ac:dyDescent="0.25">
      <c r="A10" s="6" t="s">
        <v>14</v>
      </c>
      <c r="B10" s="1" t="s">
        <v>15</v>
      </c>
      <c r="C10" s="20">
        <v>56352</v>
      </c>
      <c r="D10" s="21">
        <f>D11+D12</f>
        <v>1554</v>
      </c>
      <c r="E10" s="21">
        <v>1737</v>
      </c>
      <c r="F10" s="21">
        <v>1230.79</v>
      </c>
      <c r="G10" s="38">
        <v>659.4</v>
      </c>
      <c r="H10" s="21">
        <v>1275.773000000001</v>
      </c>
      <c r="I10" s="21">
        <f t="shared" ref="I10" si="1">I11+I12</f>
        <v>285.67600000000004</v>
      </c>
      <c r="J10" s="21">
        <f t="shared" ref="J10" si="2">SUM(J11:J12)</f>
        <v>52</v>
      </c>
      <c r="K10" s="21">
        <f t="shared" ref="K10" si="3">K11+K12</f>
        <v>383</v>
      </c>
      <c r="L10" s="20">
        <v>85</v>
      </c>
      <c r="M10" s="26">
        <f>SUM(M11:M12)</f>
        <v>270.41999999999996</v>
      </c>
      <c r="N10" s="17"/>
      <c r="O10" s="13">
        <f t="shared" si="0"/>
        <v>63885.059000000001</v>
      </c>
    </row>
    <row r="11" spans="1:15" x14ac:dyDescent="0.25">
      <c r="A11" s="6" t="s">
        <v>16</v>
      </c>
      <c r="B11" s="1" t="s">
        <v>17</v>
      </c>
      <c r="C11" s="20">
        <v>5</v>
      </c>
      <c r="D11" s="21">
        <v>1345</v>
      </c>
      <c r="E11" s="21">
        <v>1736</v>
      </c>
      <c r="F11" s="21">
        <v>1230.79</v>
      </c>
      <c r="G11" s="38">
        <v>84.18</v>
      </c>
      <c r="H11" s="21">
        <v>21.834000000000742</v>
      </c>
      <c r="I11" s="21">
        <v>82.531000000000006</v>
      </c>
      <c r="J11" s="21">
        <v>0</v>
      </c>
      <c r="K11" s="31">
        <v>3</v>
      </c>
      <c r="L11" s="20">
        <v>85</v>
      </c>
      <c r="M11" s="26">
        <v>48.949999999999989</v>
      </c>
      <c r="N11" s="17"/>
      <c r="O11" s="13">
        <f t="shared" si="0"/>
        <v>4642.2850000000008</v>
      </c>
    </row>
    <row r="12" spans="1:15" x14ac:dyDescent="0.25">
      <c r="A12" s="6" t="s">
        <v>18</v>
      </c>
      <c r="B12" s="1" t="s">
        <v>19</v>
      </c>
      <c r="C12" s="20">
        <v>56347</v>
      </c>
      <c r="D12" s="21">
        <v>209</v>
      </c>
      <c r="E12" s="21">
        <v>1</v>
      </c>
      <c r="F12" s="21">
        <v>0</v>
      </c>
      <c r="G12" s="38">
        <v>575.22</v>
      </c>
      <c r="H12" s="21">
        <v>1253.9390000000003</v>
      </c>
      <c r="I12" s="21">
        <v>203.14500000000001</v>
      </c>
      <c r="J12" s="21">
        <v>52</v>
      </c>
      <c r="K12" s="31">
        <v>380</v>
      </c>
      <c r="L12" s="20">
        <v>0</v>
      </c>
      <c r="M12" s="26">
        <v>221.47</v>
      </c>
      <c r="N12" s="17"/>
      <c r="O12" s="13">
        <f t="shared" si="0"/>
        <v>59242.773999999998</v>
      </c>
    </row>
    <row r="13" spans="1:15" x14ac:dyDescent="0.25">
      <c r="A13" s="6" t="s">
        <v>20</v>
      </c>
      <c r="B13" s="1" t="s">
        <v>21</v>
      </c>
      <c r="C13" s="20">
        <v>134</v>
      </c>
      <c r="D13" s="21">
        <f>D14+D15</f>
        <v>596</v>
      </c>
      <c r="E13" s="21">
        <v>11813</v>
      </c>
      <c r="F13" s="21">
        <v>0</v>
      </c>
      <c r="G13" s="38">
        <v>22807.94</v>
      </c>
      <c r="H13" s="21">
        <v>6333.3990000000013</v>
      </c>
      <c r="I13" s="21">
        <f>I14+I15</f>
        <v>6928.8959999999997</v>
      </c>
      <c r="J13" s="21">
        <f t="shared" ref="J13" si="4">SUM(J14:J15)</f>
        <v>16753</v>
      </c>
      <c r="K13" s="21">
        <f t="shared" ref="K13" si="5">K14+K15</f>
        <v>1926</v>
      </c>
      <c r="L13" s="20">
        <v>471</v>
      </c>
      <c r="M13" s="26">
        <f>SUM(M14:M15)</f>
        <v>636.96999999999991</v>
      </c>
      <c r="N13" s="17"/>
      <c r="O13" s="13">
        <f t="shared" si="0"/>
        <v>68400.205000000016</v>
      </c>
    </row>
    <row r="14" spans="1:15" x14ac:dyDescent="0.25">
      <c r="A14" s="6" t="s">
        <v>16</v>
      </c>
      <c r="B14" s="1" t="s">
        <v>22</v>
      </c>
      <c r="C14" s="20">
        <v>115</v>
      </c>
      <c r="D14" s="21">
        <v>156</v>
      </c>
      <c r="E14" s="21">
        <v>8947</v>
      </c>
      <c r="F14" s="21">
        <v>0</v>
      </c>
      <c r="G14" s="38">
        <v>563.04</v>
      </c>
      <c r="H14" s="21">
        <v>3133.372000000003</v>
      </c>
      <c r="I14" s="21">
        <v>4526.9369999999999</v>
      </c>
      <c r="J14" s="21">
        <v>149</v>
      </c>
      <c r="K14" s="31">
        <v>108</v>
      </c>
      <c r="L14" s="20">
        <v>0</v>
      </c>
      <c r="M14" s="26">
        <v>200.57999999999993</v>
      </c>
      <c r="N14" s="17"/>
      <c r="O14" s="13">
        <f t="shared" si="0"/>
        <v>17898.929000000004</v>
      </c>
    </row>
    <row r="15" spans="1:15" x14ac:dyDescent="0.25">
      <c r="A15" s="6" t="s">
        <v>18</v>
      </c>
      <c r="B15" s="1" t="s">
        <v>23</v>
      </c>
      <c r="C15" s="20">
        <v>19</v>
      </c>
      <c r="D15" s="21">
        <v>440</v>
      </c>
      <c r="E15" s="21">
        <v>2866</v>
      </c>
      <c r="F15" s="21">
        <v>0</v>
      </c>
      <c r="G15" s="38">
        <v>22244.9</v>
      </c>
      <c r="H15" s="21">
        <v>3200.0270000000019</v>
      </c>
      <c r="I15" s="21">
        <v>2401.9589999999998</v>
      </c>
      <c r="J15" s="21">
        <v>16604</v>
      </c>
      <c r="K15" s="31">
        <v>1818</v>
      </c>
      <c r="L15" s="20">
        <v>471</v>
      </c>
      <c r="M15" s="26">
        <v>436.39</v>
      </c>
      <c r="N15" s="17"/>
      <c r="O15" s="13">
        <f t="shared" si="0"/>
        <v>50501.275999999998</v>
      </c>
    </row>
    <row r="16" spans="1:15" x14ac:dyDescent="0.25">
      <c r="A16" s="6" t="s">
        <v>24</v>
      </c>
      <c r="B16" s="1" t="s">
        <v>25</v>
      </c>
      <c r="C16" s="20">
        <v>56486</v>
      </c>
      <c r="D16" s="21">
        <f t="shared" ref="D16:D18" si="6">D10+D13</f>
        <v>2150</v>
      </c>
      <c r="E16" s="21">
        <v>13550</v>
      </c>
      <c r="F16" s="21">
        <v>1230.79</v>
      </c>
      <c r="G16" s="38">
        <v>23467.34</v>
      </c>
      <c r="H16" s="21">
        <v>7609.1719999999914</v>
      </c>
      <c r="I16" s="21">
        <f t="shared" ref="I16" si="7">I17+I18</f>
        <v>7214.5720000000001</v>
      </c>
      <c r="J16" s="21">
        <f t="shared" ref="J16" si="8">SUM(J17:J18)</f>
        <v>16805</v>
      </c>
      <c r="K16" s="21">
        <f t="shared" ref="K16" si="9">K17+K18</f>
        <v>2309</v>
      </c>
      <c r="L16" s="20">
        <v>556</v>
      </c>
      <c r="M16" s="26">
        <f>SUM(M17:M18)</f>
        <v>907.38999999999987</v>
      </c>
      <c r="N16" s="17"/>
      <c r="O16" s="13">
        <f t="shared" si="0"/>
        <v>132285.264</v>
      </c>
    </row>
    <row r="17" spans="1:15" x14ac:dyDescent="0.25">
      <c r="A17" s="6" t="s">
        <v>16</v>
      </c>
      <c r="B17" s="1" t="s">
        <v>26</v>
      </c>
      <c r="C17" s="20">
        <v>120</v>
      </c>
      <c r="D17" s="21">
        <f t="shared" si="6"/>
        <v>1501</v>
      </c>
      <c r="E17" s="21">
        <v>10683</v>
      </c>
      <c r="F17" s="21">
        <v>1230.79</v>
      </c>
      <c r="G17" s="38">
        <v>647.22</v>
      </c>
      <c r="H17" s="21">
        <v>3155.2059999999983</v>
      </c>
      <c r="I17" s="21">
        <f t="shared" ref="I17:I18" si="10">I11+I14</f>
        <v>4609.4679999999998</v>
      </c>
      <c r="J17" s="21">
        <f t="shared" ref="J17:K18" si="11">J11+J14</f>
        <v>149</v>
      </c>
      <c r="K17" s="32">
        <f t="shared" si="11"/>
        <v>111</v>
      </c>
      <c r="L17" s="20">
        <v>85</v>
      </c>
      <c r="M17" s="26">
        <f t="shared" ref="M17:M18" si="12">M11+M14</f>
        <v>249.52999999999992</v>
      </c>
      <c r="N17" s="17"/>
      <c r="O17" s="13">
        <f t="shared" si="0"/>
        <v>22541.214</v>
      </c>
    </row>
    <row r="18" spans="1:15" x14ac:dyDescent="0.25">
      <c r="A18" s="6" t="s">
        <v>18</v>
      </c>
      <c r="B18" s="1" t="s">
        <v>27</v>
      </c>
      <c r="C18" s="20">
        <v>56366</v>
      </c>
      <c r="D18" s="21">
        <f t="shared" si="6"/>
        <v>649</v>
      </c>
      <c r="E18" s="21">
        <v>2867</v>
      </c>
      <c r="F18" s="21">
        <v>0</v>
      </c>
      <c r="G18" s="38">
        <v>22820.12</v>
      </c>
      <c r="H18" s="21">
        <v>4453.9659999999994</v>
      </c>
      <c r="I18" s="21">
        <f t="shared" si="10"/>
        <v>2605.1039999999998</v>
      </c>
      <c r="J18" s="21">
        <f t="shared" si="11"/>
        <v>16656</v>
      </c>
      <c r="K18" s="32">
        <f t="shared" si="11"/>
        <v>2198</v>
      </c>
      <c r="L18" s="20">
        <v>471</v>
      </c>
      <c r="M18" s="26">
        <f t="shared" si="12"/>
        <v>657.86</v>
      </c>
      <c r="N18" s="17"/>
      <c r="O18" s="13">
        <f t="shared" si="0"/>
        <v>109744.05</v>
      </c>
    </row>
    <row r="19" spans="1:15" x14ac:dyDescent="0.25">
      <c r="A19" s="6" t="s">
        <v>28</v>
      </c>
      <c r="B19" s="1" t="s">
        <v>29</v>
      </c>
      <c r="C19" s="20">
        <v>13538</v>
      </c>
      <c r="D19" s="21">
        <f>D20+D25+D24</f>
        <v>17461</v>
      </c>
      <c r="E19" s="21">
        <v>14493</v>
      </c>
      <c r="F19" s="21">
        <v>28875.838389999946</v>
      </c>
      <c r="G19" s="38">
        <v>12272.6</v>
      </c>
      <c r="H19" s="25">
        <f>H20+H24+H25</f>
        <v>14806.031839999996</v>
      </c>
      <c r="I19" s="21">
        <f t="shared" ref="I19" si="13">I20+I24+I25</f>
        <v>19608.01816</v>
      </c>
      <c r="J19" s="21">
        <f t="shared" ref="J19" si="14">SUM(J20,J24:J25)</f>
        <v>24430</v>
      </c>
      <c r="K19" s="21">
        <f t="shared" ref="K19" si="15">SUM(K21:K25)</f>
        <v>47638</v>
      </c>
      <c r="L19" s="20">
        <v>15018</v>
      </c>
      <c r="M19" s="26">
        <f>M20+M24+M25</f>
        <v>17667.370000000003</v>
      </c>
      <c r="N19" s="17"/>
      <c r="O19" s="13">
        <f t="shared" si="0"/>
        <v>225807.85838999995</v>
      </c>
    </row>
    <row r="20" spans="1:15" x14ac:dyDescent="0.25">
      <c r="A20" s="6" t="s">
        <v>30</v>
      </c>
      <c r="B20" s="1" t="s">
        <v>31</v>
      </c>
      <c r="C20" s="20">
        <v>13537</v>
      </c>
      <c r="D20" s="21">
        <f>D21+D22+D23</f>
        <v>17461</v>
      </c>
      <c r="E20" s="21">
        <v>14419</v>
      </c>
      <c r="F20" s="21">
        <v>28875.838389999946</v>
      </c>
      <c r="G20" s="38">
        <v>11822.5</v>
      </c>
      <c r="H20" s="25">
        <f>H21+H22+H23</f>
        <v>14149.849839999995</v>
      </c>
      <c r="I20" s="21">
        <f>I21+I22+I23</f>
        <v>18535.956910000001</v>
      </c>
      <c r="J20" s="21">
        <f t="shared" ref="J20" si="16">SUM(J21:J23)</f>
        <v>24430</v>
      </c>
      <c r="K20" s="21">
        <f t="shared" ref="K20" si="17">K21+K22+K23</f>
        <v>47638</v>
      </c>
      <c r="L20" s="20">
        <v>15018</v>
      </c>
      <c r="M20" s="26">
        <f>SUM(M21:M23)</f>
        <v>17659.370000000003</v>
      </c>
      <c r="N20" s="17"/>
      <c r="O20" s="13">
        <f t="shared" si="0"/>
        <v>223546.51513999994</v>
      </c>
    </row>
    <row r="21" spans="1:15" x14ac:dyDescent="0.25">
      <c r="A21" s="6" t="s">
        <v>32</v>
      </c>
      <c r="B21" s="1" t="s">
        <v>33</v>
      </c>
      <c r="C21" s="20">
        <v>12011</v>
      </c>
      <c r="D21" s="21">
        <v>15358</v>
      </c>
      <c r="E21" s="21">
        <v>11156</v>
      </c>
      <c r="F21" s="21">
        <v>18865.095999999987</v>
      </c>
      <c r="G21" s="38">
        <v>10607.61</v>
      </c>
      <c r="H21" s="21">
        <v>12309.047149999999</v>
      </c>
      <c r="I21" s="21">
        <v>13161.757449999999</v>
      </c>
      <c r="J21" s="21">
        <v>23847</v>
      </c>
      <c r="K21" s="31">
        <v>47610</v>
      </c>
      <c r="L21" s="20">
        <v>13048</v>
      </c>
      <c r="M21" s="26">
        <v>15106.830000000002</v>
      </c>
      <c r="N21" s="17"/>
      <c r="O21" s="13">
        <f t="shared" si="0"/>
        <v>193080.3406</v>
      </c>
    </row>
    <row r="22" spans="1:15" x14ac:dyDescent="0.25">
      <c r="A22" s="6" t="s">
        <v>34</v>
      </c>
      <c r="B22" s="1" t="s">
        <v>35</v>
      </c>
      <c r="C22" s="20">
        <v>1526</v>
      </c>
      <c r="D22" s="21">
        <v>2103</v>
      </c>
      <c r="E22" s="21">
        <v>3262</v>
      </c>
      <c r="F22" s="21">
        <v>10010.742389999958</v>
      </c>
      <c r="G22" s="38">
        <v>1214.26</v>
      </c>
      <c r="H22" s="21">
        <v>1840.8026899999968</v>
      </c>
      <c r="I22" s="21">
        <v>5374.1994599999998</v>
      </c>
      <c r="J22" s="21">
        <v>559</v>
      </c>
      <c r="K22" s="31">
        <v>28</v>
      </c>
      <c r="L22" s="20">
        <v>1970</v>
      </c>
      <c r="M22" s="26">
        <v>2552.5400000000009</v>
      </c>
      <c r="N22" s="17"/>
      <c r="O22" s="13">
        <f t="shared" si="0"/>
        <v>30440.544539999952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1</v>
      </c>
      <c r="F23" s="21">
        <v>0</v>
      </c>
      <c r="G23" s="38">
        <v>0.63</v>
      </c>
      <c r="H23" s="21">
        <v>0</v>
      </c>
      <c r="I23" s="21">
        <v>0</v>
      </c>
      <c r="J23" s="21">
        <v>24</v>
      </c>
      <c r="K23" s="31">
        <v>0</v>
      </c>
      <c r="L23" s="20">
        <v>0</v>
      </c>
      <c r="M23" s="26">
        <v>0</v>
      </c>
      <c r="N23" s="17"/>
      <c r="O23" s="13">
        <f t="shared" si="0"/>
        <v>25.63</v>
      </c>
    </row>
    <row r="24" spans="1:15" x14ac:dyDescent="0.25">
      <c r="A24" s="6" t="s">
        <v>38</v>
      </c>
      <c r="B24" s="1" t="s">
        <v>39</v>
      </c>
      <c r="C24" s="20">
        <v>1</v>
      </c>
      <c r="D24" s="36">
        <v>0</v>
      </c>
      <c r="E24" s="21">
        <v>74</v>
      </c>
      <c r="F24" s="21">
        <v>0</v>
      </c>
      <c r="G24" s="38">
        <v>450.1</v>
      </c>
      <c r="H24" s="21">
        <v>656.18200000000002</v>
      </c>
      <c r="I24" s="21">
        <v>1072.06125</v>
      </c>
      <c r="J24" s="21">
        <v>0</v>
      </c>
      <c r="K24" s="31">
        <v>0</v>
      </c>
      <c r="L24" s="20">
        <v>0</v>
      </c>
      <c r="M24" s="26">
        <v>8</v>
      </c>
      <c r="N24" s="17"/>
      <c r="O24" s="13">
        <f t="shared" si="0"/>
        <v>2261.3432499999999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8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8">
        <v>0</v>
      </c>
      <c r="H26" s="21">
        <v>0</v>
      </c>
      <c r="I26" s="21">
        <v>0</v>
      </c>
      <c r="J26" s="21">
        <v>0</v>
      </c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8">
        <v>0</v>
      </c>
      <c r="H27" s="21">
        <v>0</v>
      </c>
      <c r="I27" s="21">
        <v>0</v>
      </c>
      <c r="J27" s="21">
        <v>0</v>
      </c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19</v>
      </c>
      <c r="D28" s="21">
        <v>51</v>
      </c>
      <c r="E28" s="21">
        <v>148</v>
      </c>
      <c r="F28" s="21">
        <v>0</v>
      </c>
      <c r="G28" s="38">
        <v>1283.83</v>
      </c>
      <c r="H28" s="21">
        <v>315.6400000000001</v>
      </c>
      <c r="I28" s="21">
        <v>54.95</v>
      </c>
      <c r="J28" s="21">
        <v>4</v>
      </c>
      <c r="K28" s="21">
        <v>253</v>
      </c>
      <c r="L28" s="20">
        <v>123</v>
      </c>
      <c r="M28" s="26">
        <v>0</v>
      </c>
      <c r="N28" s="17"/>
      <c r="O28" s="13">
        <f t="shared" si="0"/>
        <v>2252.42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8">
        <v>0</v>
      </c>
      <c r="H29" s="21">
        <v>0</v>
      </c>
      <c r="I29" s="21">
        <v>7.2770000000000001</v>
      </c>
      <c r="J29" s="21">
        <v>0</v>
      </c>
      <c r="K29" s="21">
        <v>0</v>
      </c>
      <c r="L29" s="20">
        <v>0</v>
      </c>
      <c r="M29" s="26">
        <v>0</v>
      </c>
      <c r="N29" s="17"/>
      <c r="O29" s="13">
        <f t="shared" si="0"/>
        <v>7.2770000000000001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8">
        <v>0</v>
      </c>
      <c r="H30" s="21">
        <v>0</v>
      </c>
      <c r="I30" s="21">
        <v>0</v>
      </c>
      <c r="J30" s="21">
        <v>0</v>
      </c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8">
        <v>15.42</v>
      </c>
      <c r="H31" s="21">
        <v>6558.7640000000001</v>
      </c>
      <c r="I31" s="21">
        <v>0</v>
      </c>
      <c r="J31" s="21">
        <v>0</v>
      </c>
      <c r="K31" s="21">
        <v>0</v>
      </c>
      <c r="L31" s="20">
        <v>0</v>
      </c>
      <c r="M31" s="26">
        <v>0</v>
      </c>
      <c r="N31" s="17"/>
      <c r="O31" s="13">
        <f t="shared" si="0"/>
        <v>6574.1840000000002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8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237</v>
      </c>
      <c r="D33" s="21">
        <v>1768</v>
      </c>
      <c r="E33" s="21">
        <v>546</v>
      </c>
      <c r="F33" s="21">
        <v>25.35</v>
      </c>
      <c r="G33" s="38">
        <v>18.21</v>
      </c>
      <c r="H33" s="21">
        <v>3946.8408099999979</v>
      </c>
      <c r="I33" s="21">
        <v>1205.6200399999991</v>
      </c>
      <c r="J33" s="21">
        <v>131</v>
      </c>
      <c r="K33" s="21">
        <v>108</v>
      </c>
      <c r="L33" s="20">
        <v>311</v>
      </c>
      <c r="M33" s="26">
        <v>189.99000000000024</v>
      </c>
      <c r="N33" s="17"/>
      <c r="O33" s="13">
        <f t="shared" si="0"/>
        <v>8487.0108499999969</v>
      </c>
    </row>
    <row r="34" spans="1:15" x14ac:dyDescent="0.25">
      <c r="A34" s="7" t="s">
        <v>58</v>
      </c>
      <c r="B34" s="8" t="s">
        <v>59</v>
      </c>
      <c r="C34" s="20">
        <v>92216</v>
      </c>
      <c r="D34" s="22">
        <f>D3+D4+D5+D6+D7+D8+D9+D16+D19+D26+D27+D28+D29+D30+D31+D32+D33</f>
        <v>49713</v>
      </c>
      <c r="E34" s="21">
        <v>36137</v>
      </c>
      <c r="F34" s="21">
        <v>31609.682389999944</v>
      </c>
      <c r="G34" s="39">
        <v>60719.519999999997</v>
      </c>
      <c r="H34" s="21">
        <v>54508.090649999882</v>
      </c>
      <c r="I34" s="21">
        <f>I3+I5+I4+I6+I7+I8+I9+I16+I19+I26+I27+I28+I29+I30+I32+I31+I33</f>
        <v>48989.494200000001</v>
      </c>
      <c r="J34" s="24">
        <f t="shared" ref="J34" si="18">SUM(J3:J10,J13,J19,J26:J33)</f>
        <v>53553</v>
      </c>
      <c r="K34" s="24">
        <f>SUM(K3:K10)+K13+K19+SUM(K26:K33)</f>
        <v>62634</v>
      </c>
      <c r="L34" s="20">
        <v>26879</v>
      </c>
      <c r="M34" s="27">
        <f>SUM(M3:M9)+M16+M19+SUM(M26:M33)</f>
        <v>32778.410000000003</v>
      </c>
      <c r="N34" s="18"/>
      <c r="O34" s="9">
        <f t="shared" si="0"/>
        <v>549737.19723999978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H3" sqref="H3: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10309</v>
      </c>
      <c r="D3" s="21">
        <v>4793</v>
      </c>
      <c r="E3" s="21">
        <v>2339</v>
      </c>
      <c r="F3" s="21">
        <v>6510</v>
      </c>
      <c r="G3" s="21">
        <v>7980</v>
      </c>
      <c r="H3" s="21">
        <v>9830</v>
      </c>
      <c r="I3" s="21">
        <v>3926</v>
      </c>
      <c r="J3" s="21">
        <v>7829</v>
      </c>
      <c r="K3" s="20">
        <v>5576</v>
      </c>
      <c r="L3" s="28">
        <v>5944</v>
      </c>
      <c r="M3" s="21">
        <v>202</v>
      </c>
      <c r="N3" s="13">
        <f>SUM(C3:M3)</f>
        <v>65238</v>
      </c>
    </row>
    <row r="4" spans="1:14" x14ac:dyDescent="0.25">
      <c r="A4" s="6" t="s">
        <v>2</v>
      </c>
      <c r="B4" s="1" t="s">
        <v>3</v>
      </c>
      <c r="C4" s="20">
        <v>87</v>
      </c>
      <c r="D4" s="21">
        <v>88</v>
      </c>
      <c r="E4" s="21">
        <v>12</v>
      </c>
      <c r="F4" s="21">
        <v>0</v>
      </c>
      <c r="G4" s="21">
        <v>84</v>
      </c>
      <c r="H4" s="21">
        <v>1102</v>
      </c>
      <c r="I4" s="21">
        <v>1654</v>
      </c>
      <c r="J4" s="21">
        <v>72</v>
      </c>
      <c r="K4" s="20">
        <v>0</v>
      </c>
      <c r="L4" s="28">
        <v>749</v>
      </c>
      <c r="M4" s="36"/>
      <c r="N4" s="13">
        <f t="shared" ref="N4:N34" si="0">SUM(C4:M4)</f>
        <v>3848</v>
      </c>
    </row>
    <row r="5" spans="1:14" x14ac:dyDescent="0.25">
      <c r="A5" s="6" t="s">
        <v>4</v>
      </c>
      <c r="B5" s="1" t="s">
        <v>5</v>
      </c>
      <c r="C5" s="20">
        <v>335</v>
      </c>
      <c r="D5" s="21">
        <v>437</v>
      </c>
      <c r="E5" s="21">
        <v>998</v>
      </c>
      <c r="F5" s="21">
        <v>135</v>
      </c>
      <c r="G5" s="21">
        <v>588</v>
      </c>
      <c r="H5" s="21">
        <v>648</v>
      </c>
      <c r="I5" s="21">
        <v>617</v>
      </c>
      <c r="J5" s="21">
        <v>325</v>
      </c>
      <c r="K5" s="20">
        <v>481</v>
      </c>
      <c r="L5" s="28">
        <v>469</v>
      </c>
      <c r="M5" s="21">
        <v>15</v>
      </c>
      <c r="N5" s="13">
        <f t="shared" si="0"/>
        <v>5048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36"/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1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36"/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1</v>
      </c>
      <c r="L8" s="28">
        <v>1</v>
      </c>
      <c r="M8" s="36"/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20">
        <v>4</v>
      </c>
      <c r="D9" s="21">
        <v>43</v>
      </c>
      <c r="E9" s="21">
        <v>25</v>
      </c>
      <c r="F9" s="21">
        <v>0</v>
      </c>
      <c r="G9" s="21">
        <v>14</v>
      </c>
      <c r="H9" s="21">
        <v>17</v>
      </c>
      <c r="I9" s="21">
        <v>64</v>
      </c>
      <c r="J9" s="21">
        <v>15</v>
      </c>
      <c r="K9" s="20">
        <v>16</v>
      </c>
      <c r="L9" s="28">
        <v>6</v>
      </c>
      <c r="M9" s="36"/>
      <c r="N9" s="13">
        <f t="shared" si="0"/>
        <v>204</v>
      </c>
    </row>
    <row r="10" spans="1:14" x14ac:dyDescent="0.25">
      <c r="A10" s="6" t="s">
        <v>14</v>
      </c>
      <c r="B10" s="1" t="s">
        <v>15</v>
      </c>
      <c r="C10" s="20">
        <v>1805</v>
      </c>
      <c r="D10" s="21">
        <v>1179</v>
      </c>
      <c r="E10" s="21">
        <v>566</v>
      </c>
      <c r="F10" s="23">
        <v>95</v>
      </c>
      <c r="G10" s="21">
        <v>1358</v>
      </c>
      <c r="H10" s="21">
        <v>2784</v>
      </c>
      <c r="I10" s="21">
        <f>I11+I12</f>
        <v>1852</v>
      </c>
      <c r="J10" s="21">
        <f t="shared" ref="J10" si="1">SUM(J11:J12)</f>
        <v>435</v>
      </c>
      <c r="K10" s="20">
        <v>658</v>
      </c>
      <c r="L10" s="28">
        <f>SUM(L11:L12)</f>
        <v>1459</v>
      </c>
      <c r="M10" s="21">
        <f>M11+M12</f>
        <v>2</v>
      </c>
      <c r="N10" s="13">
        <f t="shared" si="0"/>
        <v>12193</v>
      </c>
    </row>
    <row r="11" spans="1:14" x14ac:dyDescent="0.25">
      <c r="A11" s="6" t="s">
        <v>16</v>
      </c>
      <c r="B11" s="1" t="s">
        <v>17</v>
      </c>
      <c r="C11" s="20">
        <v>1716</v>
      </c>
      <c r="D11" s="21">
        <v>942</v>
      </c>
      <c r="E11" s="21">
        <v>413</v>
      </c>
      <c r="F11" s="21">
        <v>79</v>
      </c>
      <c r="G11" s="21">
        <v>1046</v>
      </c>
      <c r="H11" s="21">
        <v>2224</v>
      </c>
      <c r="I11" s="21">
        <v>1657</v>
      </c>
      <c r="J11" s="21">
        <v>283</v>
      </c>
      <c r="K11" s="20">
        <v>491</v>
      </c>
      <c r="L11" s="28">
        <v>294</v>
      </c>
      <c r="M11" s="21">
        <v>2</v>
      </c>
      <c r="N11" s="13">
        <f t="shared" si="0"/>
        <v>9147</v>
      </c>
    </row>
    <row r="12" spans="1:14" x14ac:dyDescent="0.25">
      <c r="A12" s="6" t="s">
        <v>18</v>
      </c>
      <c r="B12" s="1" t="s">
        <v>19</v>
      </c>
      <c r="C12" s="20">
        <v>89</v>
      </c>
      <c r="D12" s="21">
        <v>237</v>
      </c>
      <c r="E12" s="21">
        <v>153</v>
      </c>
      <c r="F12" s="21">
        <v>16</v>
      </c>
      <c r="G12" s="21">
        <v>312</v>
      </c>
      <c r="H12" s="21">
        <v>560</v>
      </c>
      <c r="I12" s="21">
        <v>195</v>
      </c>
      <c r="J12" s="21">
        <v>152</v>
      </c>
      <c r="K12" s="20">
        <v>167</v>
      </c>
      <c r="L12" s="28">
        <v>1165</v>
      </c>
      <c r="M12" s="21">
        <v>0</v>
      </c>
      <c r="N12" s="13">
        <f t="shared" si="0"/>
        <v>3046</v>
      </c>
    </row>
    <row r="13" spans="1:14" x14ac:dyDescent="0.25">
      <c r="A13" s="6" t="s">
        <v>20</v>
      </c>
      <c r="B13" s="1" t="s">
        <v>21</v>
      </c>
      <c r="C13" s="20">
        <v>1255</v>
      </c>
      <c r="D13" s="21">
        <v>977</v>
      </c>
      <c r="E13" s="21">
        <v>133</v>
      </c>
      <c r="F13" s="23">
        <v>16</v>
      </c>
      <c r="G13" s="21">
        <v>1482</v>
      </c>
      <c r="H13" s="21">
        <v>4582</v>
      </c>
      <c r="I13" s="21">
        <f>I14+I15</f>
        <v>2191</v>
      </c>
      <c r="J13" s="21">
        <f t="shared" ref="J13" si="2">SUM(J14:J15)</f>
        <v>241</v>
      </c>
      <c r="K13" s="20">
        <v>341</v>
      </c>
      <c r="L13" s="28">
        <f>SUM(L14:L15)</f>
        <v>1597</v>
      </c>
      <c r="M13" s="21">
        <f>M14+M15</f>
        <v>1</v>
      </c>
      <c r="N13" s="13">
        <f t="shared" si="0"/>
        <v>12816</v>
      </c>
    </row>
    <row r="14" spans="1:14" x14ac:dyDescent="0.25">
      <c r="A14" s="6" t="s">
        <v>16</v>
      </c>
      <c r="B14" s="1" t="s">
        <v>22</v>
      </c>
      <c r="C14" s="20">
        <v>1180</v>
      </c>
      <c r="D14" s="21">
        <v>849</v>
      </c>
      <c r="E14" s="21">
        <v>105</v>
      </c>
      <c r="F14" s="21">
        <v>13</v>
      </c>
      <c r="G14" s="21">
        <v>1060</v>
      </c>
      <c r="H14" s="21">
        <v>4021</v>
      </c>
      <c r="I14" s="21">
        <v>1752</v>
      </c>
      <c r="J14" s="21">
        <v>157</v>
      </c>
      <c r="K14" s="20">
        <v>258</v>
      </c>
      <c r="L14" s="28">
        <v>293</v>
      </c>
      <c r="M14" s="21">
        <v>1</v>
      </c>
      <c r="N14" s="13">
        <f t="shared" si="0"/>
        <v>9689</v>
      </c>
    </row>
    <row r="15" spans="1:14" x14ac:dyDescent="0.25">
      <c r="A15" s="6" t="s">
        <v>18</v>
      </c>
      <c r="B15" s="1" t="s">
        <v>23</v>
      </c>
      <c r="C15" s="20">
        <v>75</v>
      </c>
      <c r="D15" s="21">
        <v>128</v>
      </c>
      <c r="E15" s="21">
        <v>28</v>
      </c>
      <c r="F15" s="21">
        <v>3</v>
      </c>
      <c r="G15" s="21">
        <v>422</v>
      </c>
      <c r="H15" s="21">
        <v>561</v>
      </c>
      <c r="I15" s="21">
        <v>439</v>
      </c>
      <c r="J15" s="21">
        <v>84</v>
      </c>
      <c r="K15" s="20">
        <v>83</v>
      </c>
      <c r="L15" s="28">
        <v>1304</v>
      </c>
      <c r="M15" s="21">
        <v>0</v>
      </c>
      <c r="N15" s="13">
        <f t="shared" si="0"/>
        <v>3127</v>
      </c>
    </row>
    <row r="16" spans="1:14" x14ac:dyDescent="0.25">
      <c r="A16" s="6" t="s">
        <v>24</v>
      </c>
      <c r="B16" s="1" t="s">
        <v>25</v>
      </c>
      <c r="C16" s="20">
        <v>1893</v>
      </c>
      <c r="D16" s="21">
        <v>1205</v>
      </c>
      <c r="E16" s="21">
        <v>593</v>
      </c>
      <c r="F16" s="23">
        <v>111</v>
      </c>
      <c r="G16" s="21">
        <v>1482</v>
      </c>
      <c r="H16" s="21">
        <v>4619</v>
      </c>
      <c r="I16" s="21">
        <f>I17+I18</f>
        <v>2191</v>
      </c>
      <c r="J16" s="21">
        <f t="shared" ref="J16" si="3">SUM(J17:J18)</f>
        <v>487</v>
      </c>
      <c r="K16" s="20">
        <v>724</v>
      </c>
      <c r="L16" s="28">
        <f>SUM(L17:L18)</f>
        <v>1602</v>
      </c>
      <c r="M16" s="21">
        <f>M17+M18</f>
        <v>2</v>
      </c>
      <c r="N16" s="13">
        <f t="shared" si="0"/>
        <v>14909</v>
      </c>
    </row>
    <row r="17" spans="1:14" x14ac:dyDescent="0.25">
      <c r="A17" s="6" t="s">
        <v>16</v>
      </c>
      <c r="B17" s="1" t="s">
        <v>26</v>
      </c>
      <c r="C17" s="20">
        <v>1734</v>
      </c>
      <c r="D17" s="21">
        <v>942</v>
      </c>
      <c r="E17" s="21">
        <v>413</v>
      </c>
      <c r="F17" s="23">
        <v>92</v>
      </c>
      <c r="G17" s="21">
        <v>1060</v>
      </c>
      <c r="H17" s="21">
        <v>4035</v>
      </c>
      <c r="I17" s="21">
        <f>I14</f>
        <v>1752</v>
      </c>
      <c r="J17" s="21">
        <v>297</v>
      </c>
      <c r="K17" s="20">
        <v>494</v>
      </c>
      <c r="L17" s="28">
        <v>296</v>
      </c>
      <c r="M17" s="21">
        <v>2</v>
      </c>
      <c r="N17" s="13">
        <f t="shared" si="0"/>
        <v>11117</v>
      </c>
    </row>
    <row r="18" spans="1:14" x14ac:dyDescent="0.25">
      <c r="A18" s="6" t="s">
        <v>18</v>
      </c>
      <c r="B18" s="1" t="s">
        <v>27</v>
      </c>
      <c r="C18" s="20">
        <v>159</v>
      </c>
      <c r="D18" s="21">
        <v>263</v>
      </c>
      <c r="E18" s="21">
        <v>180</v>
      </c>
      <c r="F18" s="23">
        <v>19</v>
      </c>
      <c r="G18" s="21">
        <v>422</v>
      </c>
      <c r="H18" s="21">
        <v>584</v>
      </c>
      <c r="I18" s="21">
        <f>I15</f>
        <v>439</v>
      </c>
      <c r="J18" s="21">
        <v>190</v>
      </c>
      <c r="K18" s="20">
        <v>230</v>
      </c>
      <c r="L18" s="28">
        <v>1306</v>
      </c>
      <c r="M18" s="21">
        <v>0</v>
      </c>
      <c r="N18" s="13">
        <f t="shared" si="0"/>
        <v>3792</v>
      </c>
    </row>
    <row r="19" spans="1:14" x14ac:dyDescent="0.25">
      <c r="A19" s="6" t="s">
        <v>28</v>
      </c>
      <c r="B19" s="1" t="s">
        <v>29</v>
      </c>
      <c r="C19" s="20">
        <v>8560</v>
      </c>
      <c r="D19" s="21">
        <v>6486</v>
      </c>
      <c r="E19" s="21">
        <v>5136</v>
      </c>
      <c r="F19" s="23">
        <v>9523</v>
      </c>
      <c r="G19" s="21">
        <v>11016</v>
      </c>
      <c r="H19" s="25">
        <f>H20+H24+H25</f>
        <v>6465</v>
      </c>
      <c r="I19" s="21">
        <f>I20+I24+I25</f>
        <v>5888</v>
      </c>
      <c r="J19" s="21">
        <f t="shared" ref="J19" si="4">SUM(J20,J24:J25)</f>
        <v>13516</v>
      </c>
      <c r="K19" s="20">
        <v>8094</v>
      </c>
      <c r="L19" s="28">
        <f>L20+L24+L25</f>
        <v>5125</v>
      </c>
      <c r="M19" s="34">
        <f>M20+M25</f>
        <v>297</v>
      </c>
      <c r="N19" s="13">
        <f t="shared" si="0"/>
        <v>80106</v>
      </c>
    </row>
    <row r="20" spans="1:14" x14ac:dyDescent="0.25">
      <c r="A20" s="6" t="s">
        <v>30</v>
      </c>
      <c r="B20" s="1" t="s">
        <v>31</v>
      </c>
      <c r="C20" s="20">
        <v>8542</v>
      </c>
      <c r="D20" s="21">
        <v>6462</v>
      </c>
      <c r="E20" s="21">
        <v>5124</v>
      </c>
      <c r="F20" s="23">
        <v>9523</v>
      </c>
      <c r="G20" s="21">
        <v>10968</v>
      </c>
      <c r="H20" s="25">
        <f>H21+H22+H23</f>
        <v>6383</v>
      </c>
      <c r="I20" s="21">
        <f t="shared" ref="I20" si="5">I21+I22+I23</f>
        <v>5822</v>
      </c>
      <c r="J20" s="21">
        <f t="shared" ref="J20" si="6">SUM(J21:J23)</f>
        <v>13487</v>
      </c>
      <c r="K20" s="20">
        <v>8074</v>
      </c>
      <c r="L20" s="28">
        <f>SUM(L21:L23)</f>
        <v>5089</v>
      </c>
      <c r="M20" s="35">
        <f>M21+M22+M23+M24</f>
        <v>297</v>
      </c>
      <c r="N20" s="13">
        <f t="shared" si="0"/>
        <v>79771</v>
      </c>
    </row>
    <row r="21" spans="1:14" x14ac:dyDescent="0.25">
      <c r="A21" s="6" t="s">
        <v>32</v>
      </c>
      <c r="B21" s="1" t="s">
        <v>33</v>
      </c>
      <c r="C21" s="20">
        <v>6756</v>
      </c>
      <c r="D21" s="21">
        <v>4921</v>
      </c>
      <c r="E21" s="21">
        <v>2866</v>
      </c>
      <c r="F21" s="21">
        <v>7529</v>
      </c>
      <c r="G21" s="21">
        <v>8513</v>
      </c>
      <c r="H21" s="21">
        <v>4621</v>
      </c>
      <c r="I21" s="21">
        <v>4323</v>
      </c>
      <c r="J21" s="21">
        <v>10306</v>
      </c>
      <c r="K21" s="20">
        <v>6158</v>
      </c>
      <c r="L21" s="28">
        <v>3704</v>
      </c>
      <c r="M21" s="34">
        <v>216</v>
      </c>
      <c r="N21" s="13">
        <f t="shared" si="0"/>
        <v>59913</v>
      </c>
    </row>
    <row r="22" spans="1:14" x14ac:dyDescent="0.25">
      <c r="A22" s="6" t="s">
        <v>34</v>
      </c>
      <c r="B22" s="1" t="s">
        <v>35</v>
      </c>
      <c r="C22" s="20">
        <v>1785</v>
      </c>
      <c r="D22" s="21">
        <v>1539</v>
      </c>
      <c r="E22" s="21">
        <v>765</v>
      </c>
      <c r="F22" s="21">
        <v>1806</v>
      </c>
      <c r="G22" s="21">
        <v>2279</v>
      </c>
      <c r="H22" s="21">
        <v>1746</v>
      </c>
      <c r="I22" s="21">
        <v>1491</v>
      </c>
      <c r="J22" s="21">
        <v>3149</v>
      </c>
      <c r="K22" s="20">
        <v>1908</v>
      </c>
      <c r="L22" s="28">
        <v>1199</v>
      </c>
      <c r="M22" s="34">
        <v>53</v>
      </c>
      <c r="N22" s="13">
        <f t="shared" si="0"/>
        <v>17720</v>
      </c>
    </row>
    <row r="23" spans="1:14" x14ac:dyDescent="0.25">
      <c r="A23" s="6" t="s">
        <v>36</v>
      </c>
      <c r="B23" s="1" t="s">
        <v>37</v>
      </c>
      <c r="C23" s="20">
        <v>1</v>
      </c>
      <c r="D23" s="21">
        <v>2</v>
      </c>
      <c r="E23" s="21">
        <v>1493</v>
      </c>
      <c r="F23" s="21">
        <v>186</v>
      </c>
      <c r="G23" s="21">
        <v>176</v>
      </c>
      <c r="H23" s="21">
        <v>16</v>
      </c>
      <c r="I23" s="21">
        <v>8</v>
      </c>
      <c r="J23" s="21">
        <v>32</v>
      </c>
      <c r="K23" s="20">
        <v>8</v>
      </c>
      <c r="L23" s="28">
        <v>186</v>
      </c>
      <c r="M23" s="34">
        <v>27</v>
      </c>
      <c r="N23" s="13">
        <f t="shared" si="0"/>
        <v>2135</v>
      </c>
    </row>
    <row r="24" spans="1:14" x14ac:dyDescent="0.25">
      <c r="A24" s="6" t="s">
        <v>38</v>
      </c>
      <c r="B24" s="1" t="s">
        <v>39</v>
      </c>
      <c r="C24" s="20">
        <v>18</v>
      </c>
      <c r="D24" s="21">
        <v>24</v>
      </c>
      <c r="E24" s="21">
        <v>12</v>
      </c>
      <c r="F24" s="21">
        <v>2</v>
      </c>
      <c r="G24" s="21">
        <v>48</v>
      </c>
      <c r="H24" s="21">
        <v>82</v>
      </c>
      <c r="I24" s="21">
        <v>66</v>
      </c>
      <c r="J24" s="21">
        <v>29</v>
      </c>
      <c r="K24" s="20">
        <v>20</v>
      </c>
      <c r="L24" s="28">
        <v>36</v>
      </c>
      <c r="M24" s="34">
        <v>1</v>
      </c>
      <c r="N24" s="13">
        <f t="shared" si="0"/>
        <v>338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36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1</v>
      </c>
      <c r="E26" s="21">
        <v>0</v>
      </c>
      <c r="F26" s="21">
        <v>0</v>
      </c>
      <c r="G26" s="21">
        <v>1</v>
      </c>
      <c r="H26" s="21">
        <v>0</v>
      </c>
      <c r="I26" s="21">
        <v>0</v>
      </c>
      <c r="J26" s="21">
        <v>0</v>
      </c>
      <c r="K26" s="20">
        <v>2</v>
      </c>
      <c r="L26" s="28">
        <v>0</v>
      </c>
      <c r="M26" s="36"/>
      <c r="N26" s="13">
        <f t="shared" si="0"/>
        <v>4</v>
      </c>
    </row>
    <row r="27" spans="1:14" x14ac:dyDescent="0.25">
      <c r="A27" s="6" t="s">
        <v>44</v>
      </c>
      <c r="B27" s="1" t="s">
        <v>45</v>
      </c>
      <c r="C27" s="20">
        <v>1</v>
      </c>
      <c r="D27" s="21">
        <v>5</v>
      </c>
      <c r="E27" s="21">
        <v>5</v>
      </c>
      <c r="F27" s="21">
        <v>0</v>
      </c>
      <c r="G27" s="21">
        <v>3</v>
      </c>
      <c r="H27" s="21">
        <v>10</v>
      </c>
      <c r="I27" s="21">
        <v>0</v>
      </c>
      <c r="J27" s="21">
        <v>3</v>
      </c>
      <c r="K27" s="20">
        <v>2</v>
      </c>
      <c r="L27" s="28">
        <v>1</v>
      </c>
      <c r="M27" s="36"/>
      <c r="N27" s="13">
        <f t="shared" si="0"/>
        <v>30</v>
      </c>
    </row>
    <row r="28" spans="1:14" x14ac:dyDescent="0.25">
      <c r="A28" s="6" t="s">
        <v>46</v>
      </c>
      <c r="B28" s="1" t="s">
        <v>47</v>
      </c>
      <c r="C28" s="20">
        <v>1246</v>
      </c>
      <c r="D28" s="21">
        <v>1097</v>
      </c>
      <c r="E28" s="21">
        <v>127</v>
      </c>
      <c r="F28" s="21">
        <v>18</v>
      </c>
      <c r="G28" s="21">
        <v>543</v>
      </c>
      <c r="H28" s="21">
        <v>1542</v>
      </c>
      <c r="I28" s="21">
        <v>828</v>
      </c>
      <c r="J28" s="21">
        <v>186</v>
      </c>
      <c r="K28" s="20">
        <v>472</v>
      </c>
      <c r="L28" s="28">
        <v>49</v>
      </c>
      <c r="M28" s="21">
        <v>1</v>
      </c>
      <c r="N28" s="13">
        <f t="shared" si="0"/>
        <v>6109</v>
      </c>
    </row>
    <row r="29" spans="1:14" x14ac:dyDescent="0.25">
      <c r="A29" s="6" t="s">
        <v>48</v>
      </c>
      <c r="B29" s="1" t="s">
        <v>49</v>
      </c>
      <c r="C29" s="20">
        <v>83</v>
      </c>
      <c r="D29" s="21">
        <v>0</v>
      </c>
      <c r="E29" s="21">
        <v>7</v>
      </c>
      <c r="F29" s="21">
        <v>0</v>
      </c>
      <c r="G29" s="21">
        <v>175</v>
      </c>
      <c r="H29" s="21">
        <v>2</v>
      </c>
      <c r="I29" s="21">
        <v>954</v>
      </c>
      <c r="J29" s="21">
        <v>0</v>
      </c>
      <c r="K29" s="20">
        <v>0</v>
      </c>
      <c r="L29" s="28">
        <v>349</v>
      </c>
      <c r="M29" s="36"/>
      <c r="N29" s="13">
        <f t="shared" si="0"/>
        <v>1570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7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36"/>
      <c r="N30" s="13">
        <f t="shared" si="0"/>
        <v>7</v>
      </c>
    </row>
    <row r="31" spans="1:14" x14ac:dyDescent="0.25">
      <c r="A31" s="6" t="s">
        <v>52</v>
      </c>
      <c r="B31" s="1" t="s">
        <v>53</v>
      </c>
      <c r="C31" s="20">
        <v>2</v>
      </c>
      <c r="D31" s="21">
        <v>72</v>
      </c>
      <c r="E31" s="21">
        <v>0</v>
      </c>
      <c r="F31" s="21">
        <v>0</v>
      </c>
      <c r="G31" s="21">
        <v>3</v>
      </c>
      <c r="H31" s="21">
        <v>9</v>
      </c>
      <c r="I31" s="21">
        <v>4</v>
      </c>
      <c r="J31" s="21">
        <v>4</v>
      </c>
      <c r="K31" s="20">
        <v>0</v>
      </c>
      <c r="L31" s="28">
        <v>2</v>
      </c>
      <c r="M31" s="36"/>
      <c r="N31" s="13">
        <f t="shared" si="0"/>
        <v>96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36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1442</v>
      </c>
      <c r="D33" s="21">
        <v>4230</v>
      </c>
      <c r="E33" s="21">
        <v>693</v>
      </c>
      <c r="F33" s="21">
        <v>323</v>
      </c>
      <c r="G33" s="21">
        <v>1509</v>
      </c>
      <c r="H33" s="21">
        <v>4015</v>
      </c>
      <c r="I33" s="21">
        <v>4467</v>
      </c>
      <c r="J33" s="21">
        <v>1875</v>
      </c>
      <c r="K33" s="20">
        <v>2295</v>
      </c>
      <c r="L33" s="28">
        <v>1108</v>
      </c>
      <c r="M33" s="21">
        <v>9</v>
      </c>
      <c r="N33" s="13">
        <f t="shared" si="0"/>
        <v>21966</v>
      </c>
    </row>
    <row r="34" spans="1:14" x14ac:dyDescent="0.25">
      <c r="A34" s="7" t="s">
        <v>58</v>
      </c>
      <c r="B34" s="8" t="s">
        <v>59</v>
      </c>
      <c r="C34" s="20">
        <v>16840</v>
      </c>
      <c r="D34" s="22">
        <v>13612</v>
      </c>
      <c r="E34" s="21">
        <v>7520</v>
      </c>
      <c r="F34" s="23">
        <v>10052</v>
      </c>
      <c r="G34" s="21">
        <v>15458</v>
      </c>
      <c r="H34" s="21">
        <v>18100</v>
      </c>
      <c r="I34" s="21">
        <v>15955</v>
      </c>
      <c r="J34" s="24">
        <v>18326</v>
      </c>
      <c r="K34" s="20">
        <v>11897</v>
      </c>
      <c r="L34" s="29">
        <v>11773</v>
      </c>
      <c r="M34" s="21">
        <f>M5+M16+M19+M33+4-1</f>
        <v>326</v>
      </c>
      <c r="N34" s="9">
        <f t="shared" si="0"/>
        <v>139859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H34" sqref="H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11610</v>
      </c>
      <c r="D3" s="21">
        <v>5071</v>
      </c>
      <c r="E3" s="21">
        <v>2944</v>
      </c>
      <c r="F3" s="21">
        <v>4995</v>
      </c>
      <c r="G3" s="30">
        <v>2752</v>
      </c>
      <c r="H3" s="21">
        <v>9587</v>
      </c>
      <c r="I3" s="21">
        <v>3792</v>
      </c>
      <c r="J3" s="21">
        <v>6171</v>
      </c>
      <c r="K3" s="21">
        <v>5402</v>
      </c>
      <c r="L3" s="20">
        <v>5816</v>
      </c>
      <c r="M3" s="28">
        <v>5715</v>
      </c>
      <c r="N3" s="17"/>
      <c r="O3" s="13">
        <f>SUM(C3:N3)</f>
        <v>63855</v>
      </c>
    </row>
    <row r="4" spans="1:15" x14ac:dyDescent="0.25">
      <c r="A4" s="6" t="s">
        <v>2</v>
      </c>
      <c r="B4" s="1" t="s">
        <v>3</v>
      </c>
      <c r="C4" s="20">
        <v>99</v>
      </c>
      <c r="D4" s="21">
        <v>102</v>
      </c>
      <c r="E4" s="21">
        <v>38</v>
      </c>
      <c r="F4" s="21">
        <v>0</v>
      </c>
      <c r="G4" s="30">
        <v>74</v>
      </c>
      <c r="H4" s="21">
        <v>1015</v>
      </c>
      <c r="I4" s="21">
        <v>526</v>
      </c>
      <c r="J4" s="21">
        <v>44</v>
      </c>
      <c r="K4" s="21">
        <v>25</v>
      </c>
      <c r="L4" s="20">
        <v>0</v>
      </c>
      <c r="M4" s="28">
        <v>8</v>
      </c>
      <c r="N4" s="17"/>
      <c r="O4" s="13">
        <f t="shared" ref="O4:O34" si="0">SUM(C4:N4)</f>
        <v>1931</v>
      </c>
    </row>
    <row r="5" spans="1:15" x14ac:dyDescent="0.25">
      <c r="A5" s="6" t="s">
        <v>4</v>
      </c>
      <c r="B5" s="1" t="s">
        <v>5</v>
      </c>
      <c r="C5" s="20">
        <v>336</v>
      </c>
      <c r="D5" s="21">
        <v>395</v>
      </c>
      <c r="E5" s="21">
        <v>982</v>
      </c>
      <c r="F5" s="21">
        <v>120</v>
      </c>
      <c r="G5" s="30">
        <v>251</v>
      </c>
      <c r="H5" s="21">
        <v>573</v>
      </c>
      <c r="I5" s="21">
        <v>546</v>
      </c>
      <c r="J5" s="21">
        <v>273</v>
      </c>
      <c r="K5" s="21">
        <v>306</v>
      </c>
      <c r="L5" s="20">
        <v>490</v>
      </c>
      <c r="M5" s="28">
        <v>517</v>
      </c>
      <c r="N5" s="17"/>
      <c r="O5" s="13">
        <f t="shared" si="0"/>
        <v>4789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>
        <v>0</v>
      </c>
      <c r="K8" s="21">
        <v>0</v>
      </c>
      <c r="L8" s="20">
        <v>1</v>
      </c>
      <c r="M8" s="28">
        <v>1</v>
      </c>
      <c r="N8" s="17"/>
      <c r="O8" s="13">
        <f t="shared" si="0"/>
        <v>2</v>
      </c>
    </row>
    <row r="9" spans="1:15" x14ac:dyDescent="0.25">
      <c r="A9" s="6" t="s">
        <v>12</v>
      </c>
      <c r="B9" s="1" t="s">
        <v>13</v>
      </c>
      <c r="C9" s="20">
        <v>3</v>
      </c>
      <c r="D9" s="21">
        <v>75</v>
      </c>
      <c r="E9" s="21">
        <v>32</v>
      </c>
      <c r="F9" s="21">
        <v>0</v>
      </c>
      <c r="G9" s="30">
        <v>16</v>
      </c>
      <c r="H9" s="21">
        <v>12</v>
      </c>
      <c r="I9" s="21">
        <v>75</v>
      </c>
      <c r="J9" s="21">
        <v>34</v>
      </c>
      <c r="K9" s="21">
        <v>19</v>
      </c>
      <c r="L9" s="20">
        <v>29</v>
      </c>
      <c r="M9" s="28">
        <v>26</v>
      </c>
      <c r="N9" s="17"/>
      <c r="O9" s="13">
        <f t="shared" si="0"/>
        <v>321</v>
      </c>
    </row>
    <row r="10" spans="1:15" x14ac:dyDescent="0.25">
      <c r="A10" s="6" t="s">
        <v>14</v>
      </c>
      <c r="B10" s="1" t="s">
        <v>15</v>
      </c>
      <c r="C10" s="20">
        <v>1788</v>
      </c>
      <c r="D10" s="21">
        <f>D11+D12</f>
        <v>226</v>
      </c>
      <c r="E10" s="21">
        <v>499</v>
      </c>
      <c r="F10" s="21">
        <v>129</v>
      </c>
      <c r="G10" s="30">
        <v>839</v>
      </c>
      <c r="H10" s="21">
        <v>2474</v>
      </c>
      <c r="I10" s="21">
        <f>I11+I12</f>
        <v>1458</v>
      </c>
      <c r="J10" s="21">
        <f t="shared" ref="J10" si="1">SUM(J11:J12)</f>
        <v>399</v>
      </c>
      <c r="K10" s="21">
        <f>K11+K12</f>
        <v>651</v>
      </c>
      <c r="L10" s="20">
        <v>680</v>
      </c>
      <c r="M10" s="28">
        <f>SUM(M11:M12)</f>
        <v>1049</v>
      </c>
      <c r="N10" s="17"/>
      <c r="O10" s="13">
        <f t="shared" si="0"/>
        <v>10192</v>
      </c>
    </row>
    <row r="11" spans="1:15" x14ac:dyDescent="0.25">
      <c r="A11" s="6" t="s">
        <v>16</v>
      </c>
      <c r="B11" s="1" t="s">
        <v>17</v>
      </c>
      <c r="C11" s="20">
        <v>1677</v>
      </c>
      <c r="D11" s="21">
        <v>88</v>
      </c>
      <c r="E11" s="21">
        <v>372</v>
      </c>
      <c r="F11" s="21">
        <v>109</v>
      </c>
      <c r="G11" s="30">
        <v>669</v>
      </c>
      <c r="H11" s="21">
        <v>1902</v>
      </c>
      <c r="I11" s="21">
        <v>1262</v>
      </c>
      <c r="J11" s="21">
        <v>285</v>
      </c>
      <c r="K11" s="31">
        <v>358</v>
      </c>
      <c r="L11" s="20">
        <v>504</v>
      </c>
      <c r="M11" s="28">
        <v>240</v>
      </c>
      <c r="N11" s="17"/>
      <c r="O11" s="13">
        <f t="shared" si="0"/>
        <v>7466</v>
      </c>
    </row>
    <row r="12" spans="1:15" x14ac:dyDescent="0.25">
      <c r="A12" s="6" t="s">
        <v>18</v>
      </c>
      <c r="B12" s="1" t="s">
        <v>19</v>
      </c>
      <c r="C12" s="20">
        <v>111</v>
      </c>
      <c r="D12" s="21">
        <v>138</v>
      </c>
      <c r="E12" s="21">
        <v>127</v>
      </c>
      <c r="F12" s="21">
        <v>20</v>
      </c>
      <c r="G12" s="30">
        <v>170</v>
      </c>
      <c r="H12" s="21">
        <v>572</v>
      </c>
      <c r="I12" s="21">
        <v>196</v>
      </c>
      <c r="J12" s="21">
        <v>114</v>
      </c>
      <c r="K12" s="31">
        <v>293</v>
      </c>
      <c r="L12" s="20">
        <v>176</v>
      </c>
      <c r="M12" s="28">
        <v>809</v>
      </c>
      <c r="N12" s="17"/>
      <c r="O12" s="13">
        <f t="shared" si="0"/>
        <v>2726</v>
      </c>
    </row>
    <row r="13" spans="1:15" x14ac:dyDescent="0.25">
      <c r="A13" s="6" t="s">
        <v>20</v>
      </c>
      <c r="B13" s="1" t="s">
        <v>21</v>
      </c>
      <c r="C13" s="20">
        <v>1140</v>
      </c>
      <c r="D13" s="21">
        <f>D14+D15</f>
        <v>948</v>
      </c>
      <c r="E13" s="21">
        <v>123</v>
      </c>
      <c r="F13" s="21">
        <v>19</v>
      </c>
      <c r="G13" s="30">
        <v>909</v>
      </c>
      <c r="H13" s="21">
        <v>3977</v>
      </c>
      <c r="I13" s="21">
        <f>I14+I15</f>
        <v>1786</v>
      </c>
      <c r="J13" s="21">
        <f t="shared" ref="J13" si="2">SUM(J14:J15)</f>
        <v>270</v>
      </c>
      <c r="K13" s="21">
        <f>K14+K15</f>
        <v>747</v>
      </c>
      <c r="L13" s="20">
        <v>348</v>
      </c>
      <c r="M13" s="28">
        <f>SUM(M14:M15)</f>
        <v>333</v>
      </c>
      <c r="N13" s="17"/>
      <c r="O13" s="13">
        <f t="shared" si="0"/>
        <v>10600</v>
      </c>
    </row>
    <row r="14" spans="1:15" x14ac:dyDescent="0.25">
      <c r="A14" s="6" t="s">
        <v>16</v>
      </c>
      <c r="B14" s="1" t="s">
        <v>22</v>
      </c>
      <c r="C14" s="20">
        <v>1057</v>
      </c>
      <c r="D14" s="21">
        <v>817</v>
      </c>
      <c r="E14" s="21">
        <v>100</v>
      </c>
      <c r="F14" s="21">
        <v>13</v>
      </c>
      <c r="G14" s="30">
        <v>679</v>
      </c>
      <c r="H14" s="21">
        <v>3384</v>
      </c>
      <c r="I14" s="21">
        <v>1334</v>
      </c>
      <c r="J14" s="21">
        <v>143</v>
      </c>
      <c r="K14" s="31">
        <v>360</v>
      </c>
      <c r="L14" s="20">
        <v>258</v>
      </c>
      <c r="M14" s="28">
        <v>176</v>
      </c>
      <c r="N14" s="17"/>
      <c r="O14" s="13">
        <f t="shared" si="0"/>
        <v>8321</v>
      </c>
    </row>
    <row r="15" spans="1:15" x14ac:dyDescent="0.25">
      <c r="A15" s="6" t="s">
        <v>18</v>
      </c>
      <c r="B15" s="1" t="s">
        <v>23</v>
      </c>
      <c r="C15" s="20">
        <v>83</v>
      </c>
      <c r="D15" s="21">
        <v>131</v>
      </c>
      <c r="E15" s="21">
        <v>23</v>
      </c>
      <c r="F15" s="21">
        <v>6</v>
      </c>
      <c r="G15" s="30">
        <v>230</v>
      </c>
      <c r="H15" s="21">
        <v>593</v>
      </c>
      <c r="I15" s="21">
        <v>452</v>
      </c>
      <c r="J15" s="21">
        <v>127</v>
      </c>
      <c r="K15" s="31">
        <v>387</v>
      </c>
      <c r="L15" s="20">
        <v>90</v>
      </c>
      <c r="M15" s="28">
        <v>157</v>
      </c>
      <c r="N15" s="17"/>
      <c r="O15" s="13">
        <f t="shared" si="0"/>
        <v>2279</v>
      </c>
    </row>
    <row r="16" spans="1:15" x14ac:dyDescent="0.25">
      <c r="A16" s="6" t="s">
        <v>24</v>
      </c>
      <c r="B16" s="1" t="s">
        <v>25</v>
      </c>
      <c r="C16" s="20">
        <v>1881</v>
      </c>
      <c r="D16" s="21">
        <f>D17+D18</f>
        <v>1174</v>
      </c>
      <c r="E16" s="21">
        <v>519</v>
      </c>
      <c r="F16" s="21">
        <v>148</v>
      </c>
      <c r="G16" s="30">
        <v>909</v>
      </c>
      <c r="H16" s="21">
        <v>4014</v>
      </c>
      <c r="I16" s="21">
        <f>I17+I18</f>
        <v>1786</v>
      </c>
      <c r="J16" s="21">
        <f t="shared" ref="J16" si="3">SUM(J17:J18)</f>
        <v>494</v>
      </c>
      <c r="K16" s="21">
        <f>K17+K18</f>
        <v>1398</v>
      </c>
      <c r="L16" s="20">
        <v>748</v>
      </c>
      <c r="M16" s="28">
        <f>SUM(M17:M18)</f>
        <v>1152</v>
      </c>
      <c r="N16" s="17"/>
      <c r="O16" s="13">
        <f t="shared" si="0"/>
        <v>14223</v>
      </c>
    </row>
    <row r="17" spans="1:15" x14ac:dyDescent="0.25">
      <c r="A17" s="6" t="s">
        <v>16</v>
      </c>
      <c r="B17" s="1" t="s">
        <v>26</v>
      </c>
      <c r="C17" s="20">
        <v>1692</v>
      </c>
      <c r="D17" s="21">
        <f t="shared" ref="D17:D18" si="4">D11+D14</f>
        <v>905</v>
      </c>
      <c r="E17" s="21">
        <v>372</v>
      </c>
      <c r="F17" s="21">
        <v>122</v>
      </c>
      <c r="G17" s="30">
        <v>679</v>
      </c>
      <c r="H17" s="21">
        <v>3406</v>
      </c>
      <c r="I17" s="21">
        <f>I14</f>
        <v>1334</v>
      </c>
      <c r="J17" s="21">
        <v>296</v>
      </c>
      <c r="K17" s="32">
        <f>K11+K14</f>
        <v>718</v>
      </c>
      <c r="L17" s="20">
        <v>510</v>
      </c>
      <c r="M17" s="28">
        <v>281</v>
      </c>
      <c r="N17" s="17"/>
      <c r="O17" s="13">
        <f t="shared" si="0"/>
        <v>10315</v>
      </c>
    </row>
    <row r="18" spans="1:15" x14ac:dyDescent="0.25">
      <c r="A18" s="6" t="s">
        <v>18</v>
      </c>
      <c r="B18" s="1" t="s">
        <v>27</v>
      </c>
      <c r="C18" s="20">
        <v>189</v>
      </c>
      <c r="D18" s="21">
        <f t="shared" si="4"/>
        <v>269</v>
      </c>
      <c r="E18" s="21">
        <v>147</v>
      </c>
      <c r="F18" s="21">
        <v>26</v>
      </c>
      <c r="G18" s="30">
        <v>230</v>
      </c>
      <c r="H18" s="21">
        <v>608</v>
      </c>
      <c r="I18" s="21">
        <f>I15</f>
        <v>452</v>
      </c>
      <c r="J18" s="21">
        <v>198</v>
      </c>
      <c r="K18" s="32">
        <f>K12+K15</f>
        <v>680</v>
      </c>
      <c r="L18" s="20">
        <v>238</v>
      </c>
      <c r="M18" s="28">
        <v>871</v>
      </c>
      <c r="N18" s="17"/>
      <c r="O18" s="13">
        <f t="shared" si="0"/>
        <v>3908</v>
      </c>
    </row>
    <row r="19" spans="1:15" x14ac:dyDescent="0.25">
      <c r="A19" s="6" t="s">
        <v>28</v>
      </c>
      <c r="B19" s="1" t="s">
        <v>29</v>
      </c>
      <c r="C19" s="20">
        <v>9855</v>
      </c>
      <c r="D19" s="21">
        <f>D20+D24+D25</f>
        <v>6854</v>
      </c>
      <c r="E19" s="21">
        <v>6146</v>
      </c>
      <c r="F19" s="21">
        <v>7841</v>
      </c>
      <c r="G19" s="30">
        <v>3753</v>
      </c>
      <c r="H19" s="25">
        <f>H20+H24+H25</f>
        <v>6178</v>
      </c>
      <c r="I19" s="21">
        <f>I20+I24+I25</f>
        <v>5778</v>
      </c>
      <c r="J19" s="21">
        <f t="shared" ref="J19" si="5">SUM(J20,J24:J25)</f>
        <v>10812</v>
      </c>
      <c r="K19" s="21">
        <f>SUM(K21:K25)</f>
        <v>7964</v>
      </c>
      <c r="L19" s="20">
        <v>8127</v>
      </c>
      <c r="M19" s="28">
        <f>M20+M24+M25</f>
        <v>4799</v>
      </c>
      <c r="N19" s="17"/>
      <c r="O19" s="13">
        <f t="shared" si="0"/>
        <v>78107</v>
      </c>
    </row>
    <row r="20" spans="1:15" x14ac:dyDescent="0.25">
      <c r="A20" s="6" t="s">
        <v>30</v>
      </c>
      <c r="B20" s="1" t="s">
        <v>31</v>
      </c>
      <c r="C20" s="20">
        <v>9837</v>
      </c>
      <c r="D20" s="21">
        <f>SUM(D21:D23)</f>
        <v>6832</v>
      </c>
      <c r="E20" s="21">
        <v>6127</v>
      </c>
      <c r="F20" s="21">
        <v>7841</v>
      </c>
      <c r="G20" s="30">
        <v>3719</v>
      </c>
      <c r="H20" s="25">
        <f>H21+H22+H23</f>
        <v>6112</v>
      </c>
      <c r="I20" s="21">
        <f t="shared" ref="I20" si="6">I21+I22+I23</f>
        <v>5728</v>
      </c>
      <c r="J20" s="21">
        <f t="shared" ref="J20" si="7">SUM(J21:J23)</f>
        <v>10796</v>
      </c>
      <c r="K20" s="21">
        <f>K21+K22+K23</f>
        <v>7945</v>
      </c>
      <c r="L20" s="20">
        <v>8096</v>
      </c>
      <c r="M20" s="28">
        <f>SUM(M21:M23)</f>
        <v>4752</v>
      </c>
      <c r="N20" s="17"/>
      <c r="O20" s="13">
        <f t="shared" si="0"/>
        <v>77785</v>
      </c>
    </row>
    <row r="21" spans="1:15" x14ac:dyDescent="0.25">
      <c r="A21" s="6" t="s">
        <v>32</v>
      </c>
      <c r="B21" s="1" t="s">
        <v>33</v>
      </c>
      <c r="C21" s="20">
        <v>7874</v>
      </c>
      <c r="D21" s="21">
        <v>5221</v>
      </c>
      <c r="E21" s="21">
        <v>3581</v>
      </c>
      <c r="F21" s="21">
        <v>6212</v>
      </c>
      <c r="G21" s="30">
        <v>2818</v>
      </c>
      <c r="H21" s="21">
        <v>4506</v>
      </c>
      <c r="I21" s="21">
        <v>4239</v>
      </c>
      <c r="J21" s="21">
        <v>8090</v>
      </c>
      <c r="K21" s="33">
        <v>5918</v>
      </c>
      <c r="L21" s="20">
        <v>6442</v>
      </c>
      <c r="M21" s="28">
        <v>3442</v>
      </c>
      <c r="N21" s="17"/>
      <c r="O21" s="13">
        <f t="shared" si="0"/>
        <v>58343</v>
      </c>
    </row>
    <row r="22" spans="1:15" x14ac:dyDescent="0.25">
      <c r="A22" s="6" t="s">
        <v>34</v>
      </c>
      <c r="B22" s="1" t="s">
        <v>35</v>
      </c>
      <c r="C22" s="20">
        <v>1957</v>
      </c>
      <c r="D22" s="21">
        <v>1603</v>
      </c>
      <c r="E22" s="21">
        <v>838</v>
      </c>
      <c r="F22" s="21">
        <v>1610</v>
      </c>
      <c r="G22" s="30">
        <v>716</v>
      </c>
      <c r="H22" s="21">
        <v>1595</v>
      </c>
      <c r="I22" s="21">
        <v>1485</v>
      </c>
      <c r="J22" s="21">
        <v>2684</v>
      </c>
      <c r="K22" s="33">
        <v>2008</v>
      </c>
      <c r="L22" s="20">
        <v>1649</v>
      </c>
      <c r="M22" s="28">
        <v>1103</v>
      </c>
      <c r="N22" s="17"/>
      <c r="O22" s="13">
        <f t="shared" si="0"/>
        <v>17248</v>
      </c>
    </row>
    <row r="23" spans="1:15" x14ac:dyDescent="0.25">
      <c r="A23" s="6" t="s">
        <v>36</v>
      </c>
      <c r="B23" s="1" t="s">
        <v>37</v>
      </c>
      <c r="C23" s="20">
        <v>6</v>
      </c>
      <c r="D23" s="21">
        <v>8</v>
      </c>
      <c r="E23" s="21">
        <v>1708</v>
      </c>
      <c r="F23" s="21">
        <v>19</v>
      </c>
      <c r="G23" s="30">
        <v>185</v>
      </c>
      <c r="H23" s="21">
        <v>11</v>
      </c>
      <c r="I23" s="21">
        <v>4</v>
      </c>
      <c r="J23" s="21">
        <v>22</v>
      </c>
      <c r="K23" s="33">
        <v>19</v>
      </c>
      <c r="L23" s="20">
        <v>5</v>
      </c>
      <c r="M23" s="28">
        <v>207</v>
      </c>
      <c r="N23" s="17"/>
      <c r="O23" s="13">
        <f t="shared" si="0"/>
        <v>2194</v>
      </c>
    </row>
    <row r="24" spans="1:15" x14ac:dyDescent="0.25">
      <c r="A24" s="6" t="s">
        <v>38</v>
      </c>
      <c r="B24" s="1" t="s">
        <v>39</v>
      </c>
      <c r="C24" s="20">
        <v>18</v>
      </c>
      <c r="D24" s="36">
        <v>22</v>
      </c>
      <c r="E24" s="21">
        <v>19</v>
      </c>
      <c r="F24" s="21">
        <v>1</v>
      </c>
      <c r="G24" s="30">
        <v>34</v>
      </c>
      <c r="H24" s="21">
        <v>66</v>
      </c>
      <c r="I24" s="21">
        <v>50</v>
      </c>
      <c r="J24" s="21">
        <v>16</v>
      </c>
      <c r="K24" s="33">
        <v>19</v>
      </c>
      <c r="L24" s="20">
        <v>31</v>
      </c>
      <c r="M24" s="28">
        <v>47</v>
      </c>
      <c r="N24" s="17"/>
      <c r="O24" s="13">
        <f t="shared" si="0"/>
        <v>323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>
        <v>0</v>
      </c>
      <c r="K25" s="3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1</v>
      </c>
      <c r="D26" s="21">
        <v>1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>
        <v>0</v>
      </c>
      <c r="K26" s="21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5</v>
      </c>
      <c r="E27" s="21">
        <v>5</v>
      </c>
      <c r="F27" s="21">
        <v>0</v>
      </c>
      <c r="G27" s="30">
        <v>0</v>
      </c>
      <c r="H27" s="21">
        <v>-1</v>
      </c>
      <c r="I27" s="21">
        <v>2</v>
      </c>
      <c r="J27" s="21">
        <v>1</v>
      </c>
      <c r="K27" s="21">
        <v>1</v>
      </c>
      <c r="L27" s="20">
        <v>3</v>
      </c>
      <c r="M27" s="28">
        <v>1</v>
      </c>
      <c r="N27" s="17"/>
      <c r="O27" s="13">
        <f t="shared" si="0"/>
        <v>17</v>
      </c>
    </row>
    <row r="28" spans="1:15" x14ac:dyDescent="0.25">
      <c r="A28" s="6" t="s">
        <v>46</v>
      </c>
      <c r="B28" s="1" t="s">
        <v>47</v>
      </c>
      <c r="C28" s="20">
        <v>1104</v>
      </c>
      <c r="D28" s="21">
        <v>1069</v>
      </c>
      <c r="E28" s="21">
        <v>109</v>
      </c>
      <c r="F28" s="21">
        <v>28</v>
      </c>
      <c r="G28" s="30">
        <v>312</v>
      </c>
      <c r="H28" s="21">
        <v>1457</v>
      </c>
      <c r="I28" s="21">
        <v>748</v>
      </c>
      <c r="J28" s="21">
        <v>167</v>
      </c>
      <c r="K28" s="21">
        <v>274</v>
      </c>
      <c r="L28" s="20">
        <v>398</v>
      </c>
      <c r="M28" s="28">
        <v>35</v>
      </c>
      <c r="N28" s="17"/>
      <c r="O28" s="13">
        <f t="shared" si="0"/>
        <v>5701</v>
      </c>
    </row>
    <row r="29" spans="1:15" x14ac:dyDescent="0.25">
      <c r="A29" s="6" t="s">
        <v>48</v>
      </c>
      <c r="B29" s="1" t="s">
        <v>49</v>
      </c>
      <c r="C29" s="20">
        <v>20</v>
      </c>
      <c r="D29" s="21">
        <v>0</v>
      </c>
      <c r="E29" s="21">
        <v>7</v>
      </c>
      <c r="F29" s="21">
        <v>0</v>
      </c>
      <c r="G29" s="30">
        <v>0</v>
      </c>
      <c r="H29" s="21">
        <v>0</v>
      </c>
      <c r="I29" s="21">
        <v>509</v>
      </c>
      <c r="J29" s="21">
        <v>0</v>
      </c>
      <c r="K29" s="21">
        <v>128</v>
      </c>
      <c r="L29" s="20">
        <v>0</v>
      </c>
      <c r="M29" s="28">
        <v>3</v>
      </c>
      <c r="N29" s="17"/>
      <c r="O29" s="13">
        <f t="shared" si="0"/>
        <v>667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1</v>
      </c>
      <c r="I30" s="21">
        <v>0</v>
      </c>
      <c r="J30" s="21">
        <v>0</v>
      </c>
      <c r="K30" s="21">
        <v>0</v>
      </c>
      <c r="L30" s="20">
        <v>0</v>
      </c>
      <c r="M30" s="28">
        <v>1</v>
      </c>
      <c r="N30" s="17"/>
      <c r="O30" s="13">
        <f t="shared" si="0"/>
        <v>2</v>
      </c>
    </row>
    <row r="31" spans="1:15" x14ac:dyDescent="0.25">
      <c r="A31" s="6" t="s">
        <v>52</v>
      </c>
      <c r="B31" s="1" t="s">
        <v>53</v>
      </c>
      <c r="C31" s="20">
        <v>1</v>
      </c>
      <c r="D31" s="21">
        <v>76</v>
      </c>
      <c r="E31" s="21">
        <v>0</v>
      </c>
      <c r="F31" s="21">
        <v>0</v>
      </c>
      <c r="G31" s="30">
        <v>4</v>
      </c>
      <c r="H31" s="21">
        <v>9</v>
      </c>
      <c r="I31" s="21">
        <v>8</v>
      </c>
      <c r="J31" s="21">
        <v>3</v>
      </c>
      <c r="K31" s="21">
        <v>0</v>
      </c>
      <c r="L31" s="20">
        <v>0</v>
      </c>
      <c r="M31" s="28">
        <v>2</v>
      </c>
      <c r="N31" s="17"/>
      <c r="O31" s="13">
        <f t="shared" si="0"/>
        <v>103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1330</v>
      </c>
      <c r="D33" s="21">
        <v>5625</v>
      </c>
      <c r="E33" s="21">
        <v>620</v>
      </c>
      <c r="F33" s="21">
        <v>417</v>
      </c>
      <c r="G33" s="30">
        <v>686</v>
      </c>
      <c r="H33" s="21">
        <v>3898</v>
      </c>
      <c r="I33" s="21">
        <v>3763</v>
      </c>
      <c r="J33" s="21">
        <v>1587</v>
      </c>
      <c r="K33" s="21">
        <v>1067</v>
      </c>
      <c r="L33" s="20">
        <v>1729</v>
      </c>
      <c r="M33" s="28">
        <v>1060</v>
      </c>
      <c r="N33" s="17"/>
      <c r="O33" s="13">
        <f t="shared" si="0"/>
        <v>21782</v>
      </c>
    </row>
    <row r="34" spans="1:15" x14ac:dyDescent="0.25">
      <c r="A34" s="7" t="s">
        <v>58</v>
      </c>
      <c r="B34" s="8" t="s">
        <v>59</v>
      </c>
      <c r="C34" s="20">
        <v>18499</v>
      </c>
      <c r="D34" s="40">
        <v>15623</v>
      </c>
      <c r="E34" s="21">
        <v>8391</v>
      </c>
      <c r="F34" s="21">
        <v>8492</v>
      </c>
      <c r="G34" s="37">
        <v>5818</v>
      </c>
      <c r="H34" s="21">
        <v>17081</v>
      </c>
      <c r="I34" s="21">
        <v>13205</v>
      </c>
      <c r="J34" s="24">
        <v>13361</v>
      </c>
      <c r="K34" s="24">
        <v>10411</v>
      </c>
      <c r="L34" s="20">
        <v>11274</v>
      </c>
      <c r="M34" s="29">
        <v>10267</v>
      </c>
      <c r="N34" s="18"/>
      <c r="O34" s="9">
        <f t="shared" si="0"/>
        <v>132422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90" zoomScaleNormal="90" workbookViewId="0">
      <selection activeCell="H3" sqref="H3: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154</v>
      </c>
      <c r="D3" s="21">
        <v>151</v>
      </c>
      <c r="E3" s="21">
        <v>23</v>
      </c>
      <c r="F3" s="21">
        <v>11</v>
      </c>
      <c r="G3" s="21">
        <v>147</v>
      </c>
      <c r="H3" s="21">
        <v>130</v>
      </c>
      <c r="I3" s="21">
        <v>90</v>
      </c>
      <c r="J3" s="21">
        <v>75</v>
      </c>
      <c r="K3" s="20">
        <v>20</v>
      </c>
      <c r="L3" s="28">
        <v>65</v>
      </c>
      <c r="M3" s="36"/>
      <c r="N3" s="14">
        <f>SUM(C3:M3)</f>
        <v>866</v>
      </c>
    </row>
    <row r="4" spans="1:14" x14ac:dyDescent="0.25">
      <c r="A4" s="6" t="s">
        <v>2</v>
      </c>
      <c r="B4" s="1" t="s">
        <v>3</v>
      </c>
      <c r="C4" s="20">
        <v>1435</v>
      </c>
      <c r="D4" s="21">
        <v>1171</v>
      </c>
      <c r="E4" s="21">
        <v>112</v>
      </c>
      <c r="F4" s="21">
        <v>0</v>
      </c>
      <c r="G4" s="21">
        <v>1802</v>
      </c>
      <c r="H4" s="21">
        <v>580</v>
      </c>
      <c r="I4" s="21">
        <v>1327</v>
      </c>
      <c r="J4" s="21">
        <v>485</v>
      </c>
      <c r="K4" s="20">
        <v>0</v>
      </c>
      <c r="L4" s="28">
        <v>548</v>
      </c>
      <c r="M4" s="36"/>
      <c r="N4" s="14">
        <f t="shared" ref="N4:N34" si="0">SUM(C4:M4)</f>
        <v>7460</v>
      </c>
    </row>
    <row r="5" spans="1:14" x14ac:dyDescent="0.25">
      <c r="A5" s="6" t="s">
        <v>4</v>
      </c>
      <c r="B5" s="1" t="s">
        <v>5</v>
      </c>
      <c r="C5" s="20">
        <v>54</v>
      </c>
      <c r="D5" s="21">
        <v>96</v>
      </c>
      <c r="E5" s="21">
        <v>66</v>
      </c>
      <c r="F5" s="21">
        <v>22</v>
      </c>
      <c r="G5" s="21">
        <v>88</v>
      </c>
      <c r="H5" s="21">
        <v>136</v>
      </c>
      <c r="I5" s="21">
        <v>93</v>
      </c>
      <c r="J5" s="21">
        <v>78</v>
      </c>
      <c r="K5" s="20">
        <v>60</v>
      </c>
      <c r="L5" s="28">
        <v>85</v>
      </c>
      <c r="M5" s="36"/>
      <c r="N5" s="14">
        <f t="shared" si="0"/>
        <v>778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36"/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36"/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36"/>
      <c r="N8" s="14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1</v>
      </c>
      <c r="E9" s="21">
        <v>1</v>
      </c>
      <c r="F9" s="21">
        <v>0</v>
      </c>
      <c r="G9" s="21">
        <v>1</v>
      </c>
      <c r="H9" s="21">
        <v>0</v>
      </c>
      <c r="I9" s="21">
        <v>0</v>
      </c>
      <c r="J9" s="21">
        <v>5</v>
      </c>
      <c r="K9" s="20">
        <v>0</v>
      </c>
      <c r="L9" s="28">
        <v>0</v>
      </c>
      <c r="M9" s="36"/>
      <c r="N9" s="14">
        <f t="shared" si="0"/>
        <v>8</v>
      </c>
    </row>
    <row r="10" spans="1:14" x14ac:dyDescent="0.25">
      <c r="A10" s="6" t="s">
        <v>14</v>
      </c>
      <c r="B10" s="1" t="s">
        <v>15</v>
      </c>
      <c r="C10" s="20">
        <v>2</v>
      </c>
      <c r="D10" s="21">
        <v>31</v>
      </c>
      <c r="E10" s="21">
        <v>2</v>
      </c>
      <c r="F10" s="21">
        <v>1</v>
      </c>
      <c r="G10" s="21">
        <v>7</v>
      </c>
      <c r="H10" s="21">
        <v>12</v>
      </c>
      <c r="I10" s="21">
        <f t="shared" ref="I10" si="1">I11+I12</f>
        <v>8</v>
      </c>
      <c r="J10" s="21">
        <f t="shared" ref="J10" si="2">SUM(J11:J12)</f>
        <v>3</v>
      </c>
      <c r="K10" s="20">
        <v>11</v>
      </c>
      <c r="L10" s="28">
        <f>SUM(L11:L12)</f>
        <v>11</v>
      </c>
      <c r="M10" s="36"/>
      <c r="N10" s="14">
        <f t="shared" si="0"/>
        <v>88</v>
      </c>
    </row>
    <row r="11" spans="1:14" x14ac:dyDescent="0.25">
      <c r="A11" s="6" t="s">
        <v>16</v>
      </c>
      <c r="B11" s="1" t="s">
        <v>17</v>
      </c>
      <c r="C11" s="20">
        <v>1</v>
      </c>
      <c r="D11" s="21">
        <v>27</v>
      </c>
      <c r="E11" s="21">
        <v>2</v>
      </c>
      <c r="F11" s="21">
        <v>1</v>
      </c>
      <c r="G11" s="21">
        <v>3</v>
      </c>
      <c r="H11" s="21">
        <v>8</v>
      </c>
      <c r="I11" s="21">
        <v>5</v>
      </c>
      <c r="J11" s="21">
        <v>2</v>
      </c>
      <c r="K11" s="20">
        <v>4</v>
      </c>
      <c r="L11" s="28">
        <v>0</v>
      </c>
      <c r="M11" s="36"/>
      <c r="N11" s="14">
        <f t="shared" si="0"/>
        <v>53</v>
      </c>
    </row>
    <row r="12" spans="1:14" x14ac:dyDescent="0.25">
      <c r="A12" s="6" t="s">
        <v>18</v>
      </c>
      <c r="B12" s="1" t="s">
        <v>19</v>
      </c>
      <c r="C12" s="20">
        <v>1</v>
      </c>
      <c r="D12" s="21">
        <v>4</v>
      </c>
      <c r="E12" s="21">
        <v>0</v>
      </c>
      <c r="F12" s="21">
        <v>0</v>
      </c>
      <c r="G12" s="21">
        <v>4</v>
      </c>
      <c r="H12" s="21">
        <v>4</v>
      </c>
      <c r="I12" s="21">
        <v>3</v>
      </c>
      <c r="J12" s="21">
        <v>1</v>
      </c>
      <c r="K12" s="20">
        <v>7</v>
      </c>
      <c r="L12" s="28">
        <v>11</v>
      </c>
      <c r="M12" s="36"/>
      <c r="N12" s="14">
        <f t="shared" si="0"/>
        <v>35</v>
      </c>
    </row>
    <row r="13" spans="1:14" x14ac:dyDescent="0.25">
      <c r="A13" s="6" t="s">
        <v>20</v>
      </c>
      <c r="B13" s="1" t="s">
        <v>21</v>
      </c>
      <c r="C13" s="20">
        <v>31</v>
      </c>
      <c r="D13" s="21">
        <v>11</v>
      </c>
      <c r="E13" s="21">
        <v>84</v>
      </c>
      <c r="F13" s="21">
        <v>2</v>
      </c>
      <c r="G13" s="21">
        <v>100</v>
      </c>
      <c r="H13" s="21">
        <v>78</v>
      </c>
      <c r="I13" s="21">
        <f>I14+I15</f>
        <v>284</v>
      </c>
      <c r="J13" s="21">
        <f t="shared" ref="J13" si="3">SUM(J14:J15)</f>
        <v>19</v>
      </c>
      <c r="K13" s="20">
        <v>3</v>
      </c>
      <c r="L13" s="28">
        <f>SUM(L14:L15)</f>
        <v>20</v>
      </c>
      <c r="M13" s="36"/>
      <c r="N13" s="14">
        <f t="shared" si="0"/>
        <v>632</v>
      </c>
    </row>
    <row r="14" spans="1:14" x14ac:dyDescent="0.25">
      <c r="A14" s="6" t="s">
        <v>16</v>
      </c>
      <c r="B14" s="1" t="s">
        <v>22</v>
      </c>
      <c r="C14" s="20">
        <v>18</v>
      </c>
      <c r="D14" s="21">
        <v>2</v>
      </c>
      <c r="E14" s="21">
        <v>56</v>
      </c>
      <c r="F14" s="21">
        <v>2</v>
      </c>
      <c r="G14" s="21">
        <v>18</v>
      </c>
      <c r="H14" s="21">
        <v>59</v>
      </c>
      <c r="I14" s="21">
        <v>239</v>
      </c>
      <c r="J14" s="21">
        <v>7</v>
      </c>
      <c r="K14" s="20">
        <v>1</v>
      </c>
      <c r="L14" s="28">
        <v>4</v>
      </c>
      <c r="M14" s="36"/>
      <c r="N14" s="14">
        <f t="shared" si="0"/>
        <v>406</v>
      </c>
    </row>
    <row r="15" spans="1:14" x14ac:dyDescent="0.25">
      <c r="A15" s="6" t="s">
        <v>18</v>
      </c>
      <c r="B15" s="1" t="s">
        <v>23</v>
      </c>
      <c r="C15" s="20">
        <v>13</v>
      </c>
      <c r="D15" s="21">
        <v>9</v>
      </c>
      <c r="E15" s="21">
        <v>28</v>
      </c>
      <c r="F15" s="21">
        <v>0</v>
      </c>
      <c r="G15" s="21">
        <v>82</v>
      </c>
      <c r="H15" s="21">
        <v>19</v>
      </c>
      <c r="I15" s="21">
        <v>45</v>
      </c>
      <c r="J15" s="21">
        <v>12</v>
      </c>
      <c r="K15" s="20">
        <v>2</v>
      </c>
      <c r="L15" s="28">
        <v>16</v>
      </c>
      <c r="M15" s="36"/>
      <c r="N15" s="14">
        <f t="shared" si="0"/>
        <v>226</v>
      </c>
    </row>
    <row r="16" spans="1:14" x14ac:dyDescent="0.25">
      <c r="A16" s="6" t="s">
        <v>24</v>
      </c>
      <c r="B16" s="1" t="s">
        <v>25</v>
      </c>
      <c r="C16" s="20">
        <v>33</v>
      </c>
      <c r="D16" s="21">
        <v>42</v>
      </c>
      <c r="E16" s="21">
        <v>86</v>
      </c>
      <c r="F16" s="21">
        <v>3</v>
      </c>
      <c r="G16" s="21">
        <v>107</v>
      </c>
      <c r="H16" s="21">
        <v>90</v>
      </c>
      <c r="I16" s="21">
        <f t="shared" ref="I16" si="4">I17+I18</f>
        <v>292</v>
      </c>
      <c r="J16" s="21">
        <f t="shared" ref="J16" si="5">SUM(J17:J18)</f>
        <v>22</v>
      </c>
      <c r="K16" s="20">
        <v>14</v>
      </c>
      <c r="L16" s="28">
        <f>SUM(L17:L18)</f>
        <v>31</v>
      </c>
      <c r="M16" s="36"/>
      <c r="N16" s="14">
        <f t="shared" si="0"/>
        <v>720</v>
      </c>
    </row>
    <row r="17" spans="1:14" x14ac:dyDescent="0.25">
      <c r="A17" s="6" t="s">
        <v>16</v>
      </c>
      <c r="B17" s="1" t="s">
        <v>26</v>
      </c>
      <c r="C17" s="20">
        <v>19</v>
      </c>
      <c r="D17" s="21">
        <v>29</v>
      </c>
      <c r="E17" s="21">
        <v>58</v>
      </c>
      <c r="F17" s="21">
        <v>3</v>
      </c>
      <c r="G17" s="21">
        <v>21</v>
      </c>
      <c r="H17" s="21">
        <v>67</v>
      </c>
      <c r="I17" s="21">
        <f t="shared" ref="I17:I18" si="6">I11+I14</f>
        <v>244</v>
      </c>
      <c r="J17" s="21">
        <f t="shared" ref="J17:J18" si="7">J11+J14</f>
        <v>9</v>
      </c>
      <c r="K17" s="20">
        <v>5</v>
      </c>
      <c r="L17" s="28">
        <f t="shared" ref="L17:L18" si="8">L11+L14</f>
        <v>4</v>
      </c>
      <c r="M17" s="36"/>
      <c r="N17" s="14">
        <f t="shared" si="0"/>
        <v>459</v>
      </c>
    </row>
    <row r="18" spans="1:14" x14ac:dyDescent="0.25">
      <c r="A18" s="6" t="s">
        <v>18</v>
      </c>
      <c r="B18" s="1" t="s">
        <v>27</v>
      </c>
      <c r="C18" s="20">
        <v>14</v>
      </c>
      <c r="D18" s="21">
        <v>13</v>
      </c>
      <c r="E18" s="21">
        <v>28</v>
      </c>
      <c r="F18" s="21">
        <v>0</v>
      </c>
      <c r="G18" s="21">
        <v>86</v>
      </c>
      <c r="H18" s="21">
        <v>23</v>
      </c>
      <c r="I18" s="21">
        <f t="shared" si="6"/>
        <v>48</v>
      </c>
      <c r="J18" s="21">
        <f t="shared" si="7"/>
        <v>13</v>
      </c>
      <c r="K18" s="20">
        <v>9</v>
      </c>
      <c r="L18" s="28">
        <f t="shared" si="8"/>
        <v>27</v>
      </c>
      <c r="M18" s="36"/>
      <c r="N18" s="14">
        <f t="shared" si="0"/>
        <v>261</v>
      </c>
    </row>
    <row r="19" spans="1:14" x14ac:dyDescent="0.25">
      <c r="A19" s="6" t="s">
        <v>28</v>
      </c>
      <c r="B19" s="1" t="s">
        <v>29</v>
      </c>
      <c r="C19" s="20">
        <v>301</v>
      </c>
      <c r="D19" s="21">
        <v>265</v>
      </c>
      <c r="E19" s="21">
        <v>214</v>
      </c>
      <c r="F19" s="21">
        <v>288</v>
      </c>
      <c r="G19" s="21">
        <v>604</v>
      </c>
      <c r="H19" s="25">
        <f>H20+H24+H25</f>
        <v>228</v>
      </c>
      <c r="I19" s="21">
        <f t="shared" ref="H19:I19" si="9">I20+I24+I25</f>
        <v>222</v>
      </c>
      <c r="J19" s="21">
        <f t="shared" ref="J19" si="10">SUM(J20,J24:J25)</f>
        <v>492</v>
      </c>
      <c r="K19" s="20">
        <v>261</v>
      </c>
      <c r="L19" s="28">
        <f>L20+L24+L25</f>
        <v>287</v>
      </c>
      <c r="M19" s="21">
        <v>6</v>
      </c>
      <c r="N19" s="14">
        <f t="shared" si="0"/>
        <v>3168</v>
      </c>
    </row>
    <row r="20" spans="1:14" x14ac:dyDescent="0.25">
      <c r="A20" s="6" t="s">
        <v>30</v>
      </c>
      <c r="B20" s="1" t="s">
        <v>31</v>
      </c>
      <c r="C20" s="20">
        <v>300</v>
      </c>
      <c r="D20" s="21">
        <v>264</v>
      </c>
      <c r="E20" s="21">
        <v>213</v>
      </c>
      <c r="F20" s="21">
        <v>278</v>
      </c>
      <c r="G20" s="21">
        <v>603</v>
      </c>
      <c r="H20" s="25">
        <f t="shared" ref="H20" si="11">H21+H22+H23</f>
        <v>224</v>
      </c>
      <c r="I20" s="21">
        <f t="shared" ref="H20:I20" si="12">I21+I22+I23</f>
        <v>222</v>
      </c>
      <c r="J20" s="21">
        <f t="shared" ref="J20" si="13">SUM(J21:J23)</f>
        <v>492</v>
      </c>
      <c r="K20" s="20">
        <v>260</v>
      </c>
      <c r="L20" s="28">
        <f>SUM(L21:L23)</f>
        <v>285</v>
      </c>
      <c r="M20" s="21">
        <v>6</v>
      </c>
      <c r="N20" s="14">
        <f t="shared" si="0"/>
        <v>3147</v>
      </c>
    </row>
    <row r="21" spans="1:14" x14ac:dyDescent="0.25">
      <c r="A21" s="6" t="s">
        <v>32</v>
      </c>
      <c r="B21" s="1" t="s">
        <v>33</v>
      </c>
      <c r="C21" s="20">
        <v>292</v>
      </c>
      <c r="D21" s="21">
        <v>253</v>
      </c>
      <c r="E21" s="21">
        <v>206</v>
      </c>
      <c r="F21" s="21">
        <v>278</v>
      </c>
      <c r="G21" s="21">
        <v>571</v>
      </c>
      <c r="H21" s="21">
        <v>203</v>
      </c>
      <c r="I21" s="21">
        <v>204</v>
      </c>
      <c r="J21" s="21">
        <v>471</v>
      </c>
      <c r="K21" s="20">
        <v>254</v>
      </c>
      <c r="L21" s="28">
        <v>255</v>
      </c>
      <c r="M21" s="21">
        <v>6</v>
      </c>
      <c r="N21" s="14">
        <f t="shared" si="0"/>
        <v>2993</v>
      </c>
    </row>
    <row r="22" spans="1:14" x14ac:dyDescent="0.25">
      <c r="A22" s="6" t="s">
        <v>34</v>
      </c>
      <c r="B22" s="1" t="s">
        <v>35</v>
      </c>
      <c r="C22" s="20">
        <v>8</v>
      </c>
      <c r="D22" s="21">
        <v>11</v>
      </c>
      <c r="E22" s="21">
        <v>6</v>
      </c>
      <c r="F22" s="21">
        <v>10</v>
      </c>
      <c r="G22" s="21">
        <v>32</v>
      </c>
      <c r="H22" s="21">
        <v>21</v>
      </c>
      <c r="I22" s="21">
        <v>18</v>
      </c>
      <c r="J22" s="21">
        <v>21</v>
      </c>
      <c r="K22" s="20">
        <v>6</v>
      </c>
      <c r="L22" s="28">
        <v>26</v>
      </c>
      <c r="M22" s="36"/>
      <c r="N22" s="14">
        <f t="shared" si="0"/>
        <v>159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8">
        <v>4</v>
      </c>
      <c r="M23" s="36"/>
      <c r="N23" s="14">
        <f t="shared" si="0"/>
        <v>5</v>
      </c>
    </row>
    <row r="24" spans="1:14" x14ac:dyDescent="0.25">
      <c r="A24" s="6" t="s">
        <v>38</v>
      </c>
      <c r="B24" s="1" t="s">
        <v>39</v>
      </c>
      <c r="C24" s="20">
        <v>1</v>
      </c>
      <c r="D24" s="21">
        <v>1</v>
      </c>
      <c r="E24" s="21">
        <v>1</v>
      </c>
      <c r="F24" s="21">
        <v>0</v>
      </c>
      <c r="G24" s="21">
        <v>1</v>
      </c>
      <c r="H24" s="21">
        <v>4</v>
      </c>
      <c r="I24" s="21">
        <v>0</v>
      </c>
      <c r="J24" s="21">
        <v>0</v>
      </c>
      <c r="K24" s="20">
        <v>1</v>
      </c>
      <c r="L24" s="28">
        <v>2</v>
      </c>
      <c r="M24" s="36"/>
      <c r="N24" s="14">
        <f t="shared" si="0"/>
        <v>11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36"/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8">
        <v>0</v>
      </c>
      <c r="M26" s="36"/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8">
        <v>0</v>
      </c>
      <c r="M27" s="36"/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1</v>
      </c>
      <c r="D28" s="21">
        <v>5</v>
      </c>
      <c r="E28" s="21">
        <v>4</v>
      </c>
      <c r="F28" s="21">
        <v>0</v>
      </c>
      <c r="G28" s="21">
        <v>21</v>
      </c>
      <c r="H28" s="21">
        <v>16</v>
      </c>
      <c r="I28" s="21">
        <v>6</v>
      </c>
      <c r="J28" s="21">
        <v>0</v>
      </c>
      <c r="K28" s="20">
        <v>4</v>
      </c>
      <c r="L28" s="28">
        <v>4</v>
      </c>
      <c r="M28" s="36"/>
      <c r="N28" s="14">
        <f t="shared" si="0"/>
        <v>61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0">
        <v>0</v>
      </c>
      <c r="L29" s="28">
        <v>0</v>
      </c>
      <c r="M29" s="36"/>
      <c r="N29" s="14">
        <f t="shared" si="0"/>
        <v>1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36"/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8</v>
      </c>
      <c r="H31" s="21">
        <v>0</v>
      </c>
      <c r="I31" s="21">
        <v>0</v>
      </c>
      <c r="J31" s="21">
        <v>1</v>
      </c>
      <c r="K31" s="20">
        <v>0</v>
      </c>
      <c r="L31" s="28">
        <v>0</v>
      </c>
      <c r="M31" s="36"/>
      <c r="N31" s="14">
        <f t="shared" si="0"/>
        <v>9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36"/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38</v>
      </c>
      <c r="D33" s="21">
        <v>199</v>
      </c>
      <c r="E33" s="21">
        <v>36</v>
      </c>
      <c r="F33" s="21">
        <v>14</v>
      </c>
      <c r="G33" s="21">
        <v>12</v>
      </c>
      <c r="H33" s="21">
        <v>96</v>
      </c>
      <c r="I33" s="21">
        <v>254</v>
      </c>
      <c r="J33" s="21">
        <v>5</v>
      </c>
      <c r="K33" s="20">
        <v>50</v>
      </c>
      <c r="L33" s="28">
        <v>24</v>
      </c>
      <c r="M33" s="36"/>
      <c r="N33" s="14">
        <f t="shared" si="0"/>
        <v>728</v>
      </c>
    </row>
    <row r="34" spans="1:14" x14ac:dyDescent="0.25">
      <c r="A34" s="7" t="s">
        <v>58</v>
      </c>
      <c r="B34" s="8" t="s">
        <v>59</v>
      </c>
      <c r="C34" s="20">
        <v>2016</v>
      </c>
      <c r="D34" s="22">
        <f>D3+D4+D5+D6+D7+D8+D9+D16+D19+D26+D27+D28+D29+D30+D31+D32+D33</f>
        <v>1930</v>
      </c>
      <c r="E34" s="21">
        <v>542</v>
      </c>
      <c r="F34" s="21">
        <v>338</v>
      </c>
      <c r="G34" s="21">
        <v>2790</v>
      </c>
      <c r="H34" s="21">
        <v>1276</v>
      </c>
      <c r="I34" s="21">
        <f>I3+I5+I4+I6+I7+I8+I9+I16+I19+I26+I27+I28+I29+I30+I32+I31+I33</f>
        <v>2285</v>
      </c>
      <c r="J34" s="24">
        <f t="shared" ref="J34" si="14">SUM(J3:J10,J13,J19,J26:J33)</f>
        <v>1163</v>
      </c>
      <c r="K34" s="20">
        <v>409</v>
      </c>
      <c r="L34" s="29">
        <f>SUM(L3:L9)+L16+L19+SUM(L26:L33)</f>
        <v>1044</v>
      </c>
      <c r="M34" s="21">
        <v>6</v>
      </c>
      <c r="N34" s="19">
        <f t="shared" si="0"/>
        <v>13799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H34" sqref="H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139</v>
      </c>
      <c r="D3" s="21">
        <v>123</v>
      </c>
      <c r="E3" s="21">
        <v>18</v>
      </c>
      <c r="F3" s="21">
        <v>40</v>
      </c>
      <c r="G3" s="30">
        <v>83</v>
      </c>
      <c r="H3" s="21">
        <v>119</v>
      </c>
      <c r="I3" s="21">
        <v>102</v>
      </c>
      <c r="J3" s="21">
        <v>90</v>
      </c>
      <c r="K3" s="21">
        <v>81</v>
      </c>
      <c r="L3" s="20">
        <v>33</v>
      </c>
      <c r="M3" s="28">
        <v>44</v>
      </c>
      <c r="N3" s="17"/>
      <c r="O3" s="13">
        <f>SUM(C3:N3)</f>
        <v>872</v>
      </c>
    </row>
    <row r="4" spans="1:15" x14ac:dyDescent="0.25">
      <c r="A4" s="6" t="s">
        <v>2</v>
      </c>
      <c r="B4" s="1" t="s">
        <v>3</v>
      </c>
      <c r="C4" s="20">
        <v>1719</v>
      </c>
      <c r="D4" s="21">
        <v>1213</v>
      </c>
      <c r="E4" s="21">
        <v>192</v>
      </c>
      <c r="F4" s="21">
        <v>0</v>
      </c>
      <c r="G4" s="30">
        <v>1362</v>
      </c>
      <c r="H4" s="21">
        <v>433</v>
      </c>
      <c r="I4" s="21">
        <v>1096</v>
      </c>
      <c r="J4" s="21">
        <v>353</v>
      </c>
      <c r="K4" s="21">
        <v>74</v>
      </c>
      <c r="L4" s="20">
        <v>0</v>
      </c>
      <c r="M4" s="28">
        <v>331</v>
      </c>
      <c r="N4" s="17"/>
      <c r="O4" s="13">
        <f t="shared" ref="O4:O34" si="0">SUM(C4:N4)</f>
        <v>6773</v>
      </c>
    </row>
    <row r="5" spans="1:15" x14ac:dyDescent="0.25">
      <c r="A5" s="6" t="s">
        <v>4</v>
      </c>
      <c r="B5" s="1" t="s">
        <v>5</v>
      </c>
      <c r="C5" s="20">
        <v>48</v>
      </c>
      <c r="D5" s="21">
        <v>67</v>
      </c>
      <c r="E5" s="21">
        <v>69</v>
      </c>
      <c r="F5" s="21">
        <v>11</v>
      </c>
      <c r="G5" s="30">
        <v>64</v>
      </c>
      <c r="H5" s="21">
        <v>110</v>
      </c>
      <c r="I5" s="21">
        <v>80</v>
      </c>
      <c r="J5" s="21">
        <v>54</v>
      </c>
      <c r="K5" s="21">
        <v>120</v>
      </c>
      <c r="L5" s="20">
        <v>82</v>
      </c>
      <c r="M5" s="28">
        <v>85</v>
      </c>
      <c r="N5" s="17"/>
      <c r="O5" s="13">
        <f t="shared" si="0"/>
        <v>790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>
        <v>0</v>
      </c>
      <c r="K8" s="21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3</v>
      </c>
      <c r="F9" s="21">
        <v>0</v>
      </c>
      <c r="G9" s="30">
        <v>0</v>
      </c>
      <c r="H9" s="21">
        <v>0</v>
      </c>
      <c r="I9" s="21">
        <v>1</v>
      </c>
      <c r="J9" s="21">
        <v>1</v>
      </c>
      <c r="K9" s="21">
        <v>0</v>
      </c>
      <c r="L9" s="20">
        <v>0</v>
      </c>
      <c r="M9" s="28">
        <v>0</v>
      </c>
      <c r="N9" s="17"/>
      <c r="O9" s="13">
        <f t="shared" si="0"/>
        <v>5</v>
      </c>
    </row>
    <row r="10" spans="1:15" x14ac:dyDescent="0.25">
      <c r="A10" s="6" t="s">
        <v>14</v>
      </c>
      <c r="B10" s="1" t="s">
        <v>15</v>
      </c>
      <c r="C10" s="20">
        <v>1</v>
      </c>
      <c r="D10" s="21">
        <f>D11+D12</f>
        <v>54</v>
      </c>
      <c r="E10" s="21">
        <v>2</v>
      </c>
      <c r="F10" s="21">
        <v>1</v>
      </c>
      <c r="G10" s="30">
        <v>11</v>
      </c>
      <c r="H10" s="21">
        <v>7</v>
      </c>
      <c r="I10" s="21">
        <f t="shared" ref="I10" si="1">I11+I12</f>
        <v>6</v>
      </c>
      <c r="J10" s="21">
        <f t="shared" ref="J10" si="2">SUM(J11:J12)</f>
        <v>2</v>
      </c>
      <c r="K10" s="21">
        <f t="shared" ref="K10" si="3">K11+K12</f>
        <v>2</v>
      </c>
      <c r="L10" s="20">
        <v>7</v>
      </c>
      <c r="M10" s="28">
        <f>SUM(M11:M12)</f>
        <v>3</v>
      </c>
      <c r="N10" s="17"/>
      <c r="O10" s="13">
        <f t="shared" si="0"/>
        <v>96</v>
      </c>
    </row>
    <row r="11" spans="1:15" x14ac:dyDescent="0.25">
      <c r="A11" s="6" t="s">
        <v>16</v>
      </c>
      <c r="B11" s="1" t="s">
        <v>17</v>
      </c>
      <c r="C11" s="20">
        <v>1</v>
      </c>
      <c r="D11" s="21">
        <v>50</v>
      </c>
      <c r="E11" s="21">
        <v>2</v>
      </c>
      <c r="F11" s="21">
        <v>1</v>
      </c>
      <c r="G11" s="30">
        <v>5</v>
      </c>
      <c r="H11" s="21">
        <v>2</v>
      </c>
      <c r="I11" s="21">
        <v>5</v>
      </c>
      <c r="J11" s="21">
        <v>0</v>
      </c>
      <c r="K11" s="31">
        <v>0</v>
      </c>
      <c r="L11" s="20">
        <v>7</v>
      </c>
      <c r="M11" s="28">
        <v>1</v>
      </c>
      <c r="N11" s="17"/>
      <c r="O11" s="13">
        <f t="shared" si="0"/>
        <v>74</v>
      </c>
    </row>
    <row r="12" spans="1:15" x14ac:dyDescent="0.25">
      <c r="A12" s="6" t="s">
        <v>18</v>
      </c>
      <c r="B12" s="1" t="s">
        <v>19</v>
      </c>
      <c r="C12" s="20">
        <v>0</v>
      </c>
      <c r="D12" s="21">
        <v>4</v>
      </c>
      <c r="E12" s="21">
        <v>0</v>
      </c>
      <c r="F12" s="21">
        <v>0</v>
      </c>
      <c r="G12" s="30">
        <v>6</v>
      </c>
      <c r="H12" s="21">
        <v>5</v>
      </c>
      <c r="I12" s="21">
        <v>1</v>
      </c>
      <c r="J12" s="21">
        <v>2</v>
      </c>
      <c r="K12" s="31">
        <v>2</v>
      </c>
      <c r="L12" s="20">
        <v>0</v>
      </c>
      <c r="M12" s="28">
        <v>2</v>
      </c>
      <c r="N12" s="17"/>
      <c r="O12" s="13">
        <f t="shared" si="0"/>
        <v>22</v>
      </c>
    </row>
    <row r="13" spans="1:15" x14ac:dyDescent="0.25">
      <c r="A13" s="6" t="s">
        <v>20</v>
      </c>
      <c r="B13" s="1" t="s">
        <v>21</v>
      </c>
      <c r="C13" s="20">
        <v>15</v>
      </c>
      <c r="D13" s="21">
        <f>D14+D15</f>
        <v>33</v>
      </c>
      <c r="E13" s="21">
        <v>129</v>
      </c>
      <c r="F13" s="21">
        <v>0</v>
      </c>
      <c r="G13" s="30">
        <v>102</v>
      </c>
      <c r="H13" s="21">
        <v>92</v>
      </c>
      <c r="I13" s="21">
        <f>I14+I15</f>
        <v>154</v>
      </c>
      <c r="J13" s="21">
        <f t="shared" ref="J13" si="4">SUM(J14:J15)</f>
        <v>12</v>
      </c>
      <c r="K13" s="21">
        <f>K14+K15</f>
        <v>63</v>
      </c>
      <c r="L13" s="20">
        <v>1</v>
      </c>
      <c r="M13" s="28">
        <f>SUM(M14:M15)</f>
        <v>13</v>
      </c>
      <c r="N13" s="17"/>
      <c r="O13" s="13">
        <f t="shared" si="0"/>
        <v>614</v>
      </c>
    </row>
    <row r="14" spans="1:15" x14ac:dyDescent="0.25">
      <c r="A14" s="6" t="s">
        <v>16</v>
      </c>
      <c r="B14" s="1" t="s">
        <v>22</v>
      </c>
      <c r="C14" s="20">
        <v>12</v>
      </c>
      <c r="D14" s="21">
        <v>16</v>
      </c>
      <c r="E14" s="21">
        <v>68</v>
      </c>
      <c r="F14" s="21">
        <v>0</v>
      </c>
      <c r="G14" s="30">
        <v>14</v>
      </c>
      <c r="H14" s="21">
        <v>69</v>
      </c>
      <c r="I14" s="21">
        <v>118</v>
      </c>
      <c r="J14" s="21">
        <v>8</v>
      </c>
      <c r="K14" s="31">
        <v>9</v>
      </c>
      <c r="L14" s="20">
        <v>0</v>
      </c>
      <c r="M14" s="28">
        <v>5</v>
      </c>
      <c r="N14" s="17"/>
      <c r="O14" s="13">
        <f t="shared" si="0"/>
        <v>319</v>
      </c>
    </row>
    <row r="15" spans="1:15" x14ac:dyDescent="0.25">
      <c r="A15" s="6" t="s">
        <v>18</v>
      </c>
      <c r="B15" s="1" t="s">
        <v>23</v>
      </c>
      <c r="C15" s="20">
        <v>3</v>
      </c>
      <c r="D15" s="21">
        <v>17</v>
      </c>
      <c r="E15" s="21">
        <v>61</v>
      </c>
      <c r="F15" s="21">
        <v>0</v>
      </c>
      <c r="G15" s="30">
        <v>88</v>
      </c>
      <c r="H15" s="21">
        <v>23</v>
      </c>
      <c r="I15" s="21">
        <v>36</v>
      </c>
      <c r="J15" s="21">
        <v>4</v>
      </c>
      <c r="K15" s="31">
        <v>54</v>
      </c>
      <c r="L15" s="20">
        <v>1</v>
      </c>
      <c r="M15" s="28">
        <v>8</v>
      </c>
      <c r="N15" s="17"/>
      <c r="O15" s="13">
        <f t="shared" si="0"/>
        <v>295</v>
      </c>
    </row>
    <row r="16" spans="1:15" x14ac:dyDescent="0.25">
      <c r="A16" s="6" t="s">
        <v>24</v>
      </c>
      <c r="B16" s="1" t="s">
        <v>25</v>
      </c>
      <c r="C16" s="20">
        <v>16</v>
      </c>
      <c r="D16" s="21">
        <f t="shared" ref="D16:D18" si="5">D10+D13</f>
        <v>87</v>
      </c>
      <c r="E16" s="21">
        <v>131</v>
      </c>
      <c r="F16" s="21">
        <v>1</v>
      </c>
      <c r="G16" s="30">
        <v>113</v>
      </c>
      <c r="H16" s="21">
        <v>99</v>
      </c>
      <c r="I16" s="21">
        <f t="shared" ref="I16" si="6">I17+I18</f>
        <v>160</v>
      </c>
      <c r="J16" s="21">
        <f t="shared" ref="J16" si="7">SUM(J17:J18)</f>
        <v>14</v>
      </c>
      <c r="K16" s="21">
        <f t="shared" ref="K16" si="8">K17+K18</f>
        <v>65</v>
      </c>
      <c r="L16" s="20">
        <v>8</v>
      </c>
      <c r="M16" s="28">
        <f>SUM(M17:M18)</f>
        <v>16</v>
      </c>
      <c r="N16" s="17"/>
      <c r="O16" s="13">
        <f t="shared" si="0"/>
        <v>710</v>
      </c>
    </row>
    <row r="17" spans="1:15" x14ac:dyDescent="0.25">
      <c r="A17" s="6" t="s">
        <v>16</v>
      </c>
      <c r="B17" s="1" t="s">
        <v>26</v>
      </c>
      <c r="C17" s="20">
        <v>13</v>
      </c>
      <c r="D17" s="21">
        <f t="shared" si="5"/>
        <v>66</v>
      </c>
      <c r="E17" s="21">
        <v>70</v>
      </c>
      <c r="F17" s="21">
        <v>1</v>
      </c>
      <c r="G17" s="30">
        <v>19</v>
      </c>
      <c r="H17" s="21">
        <v>71</v>
      </c>
      <c r="I17" s="21">
        <f t="shared" ref="I17:I18" si="9">I11+I14</f>
        <v>123</v>
      </c>
      <c r="J17" s="21">
        <f t="shared" ref="J17:K18" si="10">J11+J14</f>
        <v>8</v>
      </c>
      <c r="K17" s="32">
        <f t="shared" si="10"/>
        <v>9</v>
      </c>
      <c r="L17" s="20">
        <v>7</v>
      </c>
      <c r="M17" s="28">
        <f t="shared" ref="M17:M18" si="11">M11+M14</f>
        <v>6</v>
      </c>
      <c r="N17" s="17"/>
      <c r="O17" s="13">
        <f t="shared" si="0"/>
        <v>393</v>
      </c>
    </row>
    <row r="18" spans="1:15" x14ac:dyDescent="0.25">
      <c r="A18" s="6" t="s">
        <v>18</v>
      </c>
      <c r="B18" s="1" t="s">
        <v>27</v>
      </c>
      <c r="C18" s="20">
        <v>3</v>
      </c>
      <c r="D18" s="21">
        <f t="shared" si="5"/>
        <v>21</v>
      </c>
      <c r="E18" s="21">
        <v>61</v>
      </c>
      <c r="F18" s="21">
        <v>0</v>
      </c>
      <c r="G18" s="30">
        <v>94</v>
      </c>
      <c r="H18" s="21">
        <v>28</v>
      </c>
      <c r="I18" s="21">
        <f t="shared" si="9"/>
        <v>37</v>
      </c>
      <c r="J18" s="21">
        <f t="shared" si="10"/>
        <v>6</v>
      </c>
      <c r="K18" s="32">
        <f t="shared" si="10"/>
        <v>56</v>
      </c>
      <c r="L18" s="20">
        <v>1</v>
      </c>
      <c r="M18" s="28">
        <f t="shared" si="11"/>
        <v>10</v>
      </c>
      <c r="N18" s="17"/>
      <c r="O18" s="13">
        <f t="shared" si="0"/>
        <v>317</v>
      </c>
    </row>
    <row r="19" spans="1:15" x14ac:dyDescent="0.25">
      <c r="A19" s="6" t="s">
        <v>28</v>
      </c>
      <c r="B19" s="1" t="s">
        <v>29</v>
      </c>
      <c r="C19" s="20">
        <v>222</v>
      </c>
      <c r="D19" s="21">
        <f>D20+D25+D24</f>
        <v>224</v>
      </c>
      <c r="E19" s="21">
        <v>211</v>
      </c>
      <c r="F19" s="21">
        <v>286</v>
      </c>
      <c r="G19" s="30">
        <v>146</v>
      </c>
      <c r="H19" s="25">
        <f>H20+H24+H25</f>
        <v>245</v>
      </c>
      <c r="I19" s="21">
        <f t="shared" ref="I19" si="12">I20+I24+I25</f>
        <v>232</v>
      </c>
      <c r="J19" s="21">
        <f t="shared" ref="J19" si="13">SUM(J20,J24:J25)</f>
        <v>393</v>
      </c>
      <c r="K19" s="21">
        <f t="shared" ref="K19" si="14">SUM(K21:K25)</f>
        <v>487</v>
      </c>
      <c r="L19" s="20">
        <v>229</v>
      </c>
      <c r="M19" s="28">
        <f>M20+M24+M25</f>
        <v>170</v>
      </c>
      <c r="N19" s="17"/>
      <c r="O19" s="13">
        <f t="shared" si="0"/>
        <v>2845</v>
      </c>
    </row>
    <row r="20" spans="1:15" x14ac:dyDescent="0.25">
      <c r="A20" s="6" t="s">
        <v>30</v>
      </c>
      <c r="B20" s="1" t="s">
        <v>31</v>
      </c>
      <c r="C20" s="20">
        <v>222</v>
      </c>
      <c r="D20" s="21">
        <f>D21+D22+D23</f>
        <v>224</v>
      </c>
      <c r="E20" s="21">
        <v>209</v>
      </c>
      <c r="F20" s="21">
        <v>286</v>
      </c>
      <c r="G20" s="30">
        <v>142</v>
      </c>
      <c r="H20" s="25">
        <f t="shared" ref="H20:I20" si="15">H21+H22+H23</f>
        <v>238</v>
      </c>
      <c r="I20" s="21">
        <f t="shared" si="15"/>
        <v>230</v>
      </c>
      <c r="J20" s="21">
        <f t="shared" ref="J20" si="16">SUM(J21:J23)</f>
        <v>393</v>
      </c>
      <c r="K20" s="21">
        <f t="shared" ref="K20" si="17">K21+K22+K23</f>
        <v>487</v>
      </c>
      <c r="L20" s="20">
        <v>229</v>
      </c>
      <c r="M20" s="28">
        <f>SUM(M21:M23)</f>
        <v>169</v>
      </c>
      <c r="N20" s="17"/>
      <c r="O20" s="13">
        <f t="shared" si="0"/>
        <v>2829</v>
      </c>
    </row>
    <row r="21" spans="1:15" x14ac:dyDescent="0.25">
      <c r="A21" s="6" t="s">
        <v>32</v>
      </c>
      <c r="B21" s="1" t="s">
        <v>33</v>
      </c>
      <c r="C21" s="20">
        <v>209</v>
      </c>
      <c r="D21" s="21">
        <v>218</v>
      </c>
      <c r="E21" s="21">
        <v>197</v>
      </c>
      <c r="F21" s="21">
        <v>271</v>
      </c>
      <c r="G21" s="30">
        <v>136</v>
      </c>
      <c r="H21" s="21">
        <v>222</v>
      </c>
      <c r="I21" s="21">
        <f>2430-2217</f>
        <v>213</v>
      </c>
      <c r="J21" s="21">
        <v>388</v>
      </c>
      <c r="K21" s="31">
        <v>486</v>
      </c>
      <c r="L21" s="20">
        <v>210</v>
      </c>
      <c r="M21" s="28">
        <v>156</v>
      </c>
      <c r="N21" s="17"/>
      <c r="O21" s="13">
        <f t="shared" si="0"/>
        <v>2706</v>
      </c>
    </row>
    <row r="22" spans="1:15" x14ac:dyDescent="0.25">
      <c r="A22" s="6" t="s">
        <v>34</v>
      </c>
      <c r="B22" s="1" t="s">
        <v>35</v>
      </c>
      <c r="C22" s="20">
        <v>13</v>
      </c>
      <c r="D22" s="21">
        <v>6</v>
      </c>
      <c r="E22" s="21">
        <v>12</v>
      </c>
      <c r="F22" s="21">
        <v>15</v>
      </c>
      <c r="G22" s="30">
        <v>6</v>
      </c>
      <c r="H22" s="21">
        <v>16</v>
      </c>
      <c r="I22" s="21">
        <v>17</v>
      </c>
      <c r="J22" s="21">
        <v>4</v>
      </c>
      <c r="K22" s="31">
        <v>1</v>
      </c>
      <c r="L22" s="20">
        <v>19</v>
      </c>
      <c r="M22" s="28">
        <v>13</v>
      </c>
      <c r="N22" s="17"/>
      <c r="O22" s="13">
        <f t="shared" si="0"/>
        <v>122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30">
        <v>0</v>
      </c>
      <c r="H23" s="21">
        <v>0</v>
      </c>
      <c r="I23" s="21">
        <v>0</v>
      </c>
      <c r="J23" s="21">
        <v>1</v>
      </c>
      <c r="K23" s="31">
        <v>0</v>
      </c>
      <c r="L23" s="20">
        <v>0</v>
      </c>
      <c r="M23" s="28">
        <v>0</v>
      </c>
      <c r="N23" s="17"/>
      <c r="O23" s="13">
        <f t="shared" si="0"/>
        <v>1</v>
      </c>
    </row>
    <row r="24" spans="1:15" x14ac:dyDescent="0.25">
      <c r="A24" s="6" t="s">
        <v>38</v>
      </c>
      <c r="B24" s="1" t="s">
        <v>39</v>
      </c>
      <c r="C24" s="20">
        <v>0</v>
      </c>
      <c r="D24" s="36">
        <v>0</v>
      </c>
      <c r="E24" s="21">
        <v>2</v>
      </c>
      <c r="F24" s="21">
        <v>0</v>
      </c>
      <c r="G24" s="30">
        <v>4</v>
      </c>
      <c r="H24" s="21">
        <v>7</v>
      </c>
      <c r="I24" s="21">
        <v>2</v>
      </c>
      <c r="J24" s="21">
        <v>0</v>
      </c>
      <c r="K24" s="31">
        <v>0</v>
      </c>
      <c r="L24" s="20">
        <v>0</v>
      </c>
      <c r="M24" s="28">
        <v>1</v>
      </c>
      <c r="N24" s="17"/>
      <c r="O24" s="13">
        <f t="shared" si="0"/>
        <v>16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>
        <v>0</v>
      </c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>
        <v>0</v>
      </c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1</v>
      </c>
      <c r="D28" s="21">
        <v>4</v>
      </c>
      <c r="E28" s="21">
        <v>3</v>
      </c>
      <c r="F28" s="21">
        <v>0</v>
      </c>
      <c r="G28" s="30">
        <v>32</v>
      </c>
      <c r="H28" s="21">
        <v>2</v>
      </c>
      <c r="I28" s="21">
        <v>1</v>
      </c>
      <c r="J28" s="21">
        <v>1</v>
      </c>
      <c r="K28" s="21">
        <v>7</v>
      </c>
      <c r="L28" s="20">
        <v>12</v>
      </c>
      <c r="M28" s="28">
        <v>0</v>
      </c>
      <c r="N28" s="17"/>
      <c r="O28" s="13">
        <f t="shared" si="0"/>
        <v>63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2</v>
      </c>
      <c r="J29" s="21">
        <v>0</v>
      </c>
      <c r="K29" s="21">
        <v>0</v>
      </c>
      <c r="L29" s="20">
        <v>0</v>
      </c>
      <c r="M29" s="28">
        <v>0</v>
      </c>
      <c r="N29" s="17"/>
      <c r="O29" s="13">
        <f t="shared" si="0"/>
        <v>2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>
        <v>0</v>
      </c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0">
        <v>8</v>
      </c>
      <c r="H31" s="21">
        <v>1</v>
      </c>
      <c r="I31" s="21">
        <v>0</v>
      </c>
      <c r="J31" s="21">
        <v>0</v>
      </c>
      <c r="K31" s="21">
        <v>0</v>
      </c>
      <c r="L31" s="20">
        <v>0</v>
      </c>
      <c r="M31" s="28">
        <v>0</v>
      </c>
      <c r="N31" s="17"/>
      <c r="O31" s="13">
        <f t="shared" si="0"/>
        <v>9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22</v>
      </c>
      <c r="D33" s="21">
        <v>71</v>
      </c>
      <c r="E33" s="21">
        <v>8</v>
      </c>
      <c r="F33" s="21">
        <v>8</v>
      </c>
      <c r="G33" s="30">
        <v>3</v>
      </c>
      <c r="H33" s="21">
        <v>224</v>
      </c>
      <c r="I33" s="21">
        <v>133</v>
      </c>
      <c r="J33" s="21">
        <v>11</v>
      </c>
      <c r="K33" s="21">
        <v>10</v>
      </c>
      <c r="L33" s="20">
        <v>25</v>
      </c>
      <c r="M33" s="28">
        <v>27</v>
      </c>
      <c r="N33" s="17"/>
      <c r="O33" s="13">
        <f t="shared" si="0"/>
        <v>542</v>
      </c>
    </row>
    <row r="34" spans="1:15" x14ac:dyDescent="0.25">
      <c r="A34" s="7" t="s">
        <v>58</v>
      </c>
      <c r="B34" s="8" t="s">
        <v>59</v>
      </c>
      <c r="C34" s="20">
        <v>2167</v>
      </c>
      <c r="D34" s="22">
        <f>D3+D4+D5+D6+D7+D8+D9+D16+D19+D26+D27+D28+D29+D30+D31+D32+D33</f>
        <v>1789</v>
      </c>
      <c r="E34" s="21">
        <v>635</v>
      </c>
      <c r="F34" s="21">
        <v>346</v>
      </c>
      <c r="G34" s="37">
        <v>1811</v>
      </c>
      <c r="H34" s="21">
        <v>1233</v>
      </c>
      <c r="I34" s="21">
        <f>I3+I5+I4+I6+I7+I8+I9+I16+I19+I26+I27+I28+I29+I30+I32+I31+I33</f>
        <v>1807</v>
      </c>
      <c r="J34" s="24">
        <f t="shared" ref="J34" si="18">SUM(J3:J10,J13,J19,J26:J33)</f>
        <v>917</v>
      </c>
      <c r="K34" s="24">
        <f>SUM(K3:K10)+K13+K19+SUM(K26:K33)</f>
        <v>844</v>
      </c>
      <c r="L34" s="20">
        <v>389</v>
      </c>
      <c r="M34" s="29">
        <f>SUM(M3:M9)+M16+M19+SUM(M26:M33)</f>
        <v>673</v>
      </c>
      <c r="N34" s="18"/>
      <c r="O34" s="9">
        <f t="shared" si="0"/>
        <v>12611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2024-12-17T09:36:41Z</dcterms:modified>
</cp:coreProperties>
</file>