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Ноември\Живот\"/>
    </mc:Choice>
  </mc:AlternateContent>
  <xr:revisionPtr revIDLastSave="0" documentId="13_ncr:1_{D43714FA-9870-4A92-81BA-CA508A7B5A7A}" xr6:coauthVersionLast="47" xr6:coauthVersionMax="47" xr10:uidLastSave="{00000000-0000-0000-0000-000000000000}"/>
  <bookViews>
    <workbookView xWindow="-120" yWindow="-120" windowWidth="29040" windowHeight="15840" activeTab="2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3" l="1"/>
  <c r="H22" i="3"/>
  <c r="H21" i="3" s="1"/>
  <c r="H17" i="3"/>
  <c r="H5" i="3"/>
  <c r="H4" i="3" s="1"/>
  <c r="H3" i="3" s="1"/>
  <c r="H44" i="3" s="1"/>
  <c r="H44" i="1"/>
  <c r="H34" i="1"/>
  <c r="H28" i="1"/>
  <c r="H22" i="1"/>
  <c r="H21" i="1" s="1"/>
  <c r="H17" i="1"/>
  <c r="H11" i="1"/>
  <c r="H4" i="1" s="1"/>
  <c r="H3" i="1" s="1"/>
  <c r="H5" i="1"/>
  <c r="K23" i="11" l="1"/>
  <c r="K22" i="11" s="1"/>
  <c r="K12" i="11"/>
  <c r="K5" i="11" s="1"/>
  <c r="K4" i="11" s="1"/>
  <c r="K45" i="11" s="1"/>
  <c r="K6" i="1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3" i="3" s="1"/>
  <c r="G44" i="3" s="1"/>
  <c r="G28" i="1"/>
  <c r="G22" i="1"/>
  <c r="G21" i="1"/>
  <c r="G11" i="1"/>
  <c r="G5" i="1"/>
  <c r="G4" i="1"/>
  <c r="G3" i="1"/>
  <c r="G44" i="1" s="1"/>
  <c r="F23" i="11" l="1"/>
  <c r="F22" i="11" s="1"/>
  <c r="F18" i="11"/>
  <c r="F6" i="11"/>
  <c r="F5" i="11"/>
  <c r="E29" i="11"/>
  <c r="E23" i="11"/>
  <c r="E22" i="11" s="1"/>
  <c r="E18" i="11"/>
  <c r="E12" i="11"/>
  <c r="E6" i="11"/>
  <c r="E5" i="11" s="1"/>
  <c r="F23" i="5"/>
  <c r="F22" i="5" s="1"/>
  <c r="F18" i="5"/>
  <c r="F6" i="5"/>
  <c r="F5" i="5"/>
  <c r="E29" i="5"/>
  <c r="E23" i="5"/>
  <c r="E22" i="5" s="1"/>
  <c r="E18" i="5"/>
  <c r="E12" i="5"/>
  <c r="E6" i="5"/>
  <c r="E5" i="5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F4" i="11" l="1"/>
  <c r="F45" i="11" s="1"/>
  <c r="E4" i="11"/>
  <c r="E45" i="11" s="1"/>
  <c r="F4" i="5"/>
  <c r="F45" i="5" s="1"/>
  <c r="E4" i="5"/>
  <c r="E45" i="5" s="1"/>
  <c r="H45" i="11" l="1"/>
  <c r="G23" i="11"/>
  <c r="G22" i="11" s="1"/>
  <c r="G12" i="11"/>
  <c r="G6" i="11"/>
  <c r="G5" i="11" s="1"/>
  <c r="G4" i="11" s="1"/>
  <c r="G45" i="11" s="1"/>
  <c r="E34" i="3"/>
  <c r="E22" i="3"/>
  <c r="E21" i="3"/>
  <c r="E17" i="3"/>
  <c r="E5" i="3"/>
  <c r="E4" i="3"/>
  <c r="E3" i="3" s="1"/>
  <c r="E44" i="3" s="1"/>
  <c r="H45" i="5"/>
  <c r="G23" i="5"/>
  <c r="G22" i="5" s="1"/>
  <c r="G12" i="5"/>
  <c r="G6" i="5"/>
  <c r="G5" i="5" s="1"/>
  <c r="E34" i="1"/>
  <c r="E28" i="1"/>
  <c r="E21" i="1" s="1"/>
  <c r="E3" i="1" s="1"/>
  <c r="E44" i="1" s="1"/>
  <c r="E22" i="1"/>
  <c r="E17" i="1"/>
  <c r="E11" i="1"/>
  <c r="E5" i="1"/>
  <c r="E4" i="1"/>
  <c r="G4" i="5" l="1"/>
  <c r="G45" i="5" s="1"/>
  <c r="I29" i="11" l="1"/>
  <c r="I23" i="11"/>
  <c r="I22" i="11" s="1"/>
  <c r="I12" i="11"/>
  <c r="I6" i="11"/>
  <c r="I5" i="11" s="1"/>
  <c r="I4" i="11" s="1"/>
  <c r="I45" i="11" s="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 s="1"/>
  <c r="F11" i="1"/>
  <c r="F5" i="1"/>
  <c r="F4" i="1" s="1"/>
  <c r="J45" i="10"/>
  <c r="J35" i="10"/>
  <c r="H35" i="10"/>
  <c r="G35" i="10"/>
  <c r="J29" i="10"/>
  <c r="I29" i="10"/>
  <c r="H29" i="10"/>
  <c r="G29" i="10"/>
  <c r="G22" i="10" s="1"/>
  <c r="K23" i="10"/>
  <c r="K22" i="10" s="1"/>
  <c r="J23" i="10"/>
  <c r="I23" i="10"/>
  <c r="H23" i="10"/>
  <c r="H22" i="10" s="1"/>
  <c r="G23" i="10"/>
  <c r="J22" i="10"/>
  <c r="I22" i="10"/>
  <c r="J21" i="10"/>
  <c r="J20" i="10"/>
  <c r="J18" i="10" s="1"/>
  <c r="J19" i="10"/>
  <c r="H18" i="10"/>
  <c r="G18" i="10"/>
  <c r="K12" i="10"/>
  <c r="J12" i="10"/>
  <c r="I12" i="10"/>
  <c r="H12" i="10"/>
  <c r="G12" i="10"/>
  <c r="K6" i="10"/>
  <c r="I6" i="10"/>
  <c r="H6" i="10"/>
  <c r="G6" i="10"/>
  <c r="G5" i="10" s="1"/>
  <c r="K5" i="10"/>
  <c r="K4" i="10" s="1"/>
  <c r="K45" i="10" s="1"/>
  <c r="I5" i="10"/>
  <c r="I4" i="10" s="1"/>
  <c r="I45" i="10" s="1"/>
  <c r="H5" i="10"/>
  <c r="H4" i="10" s="1"/>
  <c r="H45" i="10" s="1"/>
  <c r="J45" i="9"/>
  <c r="J35" i="9"/>
  <c r="G35" i="9"/>
  <c r="J29" i="9"/>
  <c r="I29" i="9"/>
  <c r="G29" i="9"/>
  <c r="K23" i="9"/>
  <c r="K22" i="9" s="1"/>
  <c r="J23" i="9"/>
  <c r="I23" i="9"/>
  <c r="G23" i="9"/>
  <c r="J22" i="9"/>
  <c r="I22" i="9"/>
  <c r="G22" i="9"/>
  <c r="J21" i="9"/>
  <c r="J20" i="9"/>
  <c r="J19" i="9"/>
  <c r="J18" i="9"/>
  <c r="G18" i="9"/>
  <c r="K12" i="9"/>
  <c r="J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/>
  <c r="G4" i="9" s="1"/>
  <c r="G45" i="9" s="1"/>
  <c r="H34" i="4"/>
  <c r="E34" i="4"/>
  <c r="E21" i="4" s="1"/>
  <c r="F28" i="4"/>
  <c r="H22" i="4"/>
  <c r="H21" i="4" s="1"/>
  <c r="G22" i="4"/>
  <c r="F22" i="4"/>
  <c r="E22" i="4"/>
  <c r="G21" i="4"/>
  <c r="F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H3" i="4" s="1"/>
  <c r="H44" i="4" s="1"/>
  <c r="H34" i="2"/>
  <c r="E34" i="2"/>
  <c r="H28" i="2"/>
  <c r="H21" i="2" s="1"/>
  <c r="G28" i="2"/>
  <c r="G21" i="2" s="1"/>
  <c r="F28" i="2"/>
  <c r="E28" i="2"/>
  <c r="H22" i="2"/>
  <c r="G22" i="2"/>
  <c r="F22" i="2"/>
  <c r="E22" i="2"/>
  <c r="F21" i="2"/>
  <c r="E21" i="2"/>
  <c r="H17" i="2"/>
  <c r="E17" i="2"/>
  <c r="H11" i="2"/>
  <c r="G11" i="2"/>
  <c r="F11" i="2"/>
  <c r="E11" i="2"/>
  <c r="E4" i="2" s="1"/>
  <c r="E3" i="2" s="1"/>
  <c r="E44" i="2" s="1"/>
  <c r="H5" i="2"/>
  <c r="H44" i="2" s="1"/>
  <c r="G5" i="2"/>
  <c r="G4" i="2" s="1"/>
  <c r="G3" i="2" s="1"/>
  <c r="G44" i="2" s="1"/>
  <c r="F5" i="2"/>
  <c r="E5" i="2"/>
  <c r="F4" i="2"/>
  <c r="F3" i="2" s="1"/>
  <c r="F44" i="2" s="1"/>
  <c r="D45" i="10"/>
  <c r="D35" i="10"/>
  <c r="C35" i="10"/>
  <c r="D29" i="10"/>
  <c r="C29" i="10"/>
  <c r="D23" i="10"/>
  <c r="D22" i="10" s="1"/>
  <c r="C23" i="10"/>
  <c r="C22" i="10" s="1"/>
  <c r="D18" i="10"/>
  <c r="C18" i="10"/>
  <c r="D12" i="10"/>
  <c r="C12" i="10"/>
  <c r="D6" i="10"/>
  <c r="D5" i="10" s="1"/>
  <c r="C6" i="10"/>
  <c r="C45" i="10" s="1"/>
  <c r="D45" i="9"/>
  <c r="D35" i="9"/>
  <c r="C35" i="9"/>
  <c r="D29" i="9"/>
  <c r="C29" i="9"/>
  <c r="D23" i="9"/>
  <c r="C23" i="9"/>
  <c r="C22" i="9" s="1"/>
  <c r="D22" i="9"/>
  <c r="D18" i="9"/>
  <c r="D5" i="9" s="1"/>
  <c r="D4" i="9" s="1"/>
  <c r="C18" i="9"/>
  <c r="D12" i="9"/>
  <c r="C12" i="9"/>
  <c r="D6" i="9"/>
  <c r="C6" i="9"/>
  <c r="C45" i="9" s="1"/>
  <c r="C34" i="4"/>
  <c r="C22" i="4"/>
  <c r="C21" i="4" s="1"/>
  <c r="C17" i="4"/>
  <c r="C5" i="4"/>
  <c r="C4" i="4"/>
  <c r="C3" i="4" s="1"/>
  <c r="C44" i="4" s="1"/>
  <c r="C34" i="2"/>
  <c r="C28" i="2"/>
  <c r="C22" i="2"/>
  <c r="C21" i="2" s="1"/>
  <c r="C17" i="2"/>
  <c r="C11" i="2"/>
  <c r="C5" i="2"/>
  <c r="C4" i="2"/>
  <c r="C3" i="2" s="1"/>
  <c r="C44" i="2" s="1"/>
  <c r="F3" i="1" l="1"/>
  <c r="F44" i="1" s="1"/>
  <c r="G4" i="10"/>
  <c r="G45" i="10" s="1"/>
  <c r="H4" i="2"/>
  <c r="H3" i="2" s="1"/>
  <c r="D4" i="10"/>
  <c r="C5" i="10"/>
  <c r="C4" i="10" s="1"/>
  <c r="C5" i="9"/>
  <c r="C4" i="9" s="1"/>
  <c r="D45" i="11" l="1"/>
  <c r="D18" i="11"/>
  <c r="D5" i="11" s="1"/>
  <c r="D4" i="11" s="1"/>
  <c r="C29" i="11"/>
  <c r="C23" i="11"/>
  <c r="C22" i="11"/>
  <c r="C12" i="11"/>
  <c r="C6" i="11"/>
  <c r="C5" i="11" s="1"/>
  <c r="C4" i="11" s="1"/>
  <c r="C45" i="11" s="1"/>
  <c r="D45" i="5"/>
  <c r="D18" i="5"/>
  <c r="D5" i="5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5" i="5" l="1"/>
  <c r="C4" i="5" s="1"/>
  <c r="C3" i="3"/>
  <c r="C44" i="3" s="1"/>
  <c r="C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<sst xmlns="http://schemas.openxmlformats.org/spreadsheetml/2006/main" count="928" uniqueCount="98">
  <si>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</si>
  <si>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</si>
  <si>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</si>
  <si>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</si>
  <si>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</si>
  <si>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</si>
  <si>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</si>
  <si>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</si>
  <si>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</si>
  <si>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</si>
  <si>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</si>
  <si>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</si>
  <si>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</si>
  <si>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</si>
  <si>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</si>
  <si>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</si>
  <si>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</si>
  <si>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</si>
  <si>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</si>
  <si>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</si>
  <si>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</si>
  <si>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</si>
  <si>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</si>
  <si>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</si>
  <si>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</si>
  <si>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</si>
  <si>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</si>
  <si>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</si>
  <si>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</si>
  <si>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</si>
  <si>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</si>
  <si>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</si>
  <si>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</si>
  <si>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</si>
  <si>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</si>
  <si>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</si>
  <si>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</si>
  <si>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</si>
  <si>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</si>
  <si>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</si>
  <si>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</si>
  <si>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</si>
  <si>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</si>
  <si>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</si>
  <si>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</si>
  <si>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</si>
  <si>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</si>
  <si>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</si>
  <si>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</si>
  <si>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</si>
  <si>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</si>
  <si>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</si>
  <si>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</si>
  <si>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</si>
  <si>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</si>
  <si>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</si>
  <si>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</si>
  <si>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</si>
  <si>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</si>
  <si>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</si>
  <si>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</si>
  <si>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</si>
  <si>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</si>
  <si>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</si>
  <si>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</si>
  <si>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</si>
  <si>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</si>
  <si>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</si>
  <si>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</si>
  <si>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</si>
  <si>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</si>
  <si>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</si>
  <si>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</si>
  <si>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</si>
  <si>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</si>
  <si>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</si>
  <si>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</si>
  <si>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</si>
  <si>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</si>
  <si>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</si>
  <si>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</si>
  <si>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</si>
  <si>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</si>
  <si>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</si>
  <si>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</si>
  <si>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</si>
  <si>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</si>
  <si>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</si>
  <si>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</si>
  <si>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</si>
  <si>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ноември 2024 година</t>
  </si>
  <si>
    <t>Бруто полисирана премија, во илјади денари, на друштвата за осигурување на живот, ноември 2023 година</t>
  </si>
  <si>
    <t>Број на склучени договори на друштвата за осигурување на живот, ноември 2024 година</t>
  </si>
  <si>
    <t>Број на склучени договори на друштвата за осигурување на живот, ноември 2023 година</t>
  </si>
  <si>
    <t>Бруто исплатени штети, во илјади денари, на друштвата за осигурување на живот, ноември 2024 година</t>
  </si>
  <si>
    <t>Бруто исплатени штети, во илјади денари, на друштвата за осигурување на живот, ноември 2023 година</t>
  </si>
  <si>
    <t>Број на исплатени штети на друштвата за осигурување на живот, ноември 2024 година</t>
  </si>
  <si>
    <t>Број на исплатени штети на друштвата за осигурување на живот, ноември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</si>
</sst>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4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22146</v>
      </c>
      <c r="D3" s="29">
        <f>D4+D21</f>
        <v>6465</v>
      </c>
      <c r="E3" s="29">
        <f t="shared" ref="E3" si="1">E4+E21</f>
        <v>1796</v>
      </c>
      <c r="F3" s="46">
        <f>SUM(F4,F21,F28)</f>
        <v>7066</v>
      </c>
      <c r="G3" s="49">
        <f>G4+G21</f>
        <v>17116.131496449983</v>
      </c>
      <c r="H3" s="49">
        <f>H4+H21</f>
        <v>2072.66</v>
      </c>
      <c r="I3" s="20">
        <f>SUM(C3:H3)</f>
        <v>56661.79149644998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5386</v>
      </c>
      <c r="D4" s="29">
        <f>D5+D11+D17</f>
        <v>6219</v>
      </c>
      <c r="E4" s="29">
        <f t="shared" ref="E4" si="2">SUM(E5,E17,E11)</f>
        <v>1000</v>
      </c>
      <c r="F4" s="46">
        <f>SUM(F11,F5)</f>
        <v>171</v>
      </c>
      <c r="G4" s="49">
        <f>G5+G11</f>
        <v>3247.0583750499995</v>
      </c>
      <c r="H4" s="49">
        <f>H5+H11</f>
        <v>0</v>
      </c>
      <c r="I4" s="20">
        <f t="shared" ref="I4:I44" si="3">SUM(C4:H4)</f>
        <v>16023.058375049999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5321</v>
      </c>
      <c r="D5" s="29">
        <f t="shared" ref="D5" si="4">SUM(D6:D9)</f>
        <v>5822</v>
      </c>
      <c r="E5" s="29">
        <f t="shared" ref="E5" si="5">SUM(E6:E10)</f>
        <v>886</v>
      </c>
      <c r="F5" s="46">
        <f>SUM(F6:F10)</f>
        <v>166</v>
      </c>
      <c r="G5" s="49">
        <f>G6+G8</f>
        <v>3201.0416665499997</v>
      </c>
      <c r="H5" s="49">
        <f>SUM(H6:H10)</f>
        <v>0</v>
      </c>
      <c r="I5" s="22">
        <f t="shared" si="3"/>
        <v>15396.04166655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5038</v>
      </c>
      <c r="D6" s="12">
        <v>72</v>
      </c>
      <c r="E6" s="12">
        <v>363</v>
      </c>
      <c r="F6" s="12">
        <v>105</v>
      </c>
      <c r="G6" s="50">
        <v>2927.2733059499997</v>
      </c>
      <c r="H6" s="51"/>
      <c r="I6" s="22">
        <f t="shared" si="3"/>
        <v>8505.2733059499988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108</v>
      </c>
      <c r="D8" s="12">
        <v>3458</v>
      </c>
      <c r="E8" s="12"/>
      <c r="F8" s="12">
        <v>0</v>
      </c>
      <c r="G8" s="50">
        <v>273.76836059999999</v>
      </c>
      <c r="H8" s="51"/>
      <c r="I8" s="22">
        <f t="shared" si="3"/>
        <v>3839.7683606000001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2292</v>
      </c>
      <c r="E9" s="12">
        <v>523</v>
      </c>
      <c r="F9" s="12">
        <v>61</v>
      </c>
      <c r="G9" s="51"/>
      <c r="H9" s="51"/>
      <c r="I9" s="22">
        <f t="shared" si="3"/>
        <v>2876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175</v>
      </c>
      <c r="D10" s="12">
        <v>0</v>
      </c>
      <c r="E10" s="12"/>
      <c r="F10" s="47">
        <v>0</v>
      </c>
      <c r="G10" s="51"/>
      <c r="H10" s="51"/>
      <c r="I10" s="22">
        <f t="shared" si="3"/>
        <v>175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65</v>
      </c>
      <c r="D11" s="29">
        <f>SUM(D12:D16)</f>
        <v>397</v>
      </c>
      <c r="E11" s="38">
        <f>SUM(E12:E16)</f>
        <v>114</v>
      </c>
      <c r="F11" s="48">
        <f>SUM(F16,F13)</f>
        <v>5</v>
      </c>
      <c r="G11" s="49">
        <f>SUM(G12:G16)</f>
        <v>46.016708499999993</v>
      </c>
      <c r="H11" s="49">
        <f>SUM(H12:H16)</f>
        <v>0</v>
      </c>
      <c r="I11" s="22">
        <f t="shared" si="3"/>
        <v>627.01670850000005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10</v>
      </c>
      <c r="D12" s="12">
        <v>123</v>
      </c>
      <c r="E12" s="12">
        <v>19</v>
      </c>
      <c r="F12" s="47">
        <v>0</v>
      </c>
      <c r="G12" s="50">
        <v>2.0736113999999999</v>
      </c>
      <c r="H12" s="51"/>
      <c r="I12" s="22">
        <f t="shared" si="3"/>
        <v>154.0736114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22</v>
      </c>
      <c r="D13" s="12">
        <v>267</v>
      </c>
      <c r="E13" s="12">
        <v>60</v>
      </c>
      <c r="F13" s="12">
        <v>5</v>
      </c>
      <c r="G13" s="50">
        <v>43.943097099999996</v>
      </c>
      <c r="H13" s="51"/>
      <c r="I13" s="22">
        <f t="shared" si="3"/>
        <v>397.94309709999999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60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60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33</v>
      </c>
      <c r="D16" s="12">
        <v>7</v>
      </c>
      <c r="E16" s="12">
        <v>35</v>
      </c>
      <c r="F16" s="12">
        <v>0</v>
      </c>
      <c r="G16" s="50"/>
      <c r="H16" s="51"/>
      <c r="I16" s="22">
        <f t="shared" si="3"/>
        <v>75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6">SUM(D18:D20)</f>
        <v>0</v>
      </c>
      <c r="E17" s="29">
        <f t="shared" ref="E17" si="7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16760</v>
      </c>
      <c r="D21" s="29">
        <f>D22+D28</f>
        <v>246</v>
      </c>
      <c r="E21" s="29">
        <f t="shared" ref="E21" si="8">SUM(E22,E28,E34)</f>
        <v>796</v>
      </c>
      <c r="F21" s="32">
        <f>SUM(F22,F34)</f>
        <v>6509</v>
      </c>
      <c r="G21" s="49">
        <f>G22+G28</f>
        <v>13869.073121399984</v>
      </c>
      <c r="H21" s="49">
        <f>H22+H28</f>
        <v>2072.66</v>
      </c>
      <c r="I21" s="20">
        <f t="shared" si="3"/>
        <v>40252.733121399986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15701</v>
      </c>
      <c r="D22" s="29">
        <f>D24</f>
        <v>246</v>
      </c>
      <c r="E22" s="29">
        <f t="shared" ref="E22" si="9">SUM(E23:E27)</f>
        <v>796</v>
      </c>
      <c r="F22" s="32">
        <f t="shared" ref="F22" si="10">SUM(F23:F27)</f>
        <v>6509</v>
      </c>
      <c r="G22" s="49">
        <f>G24</f>
        <v>13869.073121399984</v>
      </c>
      <c r="H22" s="29">
        <f>SUM(H23:H27)</f>
        <v>1331.01</v>
      </c>
      <c r="I22" s="22">
        <f t="shared" si="3"/>
        <v>38452.083121399985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15701</v>
      </c>
      <c r="D24" s="12">
        <v>246</v>
      </c>
      <c r="E24" s="12">
        <v>796</v>
      </c>
      <c r="F24" s="12">
        <v>6509</v>
      </c>
      <c r="G24" s="51">
        <v>13869.073121399984</v>
      </c>
      <c r="H24" s="51">
        <v>1331.01</v>
      </c>
      <c r="I24" s="22">
        <f t="shared" si="3"/>
        <v>38452.083121399985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1059</v>
      </c>
      <c r="D28" s="29">
        <f>D29+D30</f>
        <v>0</v>
      </c>
      <c r="E28" s="29">
        <f>SUM(E29:E33)</f>
        <v>0</v>
      </c>
      <c r="F28" s="32">
        <f>SUM(F29:F33)</f>
        <v>386</v>
      </c>
      <c r="G28" s="49">
        <f>SUM(G29:G33)</f>
        <v>0</v>
      </c>
      <c r="H28" s="49">
        <f>SUM(H29:H33)</f>
        <v>741.65000000000009</v>
      </c>
      <c r="I28" s="22">
        <f t="shared" si="3"/>
        <v>2186.65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22</v>
      </c>
      <c r="D29" s="12">
        <v>0</v>
      </c>
      <c r="E29" s="12"/>
      <c r="F29" s="12">
        <v>0</v>
      </c>
      <c r="G29" s="51"/>
      <c r="H29" s="51">
        <v>74.790000000000006</v>
      </c>
      <c r="I29" s="22">
        <f t="shared" si="3"/>
        <v>96.79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914</v>
      </c>
      <c r="D30" s="12">
        <v>0</v>
      </c>
      <c r="E30" s="12"/>
      <c r="F30" s="12">
        <v>318</v>
      </c>
      <c r="G30" s="51"/>
      <c r="H30" s="51">
        <v>243.01999999999998</v>
      </c>
      <c r="I30" s="22">
        <f t="shared" si="3"/>
        <v>1475.02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123</v>
      </c>
      <c r="D33" s="12">
        <v>0</v>
      </c>
      <c r="E33" s="12"/>
      <c r="F33" s="12">
        <v>68</v>
      </c>
      <c r="G33" s="51"/>
      <c r="H33" s="51">
        <v>423.84000000000003</v>
      </c>
      <c r="I33" s="22">
        <f t="shared" si="3"/>
        <v>614.84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1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8941</v>
      </c>
      <c r="D39" s="29">
        <v>1952</v>
      </c>
      <c r="E39" s="12">
        <v>12068</v>
      </c>
      <c r="F39" s="12">
        <v>2163</v>
      </c>
      <c r="G39" s="51">
        <v>13355.5898714</v>
      </c>
      <c r="H39" s="51">
        <v>1803.6999999999998</v>
      </c>
      <c r="I39" s="20">
        <f t="shared" si="3"/>
        <v>40283.289871399997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31087</v>
      </c>
      <c r="D44" s="29">
        <f>D39+D3</f>
        <v>8417</v>
      </c>
      <c r="E44" s="29">
        <f t="shared" ref="E44" si="12">SUM(E3,E38:E43)</f>
        <v>13864</v>
      </c>
      <c r="F44" s="55">
        <f>SUM(F3,F39)</f>
        <v>9229</v>
      </c>
      <c r="G44" s="52">
        <f>G3+G39</f>
        <v>30471.721367849983</v>
      </c>
      <c r="H44" s="49">
        <f>H5+H11+H22+H28+H39</f>
        <v>3876.3599999999997</v>
      </c>
      <c r="I44" s="24">
        <f t="shared" si="3"/>
        <v>96945.081367849984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D3" sqref="D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20902</v>
      </c>
      <c r="D3" s="29">
        <v>3701.4416929523795</v>
      </c>
      <c r="E3" s="29">
        <f t="shared" ref="E3" si="1">E4+E21</f>
        <v>2021</v>
      </c>
      <c r="F3" s="46">
        <f>SUM(F4,F21,F28)</f>
        <v>8146</v>
      </c>
      <c r="G3" s="49">
        <f>G4+G21</f>
        <v>31858.351420032093</v>
      </c>
      <c r="H3" s="29">
        <f>H4+H21</f>
        <v>245</v>
      </c>
      <c r="I3" s="20">
        <f>SUM(C3:H3)</f>
        <v>66873.79311298448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5567</v>
      </c>
      <c r="D4" s="29">
        <v>3293.9928629523797</v>
      </c>
      <c r="E4" s="29">
        <f t="shared" ref="E4" si="2">SUM(E5,E17,E11)</f>
        <v>1228</v>
      </c>
      <c r="F4" s="46">
        <f>SUM(F11,F5)</f>
        <v>368</v>
      </c>
      <c r="G4" s="49">
        <f>G5+G11</f>
        <v>10235.930649996002</v>
      </c>
      <c r="H4" s="29">
        <f>H5+H11</f>
        <v>0</v>
      </c>
      <c r="I4" s="20">
        <f t="shared" ref="I4:I44" si="3">SUM(C4:H4)</f>
        <v>20692.923512948382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 t="shared" ref="C5" si="4">SUM(C6:C10)</f>
        <v>5523</v>
      </c>
      <c r="D5" s="29">
        <v>2972.7645199999988</v>
      </c>
      <c r="E5" s="29">
        <f t="shared" ref="E5" si="5">SUM(E6:E10)</f>
        <v>1143</v>
      </c>
      <c r="F5" s="46">
        <f>SUM(F6:F10)</f>
        <v>332</v>
      </c>
      <c r="G5" s="49">
        <f>G6+G8</f>
        <v>10059.595611588002</v>
      </c>
      <c r="H5" s="29">
        <f>SUM(H6:H10)</f>
        <v>0</v>
      </c>
      <c r="I5" s="22">
        <f t="shared" si="3"/>
        <v>20030.360131588001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5174</v>
      </c>
      <c r="D6" s="12">
        <v>348.32556999999997</v>
      </c>
      <c r="E6" s="12">
        <v>458</v>
      </c>
      <c r="F6" s="12">
        <v>137</v>
      </c>
      <c r="G6" s="50">
        <v>9245.9975724360011</v>
      </c>
      <c r="H6" s="12"/>
      <c r="I6" s="22">
        <f t="shared" si="3"/>
        <v>15363.323142436002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47">
        <v>0</v>
      </c>
      <c r="G7" s="50"/>
      <c r="H7" s="12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290</v>
      </c>
      <c r="D8" s="12">
        <v>948.77026000000001</v>
      </c>
      <c r="E8" s="12"/>
      <c r="F8" s="12">
        <v>0</v>
      </c>
      <c r="G8" s="50">
        <v>813.59803915199996</v>
      </c>
      <c r="H8" s="12"/>
      <c r="I8" s="22">
        <f t="shared" si="3"/>
        <v>2052.368299152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1675.6686899999991</v>
      </c>
      <c r="E9" s="12">
        <v>685</v>
      </c>
      <c r="F9" s="12">
        <v>195</v>
      </c>
      <c r="G9" s="51"/>
      <c r="H9" s="12"/>
      <c r="I9" s="22">
        <f t="shared" si="3"/>
        <v>2555.6686899999991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59</v>
      </c>
      <c r="D10" s="12">
        <v>0</v>
      </c>
      <c r="E10" s="12"/>
      <c r="F10" s="47">
        <v>0</v>
      </c>
      <c r="G10" s="51"/>
      <c r="H10" s="12"/>
      <c r="I10" s="22">
        <f t="shared" si="3"/>
        <v>59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29">
        <f t="shared" ref="C11" si="6">SUM(C12:C16)</f>
        <v>44</v>
      </c>
      <c r="D11" s="29">
        <v>321.22834295238101</v>
      </c>
      <c r="E11" s="38">
        <f t="shared" ref="E11" si="7">SUM(E12:E16)</f>
        <v>85</v>
      </c>
      <c r="F11" s="48">
        <f>SUM(F16,F13)</f>
        <v>36</v>
      </c>
      <c r="G11" s="49">
        <f>SUM(G12:G16)</f>
        <v>176.335038408</v>
      </c>
      <c r="H11" s="29">
        <f>SUM(H12:H16)</f>
        <v>0</v>
      </c>
      <c r="I11" s="22">
        <f t="shared" si="3"/>
        <v>662.56338136038107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12</v>
      </c>
      <c r="D12" s="12">
        <v>96.693136190476167</v>
      </c>
      <c r="E12" s="12">
        <v>19</v>
      </c>
      <c r="F12" s="47"/>
      <c r="G12" s="51">
        <v>11.081583624</v>
      </c>
      <c r="H12" s="12"/>
      <c r="I12" s="22">
        <f t="shared" si="3"/>
        <v>138.77471981447616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19</v>
      </c>
      <c r="D13" s="12">
        <v>196.07179676190484</v>
      </c>
      <c r="E13" s="12">
        <v>44</v>
      </c>
      <c r="F13" s="12">
        <v>31</v>
      </c>
      <c r="G13" s="51">
        <v>104.733324576</v>
      </c>
      <c r="H13" s="12"/>
      <c r="I13" s="22">
        <f t="shared" si="3"/>
        <v>394.80512133790478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>
        <v>0</v>
      </c>
      <c r="D14" s="12">
        <v>0</v>
      </c>
      <c r="E14" s="12"/>
      <c r="F14" s="47">
        <v>0</v>
      </c>
      <c r="G14" s="51"/>
      <c r="H14" s="12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>
        <v>0</v>
      </c>
      <c r="D15" s="12">
        <v>0</v>
      </c>
      <c r="E15" s="12"/>
      <c r="F15" s="47">
        <v>0</v>
      </c>
      <c r="G15" s="51"/>
      <c r="H15" s="12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13</v>
      </c>
      <c r="D16" s="12">
        <v>28.46341</v>
      </c>
      <c r="E16" s="12">
        <v>22</v>
      </c>
      <c r="F16" s="12">
        <v>5</v>
      </c>
      <c r="G16" s="51">
        <v>60.520130207999998</v>
      </c>
      <c r="H16" s="12"/>
      <c r="I16" s="22">
        <f t="shared" si="3"/>
        <v>128.98354020799999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29">
        <f t="shared" ref="C17" si="8">SUM(C18:C20)</f>
        <v>0</v>
      </c>
      <c r="D17" s="29">
        <v>0</v>
      </c>
      <c r="E17" s="29">
        <f t="shared" ref="E17" si="9">SUM(E18:E20)</f>
        <v>0</v>
      </c>
      <c r="F17" s="48">
        <v>0</v>
      </c>
      <c r="G17" s="49"/>
      <c r="H17" s="2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>
        <v>0</v>
      </c>
      <c r="D18" s="12">
        <v>0</v>
      </c>
      <c r="E18" s="12"/>
      <c r="F18" s="47">
        <v>0</v>
      </c>
      <c r="G18" s="51"/>
      <c r="H18" s="12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12">
        <v>0</v>
      </c>
      <c r="E19" s="12"/>
      <c r="F19" s="47">
        <v>0</v>
      </c>
      <c r="G19" s="51"/>
      <c r="H19" s="12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47">
        <v>0</v>
      </c>
      <c r="G20" s="51"/>
      <c r="H20" s="12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29">
        <f>C22+C28+C34</f>
        <v>15335</v>
      </c>
      <c r="D21" s="29">
        <v>407.44882999999999</v>
      </c>
      <c r="E21" s="29">
        <f t="shared" ref="E21" si="10">SUM(E22,E28,E34)</f>
        <v>793</v>
      </c>
      <c r="F21" s="32">
        <f>SUM(F22,F34)</f>
        <v>7081</v>
      </c>
      <c r="G21" s="49">
        <f>G22+G28</f>
        <v>21622.420770036093</v>
      </c>
      <c r="H21" s="29">
        <f>H22+H28</f>
        <v>245</v>
      </c>
      <c r="I21" s="20">
        <f t="shared" si="3"/>
        <v>45483.869600036094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29">
        <f>SUM(C23:C27)</f>
        <v>14289</v>
      </c>
      <c r="D22" s="29">
        <v>407.44882999999999</v>
      </c>
      <c r="E22" s="29">
        <f t="shared" ref="E22:F22" si="11">SUM(E23:E27)</f>
        <v>793</v>
      </c>
      <c r="F22" s="32">
        <f t="shared" si="11"/>
        <v>7081</v>
      </c>
      <c r="G22" s="49">
        <f>G24</f>
        <v>21622.420770036093</v>
      </c>
      <c r="H22" s="29">
        <f>SUM(H23:H27)</f>
        <v>113</v>
      </c>
      <c r="I22" s="22">
        <f t="shared" si="3"/>
        <v>44305.869600036094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>
        <v>0</v>
      </c>
      <c r="D23" s="12">
        <v>0</v>
      </c>
      <c r="E23" s="12"/>
      <c r="F23" s="47">
        <v>0</v>
      </c>
      <c r="G23" s="51"/>
      <c r="H23" s="12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14289</v>
      </c>
      <c r="D24" s="12">
        <v>407.44882999999999</v>
      </c>
      <c r="E24" s="12">
        <v>793</v>
      </c>
      <c r="F24" s="12">
        <v>7081</v>
      </c>
      <c r="G24" s="51">
        <v>21622.420770036093</v>
      </c>
      <c r="H24" s="12">
        <v>113</v>
      </c>
      <c r="I24" s="22">
        <f t="shared" si="3"/>
        <v>44305.869600036094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>
        <v>0</v>
      </c>
      <c r="D25" s="12">
        <v>0</v>
      </c>
      <c r="E25" s="12"/>
      <c r="F25" s="47">
        <v>0</v>
      </c>
      <c r="G25" s="51"/>
      <c r="H25" s="12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>
        <v>0</v>
      </c>
      <c r="D26" s="12">
        <v>0</v>
      </c>
      <c r="E26" s="12"/>
      <c r="F26" s="47">
        <v>0</v>
      </c>
      <c r="G26" s="51"/>
      <c r="H26" s="12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>
        <v>0</v>
      </c>
      <c r="D27" s="12">
        <v>0</v>
      </c>
      <c r="E27" s="12"/>
      <c r="F27" s="47">
        <v>0</v>
      </c>
      <c r="G27" s="51"/>
      <c r="H27" s="12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29">
        <f t="shared" ref="C28" si="12">SUM(C29:C33)</f>
        <v>1046</v>
      </c>
      <c r="D28" s="29">
        <v>0</v>
      </c>
      <c r="E28" s="29">
        <f>SUM(E29:E33)</f>
        <v>0</v>
      </c>
      <c r="F28" s="32">
        <f>SUM(F29:F33)</f>
        <v>697</v>
      </c>
      <c r="G28" s="49">
        <f>SUM(G29:G33)</f>
        <v>0</v>
      </c>
      <c r="H28" s="29">
        <f>SUM(H29:H33)</f>
        <v>132</v>
      </c>
      <c r="I28" s="22">
        <f t="shared" si="3"/>
        <v>1875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11</v>
      </c>
      <c r="D29" s="12">
        <v>0</v>
      </c>
      <c r="E29" s="12"/>
      <c r="F29" s="12">
        <v>0</v>
      </c>
      <c r="G29" s="51"/>
      <c r="H29" s="12">
        <v>14</v>
      </c>
      <c r="I29" s="22">
        <f t="shared" si="3"/>
        <v>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930</v>
      </c>
      <c r="D30" s="12">
        <v>0</v>
      </c>
      <c r="E30" s="12"/>
      <c r="F30" s="12">
        <v>601</v>
      </c>
      <c r="G30" s="51"/>
      <c r="H30" s="12">
        <v>33</v>
      </c>
      <c r="I30" s="22">
        <f t="shared" si="3"/>
        <v>1564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>
        <v>0</v>
      </c>
      <c r="D31" s="12">
        <v>0</v>
      </c>
      <c r="E31" s="12"/>
      <c r="F31" s="47">
        <v>0</v>
      </c>
      <c r="G31" s="51"/>
      <c r="H31" s="12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>
        <v>0</v>
      </c>
      <c r="D32" s="12">
        <v>0</v>
      </c>
      <c r="E32" s="12"/>
      <c r="F32" s="47">
        <v>0</v>
      </c>
      <c r="G32" s="51"/>
      <c r="H32" s="12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105</v>
      </c>
      <c r="D33" s="12">
        <v>0</v>
      </c>
      <c r="E33" s="12"/>
      <c r="F33" s="12">
        <v>96</v>
      </c>
      <c r="G33" s="51"/>
      <c r="H33" s="12">
        <v>85</v>
      </c>
      <c r="I33" s="22">
        <f t="shared" si="3"/>
        <v>286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29">
        <f t="shared" ref="C34" si="13">SUM(C35:C37)</f>
        <v>0</v>
      </c>
      <c r="D34" s="29">
        <v>0</v>
      </c>
      <c r="E34" s="29">
        <f t="shared" ref="E34" si="14">SUM(E35:E37)</f>
        <v>0</v>
      </c>
      <c r="F34" s="48">
        <v>0</v>
      </c>
      <c r="G34" s="49"/>
      <c r="H34" s="2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>
        <v>0</v>
      </c>
      <c r="D35" s="12">
        <v>0</v>
      </c>
      <c r="E35" s="12"/>
      <c r="F35" s="47">
        <v>0</v>
      </c>
      <c r="G35" s="51"/>
      <c r="H35" s="12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>
        <v>0</v>
      </c>
      <c r="D36" s="12">
        <v>0</v>
      </c>
      <c r="E36" s="12"/>
      <c r="F36" s="47">
        <v>0</v>
      </c>
      <c r="G36" s="51"/>
      <c r="H36" s="12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>
        <v>0</v>
      </c>
      <c r="D37" s="12">
        <v>0</v>
      </c>
      <c r="E37" s="12"/>
      <c r="F37" s="47">
        <v>0</v>
      </c>
      <c r="G37" s="51"/>
      <c r="H37" s="12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>
        <v>0</v>
      </c>
      <c r="D38" s="12">
        <v>0</v>
      </c>
      <c r="E38" s="12"/>
      <c r="F38" s="47">
        <v>0</v>
      </c>
      <c r="G38" s="51"/>
      <c r="H38" s="12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29">
        <v>5067</v>
      </c>
      <c r="D39" s="29">
        <v>1110.2220500000001</v>
      </c>
      <c r="E39" s="12">
        <v>7958</v>
      </c>
      <c r="F39" s="12">
        <v>1792</v>
      </c>
      <c r="G39" s="51">
        <v>11619.724804559995</v>
      </c>
      <c r="H39" s="12"/>
      <c r="I39" s="20">
        <f t="shared" si="3"/>
        <v>27546.946854559996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>
        <v>0</v>
      </c>
      <c r="D40" s="12">
        <v>0</v>
      </c>
      <c r="E40" s="12"/>
      <c r="F40" s="47">
        <v>0</v>
      </c>
      <c r="G40" s="51"/>
      <c r="H40" s="12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>
        <v>0</v>
      </c>
      <c r="D41" s="12">
        <v>0</v>
      </c>
      <c r="E41" s="12"/>
      <c r="F41" s="12">
        <v>0</v>
      </c>
      <c r="G41" s="51"/>
      <c r="H41" s="12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>
        <v>0</v>
      </c>
      <c r="D42" s="12">
        <v>0</v>
      </c>
      <c r="E42" s="12"/>
      <c r="F42" s="12">
        <v>0</v>
      </c>
      <c r="G42" s="51"/>
      <c r="H42" s="12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>
        <v>0</v>
      </c>
      <c r="D43" s="12">
        <v>0</v>
      </c>
      <c r="E43" s="12"/>
      <c r="F43" s="12">
        <v>0</v>
      </c>
      <c r="G43" s="51"/>
      <c r="H43" s="12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C39+C3</f>
        <v>25969</v>
      </c>
      <c r="D44" s="29">
        <v>4811.6637429523798</v>
      </c>
      <c r="E44" s="29">
        <f t="shared" ref="E44" si="15">SUM(E3,E38:E43)</f>
        <v>9979</v>
      </c>
      <c r="F44" s="55">
        <f>SUM(F3,F39)</f>
        <v>9938</v>
      </c>
      <c r="G44" s="52">
        <f>G3+G39</f>
        <v>43478.076224592092</v>
      </c>
      <c r="H44" s="29">
        <f>H5+H11+H22+H28+H39</f>
        <v>245</v>
      </c>
      <c r="I44" s="24">
        <f t="shared" si="3"/>
        <v>94420.739967544476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tabSelected="1"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416</v>
      </c>
      <c r="D3" s="29">
        <f>D4+D21</f>
        <v>88</v>
      </c>
      <c r="E3" s="29">
        <f>E4+E21</f>
        <v>50</v>
      </c>
      <c r="F3" s="29">
        <f>SUM(F4,F21)</f>
        <v>806</v>
      </c>
      <c r="G3" s="29">
        <f>G4+G21</f>
        <v>3694</v>
      </c>
      <c r="H3" s="29">
        <f>H4+H21</f>
        <v>74</v>
      </c>
      <c r="I3" s="20">
        <f>SUM(C3:H3)</f>
        <v>5128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84</v>
      </c>
      <c r="D4" s="29">
        <f>D5+D17</f>
        <v>83</v>
      </c>
      <c r="E4" s="29">
        <f>SUM(E5,E17)</f>
        <v>22</v>
      </c>
      <c r="F4" s="29">
        <f>SUM(F5)</f>
        <v>3</v>
      </c>
      <c r="G4" s="29">
        <f>G5</f>
        <v>40</v>
      </c>
      <c r="H4" s="29">
        <f>H5+H17</f>
        <v>0</v>
      </c>
      <c r="I4" s="20">
        <f t="shared" ref="I4:I44" si="0">SUM(C4:H4)</f>
        <v>232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84</v>
      </c>
      <c r="D5" s="29">
        <f>SUM(D6:D9)</f>
        <v>83</v>
      </c>
      <c r="E5" s="29">
        <f>SUM(E6:E10)</f>
        <v>22</v>
      </c>
      <c r="F5" s="29">
        <f>SUM(F6:F10)</f>
        <v>3</v>
      </c>
      <c r="G5" s="29">
        <f>G6+G8</f>
        <v>40</v>
      </c>
      <c r="H5" s="29">
        <f>SUM(H6:H10)</f>
        <v>0</v>
      </c>
      <c r="I5" s="22">
        <f t="shared" si="0"/>
        <v>232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59</v>
      </c>
      <c r="D6" s="12">
        <v>3</v>
      </c>
      <c r="E6" s="12">
        <v>8</v>
      </c>
      <c r="F6" s="12">
        <v>2</v>
      </c>
      <c r="G6" s="37">
        <v>24</v>
      </c>
      <c r="H6" s="12"/>
      <c r="I6" s="22">
        <f t="shared" si="0"/>
        <v>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7</v>
      </c>
      <c r="D8" s="12">
        <v>24</v>
      </c>
      <c r="E8" s="12"/>
      <c r="F8" s="12">
        <v>0</v>
      </c>
      <c r="G8" s="37">
        <v>16</v>
      </c>
      <c r="H8" s="12"/>
      <c r="I8" s="22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56</v>
      </c>
      <c r="E9" s="12">
        <v>14</v>
      </c>
      <c r="F9" s="12">
        <v>1</v>
      </c>
      <c r="G9" s="12"/>
      <c r="H9" s="12"/>
      <c r="I9" s="22">
        <f t="shared" si="0"/>
        <v>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</v>
      </c>
      <c r="D10" s="12">
        <v>0</v>
      </c>
      <c r="E10" s="12"/>
      <c r="F10" s="12">
        <v>0</v>
      </c>
      <c r="G10" s="12"/>
      <c r="H10" s="12"/>
      <c r="I10" s="22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44</v>
      </c>
      <c r="D11" s="29">
        <f>D13</f>
        <v>107</v>
      </c>
      <c r="E11" s="12">
        <v>21</v>
      </c>
      <c r="F11" s="32">
        <f>SUM(F16,F13)</f>
        <v>3</v>
      </c>
      <c r="G11" s="29">
        <f>G13</f>
        <v>17</v>
      </c>
      <c r="H11" s="29"/>
      <c r="I11" s="22">
        <f t="shared" si="0"/>
        <v>192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44</v>
      </c>
      <c r="D12" s="12">
        <v>97</v>
      </c>
      <c r="E12" s="12">
        <v>20</v>
      </c>
      <c r="F12" s="12">
        <v>0</v>
      </c>
      <c r="G12" s="37">
        <v>15</v>
      </c>
      <c r="H12" s="12"/>
      <c r="I12" s="22">
        <f t="shared" si="0"/>
        <v>176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43</v>
      </c>
      <c r="D13" s="12">
        <v>107</v>
      </c>
      <c r="E13" s="12">
        <v>20</v>
      </c>
      <c r="F13" s="12">
        <v>3</v>
      </c>
      <c r="G13" s="37">
        <v>17</v>
      </c>
      <c r="H13" s="12"/>
      <c r="I13" s="22">
        <f t="shared" si="0"/>
        <v>190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17</v>
      </c>
      <c r="D16" s="12">
        <v>1</v>
      </c>
      <c r="E16" s="12">
        <v>5</v>
      </c>
      <c r="F16" s="12">
        <v>0</v>
      </c>
      <c r="G16" s="37"/>
      <c r="H16" s="12"/>
      <c r="I16" s="22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332</v>
      </c>
      <c r="D21" s="29">
        <f>D22</f>
        <v>5</v>
      </c>
      <c r="E21" s="29">
        <f>SUM(E22,E28,E34)</f>
        <v>28</v>
      </c>
      <c r="F21" s="32">
        <f>SUM(F22,F34)</f>
        <v>803</v>
      </c>
      <c r="G21" s="29">
        <f>G22</f>
        <v>3654</v>
      </c>
      <c r="H21" s="29">
        <f>H22+H34</f>
        <v>74</v>
      </c>
      <c r="I21" s="20">
        <f t="shared" si="0"/>
        <v>4896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332</v>
      </c>
      <c r="D22" s="29">
        <f>D24</f>
        <v>5</v>
      </c>
      <c r="E22" s="29">
        <f>SUM(E23:E27)</f>
        <v>28</v>
      </c>
      <c r="F22" s="32">
        <f>SUM(F23:F27)</f>
        <v>803</v>
      </c>
      <c r="G22" s="29">
        <f>SUM(G23:G27)</f>
        <v>3654</v>
      </c>
      <c r="H22" s="29">
        <f>SUM(H23:H27)</f>
        <v>74</v>
      </c>
      <c r="I22" s="22">
        <f t="shared" si="0"/>
        <v>4896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332</v>
      </c>
      <c r="D24" s="12">
        <v>5</v>
      </c>
      <c r="E24" s="12">
        <v>28</v>
      </c>
      <c r="F24" s="12">
        <v>803</v>
      </c>
      <c r="G24" s="12">
        <v>3654</v>
      </c>
      <c r="H24" s="12">
        <v>74</v>
      </c>
      <c r="I24" s="22">
        <f t="shared" si="0"/>
        <v>4896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95</v>
      </c>
      <c r="D28" s="29">
        <v>0</v>
      </c>
      <c r="E28" s="12"/>
      <c r="F28" s="32">
        <f>SUM(F29:F33)</f>
        <v>522</v>
      </c>
      <c r="G28" s="29">
        <v>0</v>
      </c>
      <c r="H28" s="29">
        <v>59</v>
      </c>
      <c r="I28" s="22">
        <f t="shared" si="0"/>
        <v>676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66</v>
      </c>
      <c r="D29" s="12">
        <v>0</v>
      </c>
      <c r="E29" s="12"/>
      <c r="F29" s="12">
        <v>0</v>
      </c>
      <c r="G29" s="12"/>
      <c r="H29" s="1">
        <v>4</v>
      </c>
      <c r="I29" s="22">
        <f t="shared" si="0"/>
        <v>70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93</v>
      </c>
      <c r="D30" s="12">
        <v>0</v>
      </c>
      <c r="E30" s="12"/>
      <c r="F30" s="12">
        <v>505</v>
      </c>
      <c r="G30" s="12"/>
      <c r="H30" s="12">
        <v>47</v>
      </c>
      <c r="I30" s="22">
        <f t="shared" si="0"/>
        <v>645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84</v>
      </c>
      <c r="D33" s="12">
        <v>0</v>
      </c>
      <c r="E33" s="12"/>
      <c r="F33" s="12">
        <v>17</v>
      </c>
      <c r="G33" s="12"/>
      <c r="H33" s="12">
        <v>51</v>
      </c>
      <c r="I33" s="22">
        <f t="shared" si="0"/>
        <v>152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111</v>
      </c>
      <c r="D39" s="29">
        <v>41</v>
      </c>
      <c r="E39" s="12">
        <v>166</v>
      </c>
      <c r="F39" s="12">
        <v>52</v>
      </c>
      <c r="G39" s="12">
        <v>59</v>
      </c>
      <c r="H39" s="12">
        <v>57</v>
      </c>
      <c r="I39" s="20">
        <f t="shared" si="0"/>
        <v>486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527</v>
      </c>
      <c r="D44" s="29">
        <f>D39+D3</f>
        <v>129</v>
      </c>
      <c r="E44" s="29">
        <f>SUM(E3,E38:E43)</f>
        <v>216</v>
      </c>
      <c r="F44" s="55">
        <f>SUM(F3,F39)</f>
        <v>858</v>
      </c>
      <c r="G44" s="29">
        <f>G3+G39</f>
        <v>3753</v>
      </c>
      <c r="H44" s="53">
        <f>H39+H3</f>
        <v>131</v>
      </c>
      <c r="I44" s="24">
        <f t="shared" si="0"/>
        <v>5614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D3" sqref="D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>C4+C21</f>
        <v>372</v>
      </c>
      <c r="D3" s="29">
        <v>120</v>
      </c>
      <c r="E3" s="29">
        <f>E4+E21</f>
        <v>128</v>
      </c>
      <c r="F3" s="29">
        <f>SUM(F4,F21)</f>
        <v>935</v>
      </c>
      <c r="G3" s="29">
        <f>G4+G21</f>
        <v>4333</v>
      </c>
      <c r="H3" s="29">
        <f>H4+H21</f>
        <v>13</v>
      </c>
      <c r="I3" s="20">
        <f>SUM(C3:H3)</f>
        <v>5901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C5+C17</f>
        <v>27</v>
      </c>
      <c r="D4" s="29">
        <v>112</v>
      </c>
      <c r="E4" s="29">
        <f>SUM(E5,E17)</f>
        <v>37</v>
      </c>
      <c r="F4" s="29">
        <f>SUM(F5)</f>
        <v>25</v>
      </c>
      <c r="G4" s="29">
        <f>G5</f>
        <v>84</v>
      </c>
      <c r="H4" s="29">
        <f>H5+H17</f>
        <v>0</v>
      </c>
      <c r="I4" s="20">
        <f t="shared" ref="I4:I44" si="0">SUM(C4:H4)</f>
        <v>285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27</v>
      </c>
      <c r="D5" s="29">
        <v>112</v>
      </c>
      <c r="E5" s="29">
        <f>SUM(E6:E10)</f>
        <v>37</v>
      </c>
      <c r="F5" s="29">
        <f>SUM(F6:F10)</f>
        <v>25</v>
      </c>
      <c r="G5" s="29">
        <f>G6+G8</f>
        <v>84</v>
      </c>
      <c r="H5" s="29">
        <f>SUM(H6:H10)</f>
        <v>0</v>
      </c>
      <c r="I5" s="22">
        <f t="shared" si="0"/>
        <v>285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14</v>
      </c>
      <c r="D6" s="12">
        <v>16</v>
      </c>
      <c r="E6" s="12">
        <v>19</v>
      </c>
      <c r="F6" s="12">
        <v>6</v>
      </c>
      <c r="G6" s="37">
        <v>48</v>
      </c>
      <c r="H6" s="12"/>
      <c r="I6" s="22">
        <f t="shared" si="0"/>
        <v>103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10</v>
      </c>
      <c r="D8" s="12">
        <v>43</v>
      </c>
      <c r="E8" s="12"/>
      <c r="F8" s="12">
        <v>0</v>
      </c>
      <c r="G8" s="37">
        <v>36</v>
      </c>
      <c r="H8" s="12"/>
      <c r="I8" s="22">
        <f t="shared" si="0"/>
        <v>89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53</v>
      </c>
      <c r="E9" s="12">
        <v>18</v>
      </c>
      <c r="F9" s="12">
        <v>19</v>
      </c>
      <c r="G9" s="12"/>
      <c r="H9" s="12"/>
      <c r="I9" s="22">
        <f t="shared" si="0"/>
        <v>90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3</v>
      </c>
      <c r="D10" s="12">
        <v>0</v>
      </c>
      <c r="E10" s="12"/>
      <c r="F10" s="12">
        <v>0</v>
      </c>
      <c r="G10" s="12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29">
        <v>14</v>
      </c>
      <c r="D11" s="29">
        <v>103</v>
      </c>
      <c r="E11" s="12">
        <v>28</v>
      </c>
      <c r="F11" s="32">
        <f>SUM(F16,F13)</f>
        <v>26</v>
      </c>
      <c r="G11" s="29">
        <f>G13</f>
        <v>34</v>
      </c>
      <c r="H11" s="29"/>
      <c r="I11" s="22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0</v>
      </c>
      <c r="D12" s="12">
        <v>103</v>
      </c>
      <c r="E12" s="12">
        <v>20</v>
      </c>
      <c r="F12" s="12">
        <v>0</v>
      </c>
      <c r="G12" s="12">
        <v>34</v>
      </c>
      <c r="H12" s="12"/>
      <c r="I12" s="22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9</v>
      </c>
      <c r="D13" s="12">
        <v>81</v>
      </c>
      <c r="E13" s="12">
        <v>21</v>
      </c>
      <c r="F13" s="12">
        <v>24</v>
      </c>
      <c r="G13" s="12">
        <v>34</v>
      </c>
      <c r="H13" s="12"/>
      <c r="I13" s="22">
        <f t="shared" si="0"/>
        <v>169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14</v>
      </c>
      <c r="D16" s="12">
        <v>6</v>
      </c>
      <c r="E16" s="12">
        <v>4</v>
      </c>
      <c r="F16" s="12">
        <v>2</v>
      </c>
      <c r="G16" s="12">
        <v>22</v>
      </c>
      <c r="H16" s="12"/>
      <c r="I16" s="22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29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29">
        <f>C22+C34</f>
        <v>345</v>
      </c>
      <c r="D21" s="29">
        <v>8</v>
      </c>
      <c r="E21" s="29">
        <f>SUM(E22,E28,E34)</f>
        <v>91</v>
      </c>
      <c r="F21" s="32">
        <f>SUM(F22,F34)</f>
        <v>910</v>
      </c>
      <c r="G21" s="29">
        <f>G22</f>
        <v>4249</v>
      </c>
      <c r="H21" s="29">
        <f>H22+H34</f>
        <v>13</v>
      </c>
      <c r="I21" s="20">
        <f t="shared" si="0"/>
        <v>5616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29">
        <f>SUM(C23:C27)</f>
        <v>345</v>
      </c>
      <c r="D22" s="29">
        <v>8</v>
      </c>
      <c r="E22" s="29">
        <f>SUM(E23:E27)</f>
        <v>91</v>
      </c>
      <c r="F22" s="32">
        <f>SUM(F23:F27)</f>
        <v>910</v>
      </c>
      <c r="G22" s="29">
        <f>SUM(G23:G27)</f>
        <v>4249</v>
      </c>
      <c r="H22" s="29">
        <f>SUM(H23:H27)</f>
        <v>13</v>
      </c>
      <c r="I22" s="22">
        <f t="shared" si="0"/>
        <v>5616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345</v>
      </c>
      <c r="D24" s="12">
        <v>8</v>
      </c>
      <c r="E24" s="12">
        <v>91</v>
      </c>
      <c r="F24" s="12">
        <v>910</v>
      </c>
      <c r="G24" s="12">
        <v>4249</v>
      </c>
      <c r="H24" s="12">
        <v>13</v>
      </c>
      <c r="I24" s="22">
        <f t="shared" si="0"/>
        <v>5616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29">
        <v>75</v>
      </c>
      <c r="D28" s="29">
        <v>0</v>
      </c>
      <c r="E28" s="12"/>
      <c r="F28" s="32">
        <f>SUM(F29:F33)</f>
        <v>610</v>
      </c>
      <c r="G28" s="29">
        <v>0</v>
      </c>
      <c r="H28" s="29">
        <v>13</v>
      </c>
      <c r="I28" s="22">
        <f t="shared" si="0"/>
        <v>698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31</v>
      </c>
      <c r="D29" s="12">
        <v>0</v>
      </c>
      <c r="E29" s="12"/>
      <c r="F29" s="12">
        <v>0</v>
      </c>
      <c r="G29" s="12"/>
      <c r="H29" s="12">
        <v>13</v>
      </c>
      <c r="I29" s="22">
        <f t="shared" si="0"/>
        <v>44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75</v>
      </c>
      <c r="D30" s="12">
        <v>0</v>
      </c>
      <c r="E30" s="12"/>
      <c r="F30" s="12">
        <v>592</v>
      </c>
      <c r="G30" s="12"/>
      <c r="H30" s="12">
        <v>10</v>
      </c>
      <c r="I30" s="22">
        <f t="shared" si="0"/>
        <v>677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77</v>
      </c>
      <c r="D33" s="12">
        <v>0</v>
      </c>
      <c r="E33" s="12"/>
      <c r="F33" s="12">
        <v>18</v>
      </c>
      <c r="G33" s="12"/>
      <c r="H33" s="12">
        <v>12</v>
      </c>
      <c r="I33" s="22">
        <f t="shared" si="0"/>
        <v>107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29">
        <f>SUM(C35:C37)</f>
        <v>0</v>
      </c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29">
        <v>86</v>
      </c>
      <c r="D39" s="29">
        <v>30</v>
      </c>
      <c r="E39" s="12">
        <v>183</v>
      </c>
      <c r="F39" s="12">
        <v>57</v>
      </c>
      <c r="G39" s="12">
        <v>42</v>
      </c>
      <c r="H39" s="12"/>
      <c r="I39" s="20">
        <f t="shared" si="0"/>
        <v>398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C39+C3</f>
        <v>458</v>
      </c>
      <c r="D44" s="29">
        <v>150</v>
      </c>
      <c r="E44" s="29">
        <f>SUM(E3,E38:E43)</f>
        <v>311</v>
      </c>
      <c r="F44" s="55">
        <f>SUM(F3,F39)</f>
        <v>992</v>
      </c>
      <c r="G44" s="32">
        <f>G3+G39</f>
        <v>4375</v>
      </c>
      <c r="H44" s="53">
        <f>H39+H3</f>
        <v>13</v>
      </c>
      <c r="I44" s="24">
        <f t="shared" si="0"/>
        <v>6299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31863</v>
      </c>
      <c r="D4" s="29">
        <f t="shared" si="0"/>
        <v>28</v>
      </c>
      <c r="E4" s="29">
        <f t="shared" si="0"/>
        <v>19201</v>
      </c>
      <c r="F4" s="29">
        <f t="shared" si="0"/>
        <v>32</v>
      </c>
      <c r="G4" s="32">
        <f>G5+G22</f>
        <v>5751</v>
      </c>
      <c r="H4" s="32">
        <v>16</v>
      </c>
      <c r="I4" s="46">
        <f>SUM(I5,I22,I29)</f>
        <v>8065</v>
      </c>
      <c r="J4" s="46"/>
      <c r="K4" s="49">
        <f>K5+K22</f>
        <v>21218.460999999999</v>
      </c>
      <c r="L4" s="19"/>
      <c r="M4" s="19"/>
      <c r="N4" s="19"/>
      <c r="O4" s="19">
        <f>C4+E4+G4+I4+K4+M4</f>
        <v>86098.460999999996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29883</v>
      </c>
      <c r="D5" s="29">
        <f>D6+D12+D18</f>
        <v>28</v>
      </c>
      <c r="E5" s="29">
        <f>E6+E12+E18</f>
        <v>18899</v>
      </c>
      <c r="F5" s="29">
        <f>F6+F12+F18</f>
        <v>32</v>
      </c>
      <c r="G5" s="32">
        <f>G6+G12</f>
        <v>3947</v>
      </c>
      <c r="H5" s="43"/>
      <c r="I5" s="46">
        <f>SUM(I12,I6)</f>
        <v>3137</v>
      </c>
      <c r="J5" s="46"/>
      <c r="K5" s="49">
        <f>K6+K12</f>
        <v>19317.576000000001</v>
      </c>
      <c r="L5" s="19"/>
      <c r="M5" s="19"/>
      <c r="N5" s="19"/>
      <c r="O5" s="19">
        <f t="shared" ref="O5:O45" si="1">C5+E5+G5+I5+K5+M5</f>
        <v>75183.576000000001</v>
      </c>
      <c r="P5" s="20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29668</v>
      </c>
      <c r="D6" s="29"/>
      <c r="E6" s="29">
        <f t="shared" ref="E6:F6" si="3">SUM(E7:E10)</f>
        <v>18212</v>
      </c>
      <c r="F6" s="29">
        <f t="shared" si="3"/>
        <v>0</v>
      </c>
      <c r="G6" s="32">
        <f>G7+G10</f>
        <v>3824</v>
      </c>
      <c r="H6" s="43"/>
      <c r="I6" s="46">
        <f>SUM(I7:I11)</f>
        <v>3125</v>
      </c>
      <c r="J6" s="46"/>
      <c r="K6" s="49">
        <f>K7</f>
        <v>19292.981</v>
      </c>
      <c r="L6" s="21"/>
      <c r="M6" s="21"/>
      <c r="N6" s="21"/>
      <c r="O6" s="19">
        <f t="shared" si="1"/>
        <v>74121.981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24560</v>
      </c>
      <c r="D7" s="12"/>
      <c r="E7" s="12">
        <v>11916</v>
      </c>
      <c r="F7" s="12">
        <v>0</v>
      </c>
      <c r="G7" s="12">
        <v>3824</v>
      </c>
      <c r="H7" s="42"/>
      <c r="I7" s="12">
        <v>2368</v>
      </c>
      <c r="J7" s="12"/>
      <c r="K7" s="50">
        <v>19292.981</v>
      </c>
      <c r="L7" s="21"/>
      <c r="M7" s="21"/>
      <c r="N7" s="21"/>
      <c r="O7" s="19">
        <f t="shared" si="1"/>
        <v>61960.981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50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4958</v>
      </c>
      <c r="D9" s="12"/>
      <c r="E9" s="12">
        <v>777</v>
      </c>
      <c r="F9" s="12">
        <v>0</v>
      </c>
      <c r="G9" s="40"/>
      <c r="H9" s="42"/>
      <c r="I9" s="12">
        <v>98</v>
      </c>
      <c r="J9" s="12"/>
      <c r="K9" s="50"/>
      <c r="L9" s="21"/>
      <c r="M9" s="21"/>
      <c r="N9" s="21"/>
      <c r="O9" s="19">
        <f t="shared" si="1"/>
        <v>5833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5519</v>
      </c>
      <c r="F10" s="12">
        <v>0</v>
      </c>
      <c r="G10" s="37"/>
      <c r="H10" s="42"/>
      <c r="I10" s="12">
        <v>0</v>
      </c>
      <c r="J10" s="12"/>
      <c r="K10" s="51"/>
      <c r="L10" s="21"/>
      <c r="M10" s="21"/>
      <c r="N10" s="21"/>
      <c r="O10" s="19">
        <f t="shared" si="1"/>
        <v>5519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150</v>
      </c>
      <c r="D11" s="12"/>
      <c r="E11" s="12">
        <v>0</v>
      </c>
      <c r="F11" s="12">
        <v>0</v>
      </c>
      <c r="G11" s="39"/>
      <c r="H11" s="42"/>
      <c r="I11" s="12">
        <v>659</v>
      </c>
      <c r="J11" s="12"/>
      <c r="K11" s="51"/>
      <c r="L11" s="21"/>
      <c r="M11" s="21"/>
      <c r="N11" s="21"/>
      <c r="O11" s="19">
        <f t="shared" si="1"/>
        <v>809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215</v>
      </c>
      <c r="D12" s="29"/>
      <c r="E12" s="29">
        <f t="shared" ref="E12" si="4">SUM(E13:E17)</f>
        <v>687</v>
      </c>
      <c r="F12" s="29">
        <v>0</v>
      </c>
      <c r="G12" s="32">
        <f>G14+G17</f>
        <v>123</v>
      </c>
      <c r="H12" s="43"/>
      <c r="I12" s="48">
        <f>SUM(I17,I14)</f>
        <v>12</v>
      </c>
      <c r="J12" s="29"/>
      <c r="K12" s="49">
        <f>SUM(K13:K17)</f>
        <v>24.594999999999999</v>
      </c>
      <c r="L12" s="21"/>
      <c r="M12" s="21"/>
      <c r="N12" s="21"/>
      <c r="O12" s="19">
        <f t="shared" si="1"/>
        <v>1061.595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51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153</v>
      </c>
      <c r="D14" s="12"/>
      <c r="E14" s="12">
        <v>687</v>
      </c>
      <c r="F14" s="12">
        <v>0</v>
      </c>
      <c r="G14" s="12">
        <v>66</v>
      </c>
      <c r="H14" s="42"/>
      <c r="I14" s="12">
        <v>12</v>
      </c>
      <c r="J14" s="12"/>
      <c r="K14" s="51">
        <v>24.594999999999999</v>
      </c>
      <c r="L14" s="21"/>
      <c r="M14" s="21"/>
      <c r="N14" s="21"/>
      <c r="O14" s="19">
        <f t="shared" si="1"/>
        <v>942.59500000000003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51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51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62</v>
      </c>
      <c r="D17" s="12"/>
      <c r="E17" s="12">
        <v>0</v>
      </c>
      <c r="F17" s="12">
        <v>0</v>
      </c>
      <c r="G17" s="12">
        <v>57</v>
      </c>
      <c r="H17" s="42"/>
      <c r="I17" s="12">
        <v>0</v>
      </c>
      <c r="J17" s="12"/>
      <c r="K17" s="51"/>
      <c r="L17" s="21"/>
      <c r="M17" s="21"/>
      <c r="N17" s="21"/>
      <c r="O17" s="19">
        <f t="shared" si="1"/>
        <v>119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29"/>
      <c r="K18" s="49"/>
      <c r="L18" s="21"/>
      <c r="M18" s="21"/>
      <c r="N18" s="21"/>
      <c r="O18" s="19">
        <f t="shared" si="1"/>
        <v>0</v>
      </c>
      <c r="P18" s="20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51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42"/>
      <c r="I20" s="12">
        <v>0</v>
      </c>
      <c r="J20" s="12"/>
      <c r="K20" s="51"/>
      <c r="L20" s="21"/>
      <c r="M20" s="21"/>
      <c r="N20" s="21"/>
      <c r="O20" s="19">
        <f t="shared" si="1"/>
        <v>0</v>
      </c>
      <c r="P20" s="20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51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1980</v>
      </c>
      <c r="D22" s="32"/>
      <c r="E22" s="29">
        <f t="shared" ref="E22:F22" si="6">E23+E29</f>
        <v>302</v>
      </c>
      <c r="F22" s="29">
        <f t="shared" si="6"/>
        <v>0</v>
      </c>
      <c r="G22" s="32">
        <f>G23</f>
        <v>1804</v>
      </c>
      <c r="H22" s="43"/>
      <c r="I22" s="32">
        <f>SUM(I23,I35)</f>
        <v>4767</v>
      </c>
      <c r="J22" s="32"/>
      <c r="K22" s="49">
        <f>K23+K29</f>
        <v>1900.885</v>
      </c>
      <c r="L22" s="19"/>
      <c r="M22" s="19"/>
      <c r="N22" s="19"/>
      <c r="O22" s="19">
        <f t="shared" si="1"/>
        <v>10753.885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1280</v>
      </c>
      <c r="D23" s="29"/>
      <c r="E23" s="29">
        <f t="shared" ref="E23:F23" si="7">E25</f>
        <v>302</v>
      </c>
      <c r="F23" s="29">
        <f t="shared" si="7"/>
        <v>0</v>
      </c>
      <c r="G23" s="32">
        <f>G25</f>
        <v>1804</v>
      </c>
      <c r="H23" s="43"/>
      <c r="I23" s="32">
        <f t="shared" ref="I23" si="8">SUM(I24:I28)</f>
        <v>4767</v>
      </c>
      <c r="J23" s="29"/>
      <c r="K23" s="49">
        <f>K25</f>
        <v>1900.885</v>
      </c>
      <c r="L23" s="21"/>
      <c r="M23" s="21"/>
      <c r="N23" s="21"/>
      <c r="O23" s="19">
        <f t="shared" si="1"/>
        <v>10053.885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51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1280</v>
      </c>
      <c r="D25" s="12"/>
      <c r="E25" s="12">
        <v>302</v>
      </c>
      <c r="F25" s="12">
        <v>0</v>
      </c>
      <c r="G25" s="12">
        <v>1804</v>
      </c>
      <c r="H25" s="42"/>
      <c r="I25" s="12">
        <v>4767</v>
      </c>
      <c r="J25" s="12"/>
      <c r="K25" s="51">
        <v>1900.885</v>
      </c>
      <c r="L25" s="21"/>
      <c r="M25" s="21"/>
      <c r="N25" s="21"/>
      <c r="O25" s="19">
        <f t="shared" si="1"/>
        <v>10053.885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51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51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51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700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f>SUM(I30:I34)</f>
        <v>161</v>
      </c>
      <c r="J29" s="29"/>
      <c r="K29" s="49">
        <v>0</v>
      </c>
      <c r="L29" s="21"/>
      <c r="M29" s="21"/>
      <c r="N29" s="21"/>
      <c r="O29" s="19">
        <f t="shared" si="1"/>
        <v>861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51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698</v>
      </c>
      <c r="D31" s="12"/>
      <c r="E31" s="12">
        <v>0</v>
      </c>
      <c r="F31" s="12">
        <v>0</v>
      </c>
      <c r="G31" s="39"/>
      <c r="H31" s="42"/>
      <c r="I31" s="12">
        <v>161</v>
      </c>
      <c r="J31" s="12"/>
      <c r="K31" s="51"/>
      <c r="L31" s="21"/>
      <c r="M31" s="21"/>
      <c r="N31" s="21"/>
      <c r="O31" s="19">
        <f t="shared" si="1"/>
        <v>859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51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51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51"/>
      <c r="L34" s="21"/>
      <c r="M34" s="21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9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1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51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51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51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5811</v>
      </c>
      <c r="D40" s="12"/>
      <c r="E40" s="29">
        <v>95</v>
      </c>
      <c r="F40" s="29">
        <v>0</v>
      </c>
      <c r="G40" s="12">
        <v>2482</v>
      </c>
      <c r="H40" s="12"/>
      <c r="I40" s="12">
        <v>2252</v>
      </c>
      <c r="J40" s="12"/>
      <c r="K40" s="51"/>
      <c r="L40" s="19"/>
      <c r="M40" s="19"/>
      <c r="N40" s="19"/>
      <c r="O40" s="19">
        <f t="shared" si="1"/>
        <v>10640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C6+C12+C23+C29+C40</f>
        <v>37674</v>
      </c>
      <c r="D45" s="29">
        <f>D20</f>
        <v>28</v>
      </c>
      <c r="E45" s="29">
        <f t="shared" ref="E45:F45" si="10">E40+E4</f>
        <v>19296</v>
      </c>
      <c r="F45" s="29">
        <f t="shared" si="10"/>
        <v>32</v>
      </c>
      <c r="G45" s="32">
        <f>G40+G4</f>
        <v>8233</v>
      </c>
      <c r="H45" s="32">
        <f>H4</f>
        <v>16</v>
      </c>
      <c r="I45" s="32">
        <f>SUM(I4,I40,I39)</f>
        <v>10317</v>
      </c>
      <c r="J45" s="29"/>
      <c r="K45" s="52">
        <f>K4+K40</f>
        <v>21218.460999999999</v>
      </c>
      <c r="L45" s="23"/>
      <c r="M45" s="23"/>
      <c r="N45" s="23"/>
      <c r="O45" s="23">
        <f t="shared" si="1"/>
        <v>96738.460999999996</v>
      </c>
      <c r="P45" s="24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3">
        <f t="shared" ref="C4:D4" si="0">C5+C22</f>
        <v>27012</v>
      </c>
      <c r="D4" s="53">
        <f t="shared" si="0"/>
        <v>28</v>
      </c>
      <c r="E4" s="29">
        <v>20922</v>
      </c>
      <c r="F4" s="29">
        <v>0</v>
      </c>
      <c r="G4" s="29">
        <f t="shared" ref="G4" si="1">G5+G22</f>
        <v>7549</v>
      </c>
      <c r="H4" s="19"/>
      <c r="I4" s="46">
        <f>SUM(I5,I22,I29)</f>
        <v>5070</v>
      </c>
      <c r="J4" s="56">
        <v>0</v>
      </c>
      <c r="K4" s="49">
        <f>K5+K22</f>
        <v>2318.4969999999998</v>
      </c>
      <c r="L4" s="19"/>
      <c r="M4" s="19"/>
      <c r="N4" s="19"/>
      <c r="O4" s="19">
        <f>C4+E4+G4+I4+K4+M4</f>
        <v>62871.497000000003</v>
      </c>
      <c r="P4" s="20">
        <f>D4+F4+H4+J4+L4+N4</f>
        <v>28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3">
        <f>C6+C12+C18</f>
        <v>25616</v>
      </c>
      <c r="D5" s="53">
        <f>D6+D12+D18</f>
        <v>28</v>
      </c>
      <c r="E5" s="29">
        <v>20051</v>
      </c>
      <c r="F5" s="29">
        <v>0</v>
      </c>
      <c r="G5" s="29">
        <f t="shared" ref="G5" si="2">SUM(G6,G18,G12)</f>
        <v>5644</v>
      </c>
      <c r="H5" s="19"/>
      <c r="I5" s="46">
        <f>SUM(I12,I6)</f>
        <v>4207</v>
      </c>
      <c r="J5" s="56">
        <v>0</v>
      </c>
      <c r="K5" s="49">
        <f>K6+K12</f>
        <v>1297.3869999999999</v>
      </c>
      <c r="L5" s="19"/>
      <c r="M5" s="19"/>
      <c r="N5" s="19"/>
      <c r="O5" s="19">
        <f t="shared" ref="O5:O45" si="3">C5+E5+G5+I5+K5+M5</f>
        <v>56815.387000000002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3">
        <f t="shared" ref="C6:D6" si="5">SUM(C7:C11)</f>
        <v>25004</v>
      </c>
      <c r="D6" s="53">
        <f t="shared" si="5"/>
        <v>0</v>
      </c>
      <c r="E6" s="29">
        <v>19430</v>
      </c>
      <c r="F6" s="29">
        <v>0</v>
      </c>
      <c r="G6" s="29">
        <f t="shared" ref="G6" si="6">SUM(G7:G11)</f>
        <v>5485</v>
      </c>
      <c r="H6" s="21"/>
      <c r="I6" s="46">
        <f>SUM(I7:I11)</f>
        <v>4173</v>
      </c>
      <c r="J6" s="56">
        <v>0</v>
      </c>
      <c r="K6" s="49">
        <f>K7</f>
        <v>1285.088</v>
      </c>
      <c r="L6" s="21"/>
      <c r="M6" s="21"/>
      <c r="N6" s="21"/>
      <c r="O6" s="19">
        <f t="shared" si="3"/>
        <v>55377.088000000003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18624</v>
      </c>
      <c r="D7" s="12"/>
      <c r="E7" s="12">
        <v>15232</v>
      </c>
      <c r="F7" s="12">
        <v>0</v>
      </c>
      <c r="G7" s="12">
        <v>5485</v>
      </c>
      <c r="H7" s="21"/>
      <c r="I7" s="12">
        <v>3947</v>
      </c>
      <c r="J7" s="57">
        <v>0</v>
      </c>
      <c r="K7" s="50">
        <v>1285.088</v>
      </c>
      <c r="L7" s="21"/>
      <c r="M7" s="21"/>
      <c r="N7" s="21"/>
      <c r="O7" s="19">
        <f t="shared" si="3"/>
        <v>44573.088000000003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21"/>
      <c r="I8" s="12">
        <v>0</v>
      </c>
      <c r="J8" s="57">
        <v>0</v>
      </c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5820</v>
      </c>
      <c r="D9" s="12"/>
      <c r="E9" s="12">
        <v>844</v>
      </c>
      <c r="F9" s="12">
        <v>0</v>
      </c>
      <c r="G9" s="12"/>
      <c r="H9" s="21"/>
      <c r="I9" s="12">
        <v>226</v>
      </c>
      <c r="J9" s="57">
        <v>0</v>
      </c>
      <c r="K9" s="50"/>
      <c r="L9" s="21"/>
      <c r="M9" s="21"/>
      <c r="N9" s="21"/>
      <c r="O9" s="19">
        <f t="shared" si="3"/>
        <v>6890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3354</v>
      </c>
      <c r="F10" s="12">
        <v>0</v>
      </c>
      <c r="G10" s="12"/>
      <c r="H10" s="21"/>
      <c r="I10" s="12">
        <v>0</v>
      </c>
      <c r="J10" s="57">
        <v>0</v>
      </c>
      <c r="K10" s="51"/>
      <c r="L10" s="21"/>
      <c r="M10" s="21"/>
      <c r="N10" s="21"/>
      <c r="O10" s="19">
        <f t="shared" si="3"/>
        <v>3354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560</v>
      </c>
      <c r="D11" s="12"/>
      <c r="E11" s="12">
        <v>0</v>
      </c>
      <c r="F11" s="12">
        <v>0</v>
      </c>
      <c r="G11" s="42"/>
      <c r="H11" s="21"/>
      <c r="I11" s="12">
        <v>0</v>
      </c>
      <c r="J11" s="57">
        <v>0</v>
      </c>
      <c r="K11" s="51"/>
      <c r="L11" s="21"/>
      <c r="M11" s="21"/>
      <c r="N11" s="21"/>
      <c r="O11" s="19">
        <f t="shared" si="3"/>
        <v>560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612</v>
      </c>
      <c r="D12" s="32">
        <f t="shared" ref="D12" si="7">SUM(D13:D17)</f>
        <v>0</v>
      </c>
      <c r="E12" s="29">
        <v>621</v>
      </c>
      <c r="F12" s="29">
        <v>0</v>
      </c>
      <c r="G12" s="38">
        <f t="shared" ref="G12" si="8">SUM(G13:G17)</f>
        <v>159</v>
      </c>
      <c r="H12" s="21"/>
      <c r="I12" s="48">
        <f>SUM(I17,I14)</f>
        <v>34</v>
      </c>
      <c r="J12" s="56">
        <f>SUM(J13:J15)</f>
        <v>0</v>
      </c>
      <c r="K12" s="49">
        <f>SUM(K13:K17)</f>
        <v>12.298999999999999</v>
      </c>
      <c r="L12" s="21"/>
      <c r="M12" s="21"/>
      <c r="N12" s="21"/>
      <c r="O12" s="19">
        <f t="shared" si="3"/>
        <v>1438.299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>
        <v>221</v>
      </c>
      <c r="D13" s="37"/>
      <c r="E13" s="12">
        <v>0</v>
      </c>
      <c r="F13" s="12">
        <v>0</v>
      </c>
      <c r="G13" s="42"/>
      <c r="H13" s="21"/>
      <c r="I13" s="12">
        <v>0</v>
      </c>
      <c r="J13" s="57">
        <v>0</v>
      </c>
      <c r="K13" s="51"/>
      <c r="L13" s="21"/>
      <c r="M13" s="21"/>
      <c r="N13" s="21"/>
      <c r="O13" s="19">
        <f t="shared" si="3"/>
        <v>221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322</v>
      </c>
      <c r="D14" s="37"/>
      <c r="E14" s="12">
        <v>621</v>
      </c>
      <c r="F14" s="12">
        <v>0</v>
      </c>
      <c r="G14" s="12">
        <v>101</v>
      </c>
      <c r="H14" s="21"/>
      <c r="I14" s="12">
        <v>34</v>
      </c>
      <c r="J14" s="57">
        <v>0</v>
      </c>
      <c r="K14" s="51">
        <v>12.298999999999999</v>
      </c>
      <c r="L14" s="21"/>
      <c r="M14" s="21"/>
      <c r="N14" s="21"/>
      <c r="O14" s="19">
        <f t="shared" si="3"/>
        <v>1090.299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37"/>
      <c r="E15" s="12">
        <v>0</v>
      </c>
      <c r="F15" s="12">
        <v>0</v>
      </c>
      <c r="G15" s="42"/>
      <c r="H15" s="21"/>
      <c r="I15" s="12">
        <v>0</v>
      </c>
      <c r="J15" s="57">
        <v>0</v>
      </c>
      <c r="K15" s="51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37"/>
      <c r="E16" s="12">
        <v>0</v>
      </c>
      <c r="F16" s="12">
        <v>0</v>
      </c>
      <c r="G16" s="42"/>
      <c r="H16" s="21"/>
      <c r="I16" s="12">
        <v>0</v>
      </c>
      <c r="J16" s="57">
        <v>0</v>
      </c>
      <c r="K16" s="51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37">
        <v>69</v>
      </c>
      <c r="D17" s="37"/>
      <c r="E17" s="12">
        <v>0</v>
      </c>
      <c r="F17" s="12">
        <v>0</v>
      </c>
      <c r="G17" s="12">
        <v>58</v>
      </c>
      <c r="H17" s="21"/>
      <c r="I17" s="12">
        <v>0</v>
      </c>
      <c r="J17" s="57">
        <v>0</v>
      </c>
      <c r="K17" s="51">
        <v>0</v>
      </c>
      <c r="L17" s="21"/>
      <c r="M17" s="21"/>
      <c r="N17" s="21"/>
      <c r="O17" s="19">
        <f t="shared" si="3"/>
        <v>127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>
        <f t="shared" ref="C18:D18" si="9">SUM(C19:C21)</f>
        <v>0</v>
      </c>
      <c r="D18" s="32">
        <f t="shared" si="9"/>
        <v>28</v>
      </c>
      <c r="E18" s="29">
        <v>0</v>
      </c>
      <c r="F18" s="29">
        <v>0</v>
      </c>
      <c r="G18" s="29">
        <f t="shared" ref="G18" si="10">SUM(G19:G21)</f>
        <v>0</v>
      </c>
      <c r="H18" s="21"/>
      <c r="I18" s="29">
        <v>0</v>
      </c>
      <c r="J18" s="56">
        <f>SUM(J19:J21)</f>
        <v>0</v>
      </c>
      <c r="K18" s="49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37"/>
      <c r="E19" s="12">
        <v>0</v>
      </c>
      <c r="F19" s="12">
        <v>0</v>
      </c>
      <c r="G19" s="42"/>
      <c r="H19" s="21"/>
      <c r="I19" s="12">
        <v>0</v>
      </c>
      <c r="J19" s="57">
        <f>0</f>
        <v>0</v>
      </c>
      <c r="K19" s="51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37">
        <v>28</v>
      </c>
      <c r="E20" s="12">
        <v>0</v>
      </c>
      <c r="F20" s="12">
        <v>0</v>
      </c>
      <c r="G20" s="42"/>
      <c r="H20" s="21"/>
      <c r="I20" s="12">
        <v>0</v>
      </c>
      <c r="J20" s="57">
        <f>0</f>
        <v>0</v>
      </c>
      <c r="K20" s="51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37"/>
      <c r="E21" s="12">
        <v>0</v>
      </c>
      <c r="F21" s="12">
        <v>0</v>
      </c>
      <c r="G21" s="42"/>
      <c r="H21" s="21"/>
      <c r="I21" s="12">
        <v>0</v>
      </c>
      <c r="J21" s="57">
        <f>0</f>
        <v>0</v>
      </c>
      <c r="K21" s="51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29">
        <f t="shared" ref="C22:D22" si="11">C23+C29+C35</f>
        <v>1396</v>
      </c>
      <c r="D22" s="29">
        <f t="shared" si="11"/>
        <v>0</v>
      </c>
      <c r="E22" s="29">
        <v>871</v>
      </c>
      <c r="F22" s="29">
        <v>0</v>
      </c>
      <c r="G22" s="29">
        <f t="shared" ref="G22" si="12">SUM(G23,G29,G35)</f>
        <v>1905</v>
      </c>
      <c r="H22" s="19"/>
      <c r="I22" s="32">
        <f>SUM(I23,I35)</f>
        <v>562</v>
      </c>
      <c r="J22" s="58">
        <f t="shared" ref="J22" si="13">J23+J35</f>
        <v>0</v>
      </c>
      <c r="K22" s="49">
        <f>K23+K29</f>
        <v>1021.11</v>
      </c>
      <c r="L22" s="19"/>
      <c r="M22" s="19"/>
      <c r="N22" s="19"/>
      <c r="O22" s="19">
        <f t="shared" si="3"/>
        <v>5755.11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1288</v>
      </c>
      <c r="D23" s="32">
        <f t="shared" ref="D23" si="14">SUM(D24:D28)</f>
        <v>0</v>
      </c>
      <c r="E23" s="29">
        <v>871</v>
      </c>
      <c r="F23" s="29">
        <v>0</v>
      </c>
      <c r="G23" s="29">
        <f t="shared" ref="G23" si="15">SUM(G24:G28)</f>
        <v>1905</v>
      </c>
      <c r="H23" s="21"/>
      <c r="I23" s="32">
        <f t="shared" ref="I23:J23" si="16">SUM(I24:I28)</f>
        <v>562</v>
      </c>
      <c r="J23" s="56">
        <f t="shared" si="16"/>
        <v>0</v>
      </c>
      <c r="K23" s="49">
        <f>K25</f>
        <v>1021.11</v>
      </c>
      <c r="L23" s="21"/>
      <c r="M23" s="21"/>
      <c r="N23" s="21"/>
      <c r="O23" s="19">
        <f t="shared" si="3"/>
        <v>5647.11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21"/>
      <c r="I24" s="12">
        <v>0</v>
      </c>
      <c r="J24" s="57">
        <v>0</v>
      </c>
      <c r="K24" s="51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1288</v>
      </c>
      <c r="D25" s="12"/>
      <c r="E25" s="12">
        <v>871</v>
      </c>
      <c r="F25" s="12">
        <v>0</v>
      </c>
      <c r="G25" s="12">
        <v>1905</v>
      </c>
      <c r="H25" s="21"/>
      <c r="I25" s="12">
        <v>562</v>
      </c>
      <c r="J25" s="57">
        <v>0</v>
      </c>
      <c r="K25" s="51">
        <v>1021.11</v>
      </c>
      <c r="L25" s="21"/>
      <c r="M25" s="21"/>
      <c r="N25" s="21"/>
      <c r="O25" s="19">
        <f t="shared" si="3"/>
        <v>5647.11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21"/>
      <c r="I26" s="12">
        <v>0</v>
      </c>
      <c r="J26" s="57">
        <v>0</v>
      </c>
      <c r="K26" s="51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21"/>
      <c r="I27" s="12">
        <v>0</v>
      </c>
      <c r="J27" s="57">
        <v>0</v>
      </c>
      <c r="K27" s="51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21"/>
      <c r="I28" s="12">
        <v>0</v>
      </c>
      <c r="J28" s="57">
        <v>0</v>
      </c>
      <c r="K28" s="51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29">
        <f t="shared" ref="C29:D29" si="17">SUM(C30:C34)</f>
        <v>108</v>
      </c>
      <c r="D29" s="29">
        <f t="shared" si="17"/>
        <v>0</v>
      </c>
      <c r="E29" s="29">
        <v>0</v>
      </c>
      <c r="F29" s="29">
        <v>0</v>
      </c>
      <c r="G29" s="29">
        <f t="shared" ref="G29" si="18">SUM(G30:G34)</f>
        <v>0</v>
      </c>
      <c r="H29" s="21"/>
      <c r="I29" s="32">
        <f>SUM(I30:I34)</f>
        <v>301</v>
      </c>
      <c r="J29" s="56">
        <f>SUM(J30:J32)</f>
        <v>0</v>
      </c>
      <c r="K29" s="49">
        <v>0</v>
      </c>
      <c r="L29" s="21"/>
      <c r="M29" s="21"/>
      <c r="N29" s="21"/>
      <c r="O29" s="19">
        <f t="shared" si="3"/>
        <v>409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37"/>
      <c r="E30" s="12">
        <v>0</v>
      </c>
      <c r="F30" s="12">
        <v>0</v>
      </c>
      <c r="G30" s="42"/>
      <c r="H30" s="21"/>
      <c r="I30" s="12"/>
      <c r="J30" s="57">
        <v>0</v>
      </c>
      <c r="K30" s="51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108</v>
      </c>
      <c r="D31" s="37"/>
      <c r="E31" s="12">
        <v>0</v>
      </c>
      <c r="F31" s="12">
        <v>0</v>
      </c>
      <c r="G31" s="42"/>
      <c r="H31" s="21"/>
      <c r="I31" s="12">
        <v>301</v>
      </c>
      <c r="J31" s="57">
        <v>0</v>
      </c>
      <c r="K31" s="51">
        <v>0</v>
      </c>
      <c r="L31" s="21"/>
      <c r="M31" s="21"/>
      <c r="N31" s="21"/>
      <c r="O31" s="19">
        <f t="shared" si="3"/>
        <v>409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37"/>
      <c r="E32" s="12">
        <v>0</v>
      </c>
      <c r="F32" s="12">
        <v>0</v>
      </c>
      <c r="G32" s="42"/>
      <c r="H32" s="21"/>
      <c r="I32" s="12">
        <v>0</v>
      </c>
      <c r="J32" s="57">
        <v>0</v>
      </c>
      <c r="K32" s="51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37"/>
      <c r="E33" s="12">
        <v>0</v>
      </c>
      <c r="F33" s="12">
        <v>0</v>
      </c>
      <c r="G33" s="42"/>
      <c r="H33" s="21"/>
      <c r="I33" s="12">
        <v>0</v>
      </c>
      <c r="J33" s="57">
        <v>0</v>
      </c>
      <c r="K33" s="51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37"/>
      <c r="E34" s="12">
        <v>0</v>
      </c>
      <c r="F34" s="12">
        <v>0</v>
      </c>
      <c r="G34" s="42"/>
      <c r="H34" s="21"/>
      <c r="I34" s="12">
        <v>0</v>
      </c>
      <c r="J34" s="57">
        <v>0</v>
      </c>
      <c r="K34" s="51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29">
        <f t="shared" ref="C35:D35" si="19">SUM(C36:C38)</f>
        <v>0</v>
      </c>
      <c r="D35" s="29">
        <f t="shared" si="19"/>
        <v>0</v>
      </c>
      <c r="E35" s="29">
        <v>0</v>
      </c>
      <c r="F35" s="29">
        <v>0</v>
      </c>
      <c r="G35" s="29">
        <f t="shared" ref="G35" si="20">SUM(G36:G38)</f>
        <v>0</v>
      </c>
      <c r="H35" s="21"/>
      <c r="I35" s="29">
        <v>0</v>
      </c>
      <c r="J35" s="56">
        <f>SUM(J36:J38)</f>
        <v>0</v>
      </c>
      <c r="K35" s="49"/>
      <c r="L35" s="21"/>
      <c r="M35" s="21"/>
      <c r="N35" s="21"/>
      <c r="O35" s="19">
        <f t="shared" si="3"/>
        <v>0</v>
      </c>
      <c r="P35" s="20">
        <f t="shared" si="4"/>
        <v>0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2"/>
      <c r="H36" s="21"/>
      <c r="I36" s="12">
        <v>0</v>
      </c>
      <c r="J36" s="57">
        <v>0</v>
      </c>
      <c r="K36" s="51"/>
      <c r="L36" s="21"/>
      <c r="M36" s="21"/>
      <c r="N36" s="21"/>
      <c r="O36" s="19">
        <f t="shared" si="3"/>
        <v>0</v>
      </c>
      <c r="P36" s="20">
        <f t="shared" si="4"/>
        <v>0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2"/>
      <c r="H37" s="21"/>
      <c r="I37" s="12">
        <v>0</v>
      </c>
      <c r="J37" s="57">
        <v>0</v>
      </c>
      <c r="K37" s="51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2"/>
      <c r="H38" s="21"/>
      <c r="I38" s="12">
        <v>0</v>
      </c>
      <c r="J38" s="57">
        <v>0</v>
      </c>
      <c r="K38" s="51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2"/>
      <c r="H39" s="19"/>
      <c r="I39" s="12">
        <v>0</v>
      </c>
      <c r="J39" s="57">
        <v>0</v>
      </c>
      <c r="K39" s="51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1194</v>
      </c>
      <c r="D40" s="37"/>
      <c r="E40" s="29">
        <v>0</v>
      </c>
      <c r="F40" s="29">
        <v>0</v>
      </c>
      <c r="G40" s="12">
        <v>3589</v>
      </c>
      <c r="H40" s="19"/>
      <c r="I40" s="12">
        <v>358</v>
      </c>
      <c r="J40" s="57">
        <v>0</v>
      </c>
      <c r="K40" s="51">
        <v>278.35000000000002</v>
      </c>
      <c r="L40" s="19"/>
      <c r="M40" s="19"/>
      <c r="N40" s="19"/>
      <c r="O40" s="19">
        <f t="shared" si="3"/>
        <v>5419.35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2"/>
      <c r="H41" s="19"/>
      <c r="I41" s="12">
        <v>0</v>
      </c>
      <c r="J41" s="57">
        <v>0</v>
      </c>
      <c r="K41" s="51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2"/>
      <c r="H42" s="19"/>
      <c r="I42" s="12">
        <v>0</v>
      </c>
      <c r="J42" s="57">
        <v>0</v>
      </c>
      <c r="K42" s="51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9"/>
      <c r="I43" s="12">
        <v>0</v>
      </c>
      <c r="J43" s="57">
        <v>0</v>
      </c>
      <c r="K43" s="51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9"/>
      <c r="I44" s="12">
        <v>0</v>
      </c>
      <c r="J44" s="57">
        <v>0</v>
      </c>
      <c r="K44" s="51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3">
        <f>C6+C12+C23+C29+C35+C40</f>
        <v>28206</v>
      </c>
      <c r="D45" s="53">
        <f>D20</f>
        <v>28</v>
      </c>
      <c r="E45" s="29">
        <v>20922</v>
      </c>
      <c r="F45" s="29">
        <v>0</v>
      </c>
      <c r="G45" s="29">
        <f t="shared" ref="G45" si="21">SUM(G4,G39:G44)</f>
        <v>11138</v>
      </c>
      <c r="H45" s="23"/>
      <c r="I45" s="55">
        <f>SUM(I4,I40)</f>
        <v>5428</v>
      </c>
      <c r="J45" s="59">
        <f t="shared" ref="J45" si="22">J4+SUM(J39:J44)</f>
        <v>0</v>
      </c>
      <c r="K45" s="52">
        <f>K4+K40</f>
        <v>2596.8469999999998</v>
      </c>
      <c r="L45" s="23"/>
      <c r="M45" s="23"/>
      <c r="N45" s="23"/>
      <c r="O45" s="23">
        <f t="shared" si="3"/>
        <v>68290.846999999994</v>
      </c>
      <c r="P45" s="24">
        <f t="shared" si="4"/>
        <v>28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183</v>
      </c>
      <c r="D4" s="29">
        <f>D5+D22</f>
        <v>4</v>
      </c>
      <c r="E4" s="29">
        <f t="shared" ref="E4:F4" si="1">E5+E22</f>
        <v>73</v>
      </c>
      <c r="F4" s="29">
        <f t="shared" si="1"/>
        <v>3</v>
      </c>
      <c r="G4" s="32">
        <f>G5+G22</f>
        <v>29</v>
      </c>
      <c r="H4" s="32">
        <v>3</v>
      </c>
      <c r="I4" s="46">
        <f>I5+I22+I29</f>
        <v>39</v>
      </c>
      <c r="J4" s="46"/>
      <c r="K4" s="29">
        <f>K5+K22</f>
        <v>27</v>
      </c>
      <c r="L4" s="19"/>
      <c r="M4" s="19"/>
      <c r="N4" s="19"/>
      <c r="O4" s="19">
        <f>C4+E4+G4+I4+K4+M4</f>
        <v>351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152</v>
      </c>
      <c r="D5" s="29">
        <f>D6+D12+D18</f>
        <v>4</v>
      </c>
      <c r="E5" s="29">
        <f t="shared" ref="E5" si="2">E6+E12</f>
        <v>72</v>
      </c>
      <c r="F5" s="29">
        <f>F6+F12+F18</f>
        <v>3</v>
      </c>
      <c r="G5" s="32">
        <f>G6+G12</f>
        <v>22</v>
      </c>
      <c r="H5" s="44"/>
      <c r="I5" s="46">
        <f>SUM(I12,I6)</f>
        <v>23</v>
      </c>
      <c r="J5" s="46"/>
      <c r="K5" s="29">
        <f>K6+K12</f>
        <v>20</v>
      </c>
      <c r="L5" s="19"/>
      <c r="M5" s="19"/>
      <c r="N5" s="19"/>
      <c r="O5" s="19">
        <f t="shared" ref="O5:O45" si="3">C5+E5+G5+I5+K5+M5</f>
        <v>289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140</v>
      </c>
      <c r="D6" s="29"/>
      <c r="E6" s="29">
        <f t="shared" ref="E6:F6" si="5">SUM(E7:E10)</f>
        <v>60</v>
      </c>
      <c r="F6" s="29">
        <f t="shared" si="5"/>
        <v>0</v>
      </c>
      <c r="G6" s="32">
        <f>G7+G10</f>
        <v>17</v>
      </c>
      <c r="H6" s="44"/>
      <c r="I6" s="46">
        <f>SUM(I7:I11)</f>
        <v>22</v>
      </c>
      <c r="J6" s="46"/>
      <c r="K6" s="29">
        <f>K7</f>
        <v>19</v>
      </c>
      <c r="L6" s="21"/>
      <c r="M6" s="21"/>
      <c r="N6" s="21"/>
      <c r="O6" s="19">
        <f t="shared" si="3"/>
        <v>258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113</v>
      </c>
      <c r="D7" s="12"/>
      <c r="E7" s="12">
        <v>29</v>
      </c>
      <c r="F7" s="12">
        <v>0</v>
      </c>
      <c r="G7" s="12">
        <v>17</v>
      </c>
      <c r="H7" s="42"/>
      <c r="I7" s="12">
        <v>16</v>
      </c>
      <c r="J7" s="12"/>
      <c r="K7" s="37">
        <v>19</v>
      </c>
      <c r="L7" s="21"/>
      <c r="M7" s="21"/>
      <c r="N7" s="21"/>
      <c r="O7" s="19">
        <f t="shared" si="3"/>
        <v>194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25</v>
      </c>
      <c r="D9" s="12"/>
      <c r="E9" s="12">
        <v>9</v>
      </c>
      <c r="F9" s="12">
        <v>0</v>
      </c>
      <c r="G9" s="40"/>
      <c r="H9" s="42"/>
      <c r="I9" s="12">
        <v>1</v>
      </c>
      <c r="J9" s="12"/>
      <c r="K9" s="37"/>
      <c r="L9" s="21"/>
      <c r="M9" s="21"/>
      <c r="N9" s="21"/>
      <c r="O9" s="19">
        <f t="shared" si="3"/>
        <v>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22</v>
      </c>
      <c r="F10" s="12">
        <v>0</v>
      </c>
      <c r="G10" s="37"/>
      <c r="H10" s="42"/>
      <c r="I10" s="12">
        <v>0</v>
      </c>
      <c r="J10" s="12"/>
      <c r="K10" s="12"/>
      <c r="L10" s="21"/>
      <c r="M10" s="21"/>
      <c r="N10" s="21"/>
      <c r="O10" s="19">
        <f t="shared" si="3"/>
        <v>22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5</v>
      </c>
      <c r="J11" s="12"/>
      <c r="K11" s="12"/>
      <c r="L11" s="21"/>
      <c r="M11" s="21"/>
      <c r="N11" s="21"/>
      <c r="O11" s="19">
        <f t="shared" si="3"/>
        <v>7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12</v>
      </c>
      <c r="F12" s="29">
        <v>0</v>
      </c>
      <c r="G12" s="32">
        <f>G14+G17</f>
        <v>5</v>
      </c>
      <c r="H12" s="44"/>
      <c r="I12" s="48">
        <f>SUM(I17,I14)</f>
        <v>1</v>
      </c>
      <c r="J12" s="29"/>
      <c r="K12" s="29">
        <f>SUM(K13:K17)</f>
        <v>1</v>
      </c>
      <c r="L12" s="21"/>
      <c r="M12" s="21"/>
      <c r="N12" s="21"/>
      <c r="O12" s="19">
        <f t="shared" si="3"/>
        <v>31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11</v>
      </c>
      <c r="D14" s="12"/>
      <c r="E14" s="12">
        <v>12</v>
      </c>
      <c r="F14" s="12">
        <v>0</v>
      </c>
      <c r="G14" s="12">
        <v>4</v>
      </c>
      <c r="H14" s="42"/>
      <c r="I14" s="12">
        <v>1</v>
      </c>
      <c r="J14" s="12"/>
      <c r="K14" s="12">
        <v>1</v>
      </c>
      <c r="L14" s="21"/>
      <c r="M14" s="21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1</v>
      </c>
      <c r="H17" s="42"/>
      <c r="I17" s="12">
        <v>0</v>
      </c>
      <c r="J17" s="12"/>
      <c r="K17" s="12"/>
      <c r="L17" s="21"/>
      <c r="M17" s="21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31</v>
      </c>
      <c r="D22" s="32"/>
      <c r="E22" s="29">
        <f t="shared" ref="E22:F22" si="8">E23+E29</f>
        <v>1</v>
      </c>
      <c r="F22" s="29">
        <f t="shared" si="8"/>
        <v>0</v>
      </c>
      <c r="G22" s="32">
        <f>G23</f>
        <v>7</v>
      </c>
      <c r="H22" s="43"/>
      <c r="I22" s="32">
        <f>SUM(I23,I35)</f>
        <v>11</v>
      </c>
      <c r="J22" s="32"/>
      <c r="K22" s="29">
        <f>K23+K29</f>
        <v>7</v>
      </c>
      <c r="L22" s="19"/>
      <c r="M22" s="19"/>
      <c r="N22" s="19"/>
      <c r="O22" s="19">
        <f t="shared" si="3"/>
        <v>57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13</v>
      </c>
      <c r="D23" s="29"/>
      <c r="E23" s="29">
        <f t="shared" ref="E23:F23" si="9">E25</f>
        <v>1</v>
      </c>
      <c r="F23" s="29">
        <f t="shared" si="9"/>
        <v>0</v>
      </c>
      <c r="G23" s="32">
        <f>G25</f>
        <v>7</v>
      </c>
      <c r="H23" s="43"/>
      <c r="I23" s="32">
        <f t="shared" ref="I23" si="10">SUM(I24:I28)</f>
        <v>11</v>
      </c>
      <c r="J23" s="29"/>
      <c r="K23" s="29">
        <f>K25</f>
        <v>7</v>
      </c>
      <c r="L23" s="21"/>
      <c r="M23" s="21"/>
      <c r="N23" s="21"/>
      <c r="O23" s="19">
        <f t="shared" si="3"/>
        <v>39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13</v>
      </c>
      <c r="D25" s="12"/>
      <c r="E25" s="12">
        <v>1</v>
      </c>
      <c r="F25" s="12">
        <v>0</v>
      </c>
      <c r="G25" s="12">
        <v>7</v>
      </c>
      <c r="H25" s="45"/>
      <c r="I25" s="12">
        <v>11</v>
      </c>
      <c r="J25" s="12"/>
      <c r="K25" s="12">
        <v>7</v>
      </c>
      <c r="L25" s="21"/>
      <c r="M25" s="21"/>
      <c r="N25" s="21"/>
      <c r="O25" s="19">
        <f t="shared" si="3"/>
        <v>39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18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5</v>
      </c>
      <c r="J29" s="29"/>
      <c r="K29" s="29">
        <v>0</v>
      </c>
      <c r="L29" s="21"/>
      <c r="M29" s="21"/>
      <c r="N29" s="21"/>
      <c r="O29" s="19">
        <f t="shared" si="3"/>
        <v>23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17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21"/>
      <c r="N31" s="21"/>
      <c r="O31" s="19">
        <f t="shared" si="3"/>
        <v>22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19</v>
      </c>
      <c r="D40" s="12"/>
      <c r="E40" s="29">
        <v>1</v>
      </c>
      <c r="F40" s="29">
        <v>0</v>
      </c>
      <c r="G40" s="12">
        <v>19</v>
      </c>
      <c r="H40" s="37"/>
      <c r="I40" s="12">
        <v>14</v>
      </c>
      <c r="J40" s="12"/>
      <c r="K40" s="12"/>
      <c r="L40" s="19"/>
      <c r="M40" s="19"/>
      <c r="N40" s="19"/>
      <c r="O40" s="19">
        <f t="shared" si="3"/>
        <v>53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202</v>
      </c>
      <c r="D45" s="29">
        <f>D20</f>
        <v>4</v>
      </c>
      <c r="E45" s="29">
        <f t="shared" ref="E45:F45" si="12">E40+E4</f>
        <v>74</v>
      </c>
      <c r="F45" s="29">
        <f t="shared" si="12"/>
        <v>3</v>
      </c>
      <c r="G45" s="32">
        <f>G40+G4</f>
        <v>48</v>
      </c>
      <c r="H45" s="32">
        <f>H4</f>
        <v>3</v>
      </c>
      <c r="I45" s="32">
        <f>SUM(I4,I40,I39)</f>
        <v>53</v>
      </c>
      <c r="J45" s="29"/>
      <c r="K45" s="32">
        <f>K4+K40</f>
        <v>27</v>
      </c>
      <c r="L45" s="23"/>
      <c r="M45" s="23"/>
      <c r="N45" s="23"/>
      <c r="O45" s="23">
        <f t="shared" si="3"/>
        <v>404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3">
        <f t="shared" ref="C4" si="0">C5+C22</f>
        <v>208</v>
      </c>
      <c r="D4" s="53">
        <f>D5+D22</f>
        <v>4</v>
      </c>
      <c r="E4" s="29">
        <v>88</v>
      </c>
      <c r="F4" s="29">
        <v>0</v>
      </c>
      <c r="G4" s="29">
        <f t="shared" ref="G4:H4" si="1">G5+G22</f>
        <v>42</v>
      </c>
      <c r="H4" s="29">
        <f t="shared" si="1"/>
        <v>3</v>
      </c>
      <c r="I4" s="46">
        <f>I5+I22+I29</f>
        <v>49</v>
      </c>
      <c r="J4" s="29">
        <v>0</v>
      </c>
      <c r="K4" s="29">
        <f>K5+K22</f>
        <v>17</v>
      </c>
      <c r="L4" s="19"/>
      <c r="M4" s="19"/>
      <c r="N4" s="19"/>
      <c r="O4" s="19">
        <f>C4+E4+G4+I4+K4+M4</f>
        <v>404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3">
        <f>C6+C12+C18</f>
        <v>187</v>
      </c>
      <c r="D5" s="53">
        <f>D6+D12+D18</f>
        <v>4</v>
      </c>
      <c r="E5" s="29">
        <v>87</v>
      </c>
      <c r="F5" s="29">
        <v>0</v>
      </c>
      <c r="G5" s="29">
        <f t="shared" ref="G5:H5" si="2">SUM(G6,G18,G12)</f>
        <v>33</v>
      </c>
      <c r="H5" s="29">
        <f t="shared" si="2"/>
        <v>0</v>
      </c>
      <c r="I5" s="46">
        <f>SUM(I12,I6)</f>
        <v>40</v>
      </c>
      <c r="J5" s="29">
        <v>0</v>
      </c>
      <c r="K5" s="29">
        <f>K6+K12</f>
        <v>13</v>
      </c>
      <c r="L5" s="19"/>
      <c r="M5" s="19"/>
      <c r="N5" s="19"/>
      <c r="O5" s="19">
        <f t="shared" ref="O5:O45" si="3">C5+E5+G5+I5+K5+M5</f>
        <v>360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3">
        <f t="shared" ref="C6:D6" si="5">SUM(C7:C11)</f>
        <v>164</v>
      </c>
      <c r="D6" s="53">
        <f t="shared" si="5"/>
        <v>0</v>
      </c>
      <c r="E6" s="29">
        <v>76</v>
      </c>
      <c r="F6" s="29">
        <v>0</v>
      </c>
      <c r="G6" s="29">
        <f t="shared" ref="G6:H6" si="6">SUM(G7:G11)</f>
        <v>28</v>
      </c>
      <c r="H6" s="29">
        <f t="shared" si="6"/>
        <v>0</v>
      </c>
      <c r="I6" s="46">
        <f>SUM(I7:I11)</f>
        <v>38</v>
      </c>
      <c r="J6" s="29">
        <v>0</v>
      </c>
      <c r="K6" s="29">
        <f>K7</f>
        <v>12</v>
      </c>
      <c r="L6" s="21"/>
      <c r="M6" s="21"/>
      <c r="N6" s="21"/>
      <c r="O6" s="19">
        <f t="shared" si="3"/>
        <v>318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122</v>
      </c>
      <c r="D7" s="37"/>
      <c r="E7" s="12">
        <v>42</v>
      </c>
      <c r="F7" s="12">
        <v>0</v>
      </c>
      <c r="G7" s="12">
        <v>28</v>
      </c>
      <c r="H7" s="12"/>
      <c r="I7" s="12">
        <v>37</v>
      </c>
      <c r="J7" s="12">
        <v>0</v>
      </c>
      <c r="K7" s="37">
        <v>12</v>
      </c>
      <c r="L7" s="21"/>
      <c r="M7" s="21"/>
      <c r="N7" s="21"/>
      <c r="O7" s="19">
        <f t="shared" si="3"/>
        <v>241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37"/>
      <c r="E8" s="12">
        <v>0</v>
      </c>
      <c r="F8" s="12">
        <v>0</v>
      </c>
      <c r="G8" s="42"/>
      <c r="H8" s="12"/>
      <c r="I8" s="12">
        <v>0</v>
      </c>
      <c r="J8" s="12">
        <v>0</v>
      </c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37</v>
      </c>
      <c r="D9" s="37"/>
      <c r="E9" s="12">
        <v>8</v>
      </c>
      <c r="F9" s="12">
        <v>0</v>
      </c>
      <c r="G9" s="12"/>
      <c r="H9" s="12"/>
      <c r="I9" s="12">
        <v>1</v>
      </c>
      <c r="J9" s="12">
        <v>0</v>
      </c>
      <c r="K9" s="37"/>
      <c r="L9" s="21"/>
      <c r="M9" s="21"/>
      <c r="N9" s="21"/>
      <c r="O9" s="19">
        <f t="shared" si="3"/>
        <v>46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37"/>
      <c r="E10" s="12">
        <v>26</v>
      </c>
      <c r="F10" s="12">
        <v>0</v>
      </c>
      <c r="G10" s="12"/>
      <c r="H10" s="12"/>
      <c r="I10" s="12">
        <v>0</v>
      </c>
      <c r="J10" s="12">
        <v>0</v>
      </c>
      <c r="K10" s="12"/>
      <c r="L10" s="21"/>
      <c r="M10" s="21"/>
      <c r="N10" s="21"/>
      <c r="O10" s="19">
        <f t="shared" si="3"/>
        <v>26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5</v>
      </c>
      <c r="D11" s="37"/>
      <c r="E11" s="12">
        <v>0</v>
      </c>
      <c r="F11" s="12">
        <v>0</v>
      </c>
      <c r="G11" s="42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5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 t="shared" ref="C12:D12" si="7">SUM(C13:C17)</f>
        <v>23</v>
      </c>
      <c r="D12" s="32">
        <f t="shared" si="7"/>
        <v>0</v>
      </c>
      <c r="E12" s="29">
        <v>11</v>
      </c>
      <c r="F12" s="29">
        <v>0</v>
      </c>
      <c r="G12" s="38">
        <f t="shared" ref="G12:H12" si="8">SUM(G13:G17)</f>
        <v>5</v>
      </c>
      <c r="H12" s="38">
        <f t="shared" si="8"/>
        <v>0</v>
      </c>
      <c r="I12" s="48">
        <f>SUM(I17,I14)</f>
        <v>2</v>
      </c>
      <c r="J12" s="29">
        <f>SUM(J13:J17)</f>
        <v>0</v>
      </c>
      <c r="K12" s="29">
        <f>SUM(K13:K17)</f>
        <v>1</v>
      </c>
      <c r="L12" s="21"/>
      <c r="M12" s="21"/>
      <c r="N12" s="21"/>
      <c r="O12" s="19">
        <f t="shared" si="3"/>
        <v>42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>
        <v>1</v>
      </c>
      <c r="D13" s="45"/>
      <c r="E13" s="12">
        <v>0</v>
      </c>
      <c r="F13" s="12">
        <v>0</v>
      </c>
      <c r="G13" s="42"/>
      <c r="H13" s="12"/>
      <c r="I13" s="12">
        <v>0</v>
      </c>
      <c r="J13" s="12">
        <v>0</v>
      </c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21</v>
      </c>
      <c r="D14" s="45"/>
      <c r="E14" s="12">
        <v>11</v>
      </c>
      <c r="F14" s="12">
        <v>0</v>
      </c>
      <c r="G14" s="12">
        <v>4</v>
      </c>
      <c r="H14" s="12"/>
      <c r="I14" s="12">
        <v>2</v>
      </c>
      <c r="J14" s="12">
        <v>0</v>
      </c>
      <c r="K14" s="12">
        <v>1</v>
      </c>
      <c r="L14" s="21"/>
      <c r="M14" s="21"/>
      <c r="N14" s="21"/>
      <c r="O14" s="19">
        <f t="shared" si="3"/>
        <v>39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45"/>
      <c r="E15" s="12">
        <v>0</v>
      </c>
      <c r="F15" s="12">
        <v>0</v>
      </c>
      <c r="G15" s="42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45"/>
      <c r="E16" s="12">
        <v>0</v>
      </c>
      <c r="F16" s="12">
        <v>0</v>
      </c>
      <c r="G16" s="42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37">
        <v>1</v>
      </c>
      <c r="D17" s="45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>
        <f t="shared" ref="C18:D18" si="9">SUM(C19:C21)</f>
        <v>0</v>
      </c>
      <c r="D18" s="32">
        <f t="shared" si="9"/>
        <v>4</v>
      </c>
      <c r="E18" s="29">
        <v>0</v>
      </c>
      <c r="F18" s="29">
        <v>0</v>
      </c>
      <c r="G18" s="29">
        <f t="shared" ref="G18:H18" si="10">SUM(G19:G21)</f>
        <v>0</v>
      </c>
      <c r="H18" s="29">
        <f t="shared" si="10"/>
        <v>0</v>
      </c>
      <c r="I18" s="32">
        <v>0</v>
      </c>
      <c r="J18" s="29">
        <f>SUM(J19:J21)</f>
        <v>0</v>
      </c>
      <c r="K18" s="29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37"/>
      <c r="E19" s="12">
        <v>0</v>
      </c>
      <c r="F19" s="12">
        <v>0</v>
      </c>
      <c r="G19" s="42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37">
        <v>4</v>
      </c>
      <c r="E20" s="12">
        <v>0</v>
      </c>
      <c r="F20" s="12">
        <v>0</v>
      </c>
      <c r="G20" s="42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37"/>
      <c r="E21" s="12">
        <v>0</v>
      </c>
      <c r="F21" s="12">
        <v>0</v>
      </c>
      <c r="G21" s="42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29">
        <f t="shared" ref="C22:D22" si="11">C23+C29+C35</f>
        <v>21</v>
      </c>
      <c r="D22" s="29">
        <f t="shared" si="11"/>
        <v>0</v>
      </c>
      <c r="E22" s="29">
        <v>1</v>
      </c>
      <c r="F22" s="29">
        <v>0</v>
      </c>
      <c r="G22" s="29">
        <f t="shared" ref="G22:H22" si="12">SUM(G23,G29,G35)</f>
        <v>9</v>
      </c>
      <c r="H22" s="29">
        <f t="shared" si="12"/>
        <v>3</v>
      </c>
      <c r="I22" s="32">
        <f>SUM(I23,I35)</f>
        <v>2</v>
      </c>
      <c r="J22" s="32">
        <f t="shared" ref="J22" si="13">J23+J35</f>
        <v>0</v>
      </c>
      <c r="K22" s="29">
        <f>K23+K29</f>
        <v>4</v>
      </c>
      <c r="L22" s="19"/>
      <c r="M22" s="19"/>
      <c r="N22" s="19"/>
      <c r="O22" s="19">
        <f t="shared" si="3"/>
        <v>37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15</v>
      </c>
      <c r="D23" s="32">
        <f t="shared" ref="D23" si="14">SUM(D24:D28)</f>
        <v>0</v>
      </c>
      <c r="E23" s="29">
        <v>1</v>
      </c>
      <c r="F23" s="29">
        <v>0</v>
      </c>
      <c r="G23" s="29">
        <f t="shared" ref="G23:J23" si="15">SUM(G24:G28)</f>
        <v>9</v>
      </c>
      <c r="H23" s="29">
        <f t="shared" si="15"/>
        <v>0</v>
      </c>
      <c r="I23" s="32">
        <f t="shared" si="15"/>
        <v>2</v>
      </c>
      <c r="J23" s="29">
        <f t="shared" si="15"/>
        <v>0</v>
      </c>
      <c r="K23" s="29">
        <f>K25</f>
        <v>4</v>
      </c>
      <c r="L23" s="21"/>
      <c r="M23" s="21"/>
      <c r="N23" s="21"/>
      <c r="O23" s="19">
        <f t="shared" si="3"/>
        <v>31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42"/>
      <c r="E24" s="12">
        <v>0</v>
      </c>
      <c r="F24" s="12">
        <v>0</v>
      </c>
      <c r="G24" s="42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15</v>
      </c>
      <c r="D25" s="42"/>
      <c r="E25" s="12">
        <v>1</v>
      </c>
      <c r="F25" s="12">
        <v>0</v>
      </c>
      <c r="G25" s="12">
        <v>9</v>
      </c>
      <c r="H25" s="12"/>
      <c r="I25" s="12">
        <v>2</v>
      </c>
      <c r="J25" s="12">
        <v>0</v>
      </c>
      <c r="K25" s="12">
        <v>4</v>
      </c>
      <c r="L25" s="21"/>
      <c r="M25" s="21"/>
      <c r="N25" s="21"/>
      <c r="O25" s="19">
        <f t="shared" si="3"/>
        <v>31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42"/>
      <c r="E26" s="12">
        <v>0</v>
      </c>
      <c r="F26" s="12">
        <v>0</v>
      </c>
      <c r="G26" s="42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42"/>
      <c r="E27" s="12">
        <v>0</v>
      </c>
      <c r="F27" s="12">
        <v>0</v>
      </c>
      <c r="G27" s="42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29">
        <f t="shared" ref="C29" si="16">SUM(C30:C34)</f>
        <v>6</v>
      </c>
      <c r="D29" s="29">
        <f>SUM(D30:D34)</f>
        <v>0</v>
      </c>
      <c r="E29" s="29">
        <v>0</v>
      </c>
      <c r="F29" s="29">
        <v>0</v>
      </c>
      <c r="G29" s="29">
        <f t="shared" ref="G29:H29" si="17">SUM(G30:G34)</f>
        <v>0</v>
      </c>
      <c r="H29" s="29">
        <f t="shared" si="17"/>
        <v>0</v>
      </c>
      <c r="I29" s="32">
        <f>SUM(I30:I34)</f>
        <v>7</v>
      </c>
      <c r="J29" s="29">
        <f>SUM(J30:J34)</f>
        <v>0</v>
      </c>
      <c r="K29" s="29">
        <v>0</v>
      </c>
      <c r="L29" s="21"/>
      <c r="M29" s="21"/>
      <c r="N29" s="21"/>
      <c r="O29" s="19">
        <f t="shared" si="3"/>
        <v>13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45"/>
      <c r="E30" s="12">
        <v>0</v>
      </c>
      <c r="F30" s="12">
        <v>0</v>
      </c>
      <c r="G30" s="42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6</v>
      </c>
      <c r="D31" s="45"/>
      <c r="E31" s="12">
        <v>0</v>
      </c>
      <c r="F31" s="12">
        <v>0</v>
      </c>
      <c r="G31" s="42"/>
      <c r="H31" s="12"/>
      <c r="I31" s="12">
        <v>7</v>
      </c>
      <c r="J31" s="12">
        <v>0</v>
      </c>
      <c r="K31" s="12">
        <v>0</v>
      </c>
      <c r="L31" s="21"/>
      <c r="M31" s="21"/>
      <c r="N31" s="21"/>
      <c r="O31" s="19">
        <f t="shared" si="3"/>
        <v>13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45"/>
      <c r="E32" s="12">
        <v>0</v>
      </c>
      <c r="F32" s="12">
        <v>0</v>
      </c>
      <c r="G32" s="42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45"/>
      <c r="E33" s="12">
        <v>0</v>
      </c>
      <c r="F33" s="12">
        <v>0</v>
      </c>
      <c r="G33" s="42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45"/>
      <c r="E34" s="12">
        <v>0</v>
      </c>
      <c r="F34" s="12">
        <v>0</v>
      </c>
      <c r="G34" s="42"/>
      <c r="H34" s="12"/>
      <c r="I34" s="12">
        <v>0</v>
      </c>
      <c r="J34" s="12">
        <v>0</v>
      </c>
      <c r="K34" s="12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29">
        <f t="shared" ref="C35:D35" si="18">SUM(C36:C38)</f>
        <v>0</v>
      </c>
      <c r="D35" s="29">
        <f t="shared" si="18"/>
        <v>0</v>
      </c>
      <c r="E35" s="29">
        <v>0</v>
      </c>
      <c r="F35" s="29">
        <v>0</v>
      </c>
      <c r="G35" s="29">
        <f t="shared" ref="G35:H35" si="19">SUM(G36:G38)</f>
        <v>0</v>
      </c>
      <c r="H35" s="29">
        <f t="shared" si="19"/>
        <v>3</v>
      </c>
      <c r="I35" s="32">
        <v>0</v>
      </c>
      <c r="J35" s="29">
        <f>SUM(J36:J38)</f>
        <v>0</v>
      </c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5</v>
      </c>
      <c r="D40" s="45"/>
      <c r="E40" s="29">
        <v>0</v>
      </c>
      <c r="F40" s="29">
        <v>0</v>
      </c>
      <c r="G40" s="12">
        <v>27</v>
      </c>
      <c r="H40" s="12"/>
      <c r="I40" s="12">
        <v>3</v>
      </c>
      <c r="J40" s="12">
        <v>0</v>
      </c>
      <c r="K40" s="12">
        <v>1</v>
      </c>
      <c r="L40" s="19"/>
      <c r="M40" s="19"/>
      <c r="N40" s="19"/>
      <c r="O40" s="19">
        <f t="shared" si="3"/>
        <v>36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3">
        <f>C6+C12+C23+C29+C35+C40</f>
        <v>213</v>
      </c>
      <c r="D45" s="53">
        <f>D20</f>
        <v>4</v>
      </c>
      <c r="E45" s="29">
        <v>88</v>
      </c>
      <c r="F45" s="29">
        <v>0</v>
      </c>
      <c r="G45" s="29">
        <f t="shared" ref="G45:H45" si="20">SUM(G4,G39:G44)</f>
        <v>69</v>
      </c>
      <c r="H45" s="29">
        <f t="shared" si="20"/>
        <v>3</v>
      </c>
      <c r="I45" s="55">
        <f>SUM(I4,I40)</f>
        <v>52</v>
      </c>
      <c r="J45" s="54">
        <f>J4+SUM(J39:J44)</f>
        <v>0</v>
      </c>
      <c r="K45" s="32">
        <f>K4+K40</f>
        <v>18</v>
      </c>
      <c r="L45" s="23"/>
      <c r="M45" s="23"/>
      <c r="N45" s="23"/>
      <c r="O45" s="23">
        <f t="shared" si="3"/>
        <v>440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2024-12-18T11:42:12Z</dcterms:modified>
</cp:coreProperties>
</file>