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ануари\неживот\"/>
    </mc:Choice>
  </mc:AlternateContent>
  <xr:revisionPtr revIDLastSave="0" documentId="13_ncr:1_{E5280A67-8497-4F15-BB9F-943ED7A32BE7}" xr6:coauthVersionLast="47" xr6:coauthVersionMax="47" xr10:uidLastSave="{00000000-0000-0000-0000-000000000000}"/>
  <bookViews>
    <workbookView xWindow="-110" yWindow="-110" windowWidth="19420" windowHeight="10420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19" i="1" s="1"/>
  <c r="H20" i="2"/>
  <c r="H19" i="2" s="1"/>
  <c r="H20" i="3"/>
  <c r="H19" i="3" s="1"/>
  <c r="H19" i="4"/>
  <c r="H20" i="4"/>
  <c r="D20" i="4" l="1"/>
  <c r="D19" i="4" s="1"/>
  <c r="D18" i="4"/>
  <c r="D17" i="4"/>
  <c r="D13" i="4"/>
  <c r="D10" i="4"/>
  <c r="D16" i="4" s="1"/>
  <c r="D28" i="3"/>
  <c r="D20" i="3"/>
  <c r="D19" i="3" s="1"/>
  <c r="D18" i="3"/>
  <c r="D16" i="3" s="1"/>
  <c r="D17" i="3"/>
  <c r="D13" i="3"/>
  <c r="D10" i="3"/>
  <c r="D20" i="2"/>
  <c r="D19" i="2" s="1"/>
  <c r="D18" i="2"/>
  <c r="D17" i="2"/>
  <c r="D13" i="2"/>
  <c r="D10" i="2"/>
  <c r="D16" i="2" s="1"/>
  <c r="D34" i="2" s="1"/>
  <c r="D34" i="1"/>
  <c r="D20" i="1"/>
  <c r="D19" i="1"/>
  <c r="D18" i="1"/>
  <c r="D17" i="1"/>
  <c r="D16" i="1"/>
  <c r="D13" i="1"/>
  <c r="D10" i="1"/>
  <c r="D34" i="4" l="1"/>
  <c r="M20" i="8" l="1"/>
  <c r="M19" i="8" s="1"/>
  <c r="K20" i="8"/>
  <c r="K19" i="8"/>
  <c r="M18" i="8"/>
  <c r="M16" i="8" s="1"/>
  <c r="K18" i="8"/>
  <c r="K16" i="8" s="1"/>
  <c r="M17" i="8"/>
  <c r="K17" i="8"/>
  <c r="M13" i="8"/>
  <c r="K13" i="8"/>
  <c r="K34" i="8" s="1"/>
  <c r="M10" i="8"/>
  <c r="K10" i="8"/>
  <c r="I20" i="8"/>
  <c r="H20" i="8"/>
  <c r="D20" i="8"/>
  <c r="I19" i="8"/>
  <c r="H19" i="8"/>
  <c r="D19" i="8"/>
  <c r="I18" i="8"/>
  <c r="D18" i="8"/>
  <c r="I17" i="8"/>
  <c r="D17" i="8"/>
  <c r="I16" i="8"/>
  <c r="I34" i="8" s="1"/>
  <c r="I13" i="8"/>
  <c r="D13" i="8"/>
  <c r="D16" i="8" s="1"/>
  <c r="D34" i="8" s="1"/>
  <c r="I10" i="8"/>
  <c r="D10" i="8"/>
  <c r="M20" i="7"/>
  <c r="M19" i="7" s="1"/>
  <c r="K20" i="7"/>
  <c r="K19" i="7"/>
  <c r="K18" i="7"/>
  <c r="K16" i="7" s="1"/>
  <c r="K17" i="7"/>
  <c r="M16" i="7"/>
  <c r="M13" i="7"/>
  <c r="K13" i="7"/>
  <c r="M10" i="7"/>
  <c r="K10" i="7"/>
  <c r="I20" i="7"/>
  <c r="I19" i="7" s="1"/>
  <c r="H20" i="7"/>
  <c r="D20" i="7"/>
  <c r="H19" i="7"/>
  <c r="D19" i="7"/>
  <c r="I18" i="7"/>
  <c r="I17" i="7"/>
  <c r="I16" i="7" s="1"/>
  <c r="D16" i="7"/>
  <c r="I13" i="7"/>
  <c r="D13" i="7"/>
  <c r="I10" i="7"/>
  <c r="D10" i="7"/>
  <c r="M20" i="6"/>
  <c r="M19" i="6" s="1"/>
  <c r="K20" i="6"/>
  <c r="K19" i="6"/>
  <c r="M18" i="6"/>
  <c r="M16" i="6" s="1"/>
  <c r="K18" i="6"/>
  <c r="K16" i="6" s="1"/>
  <c r="M17" i="6"/>
  <c r="K17" i="6"/>
  <c r="M13" i="6"/>
  <c r="K13" i="6"/>
  <c r="K34" i="6" s="1"/>
  <c r="M10" i="6"/>
  <c r="K10" i="6"/>
  <c r="I20" i="6"/>
  <c r="H20" i="6"/>
  <c r="H19" i="6" s="1"/>
  <c r="D20" i="6"/>
  <c r="I19" i="6"/>
  <c r="D19" i="6"/>
  <c r="I18" i="6"/>
  <c r="D18" i="6"/>
  <c r="I17" i="6"/>
  <c r="D17" i="6"/>
  <c r="I16" i="6"/>
  <c r="I34" i="6" s="1"/>
  <c r="I13" i="6"/>
  <c r="D13" i="6"/>
  <c r="I10" i="6"/>
  <c r="D10" i="6"/>
  <c r="D16" i="6" s="1"/>
  <c r="D34" i="6" s="1"/>
  <c r="M20" i="5"/>
  <c r="M19" i="5" s="1"/>
  <c r="K20" i="5"/>
  <c r="K19" i="5"/>
  <c r="M18" i="5"/>
  <c r="K18" i="5"/>
  <c r="M17" i="5"/>
  <c r="M16" i="5" s="1"/>
  <c r="K17" i="5"/>
  <c r="K16" i="5" s="1"/>
  <c r="M13" i="5"/>
  <c r="K13" i="5"/>
  <c r="K34" i="5" s="1"/>
  <c r="M10" i="5"/>
  <c r="K10" i="5"/>
  <c r="I20" i="5"/>
  <c r="I19" i="5" s="1"/>
  <c r="H20" i="5"/>
  <c r="D20" i="5"/>
  <c r="D19" i="5" s="1"/>
  <c r="H19" i="5"/>
  <c r="I18" i="5"/>
  <c r="I16" i="5" s="1"/>
  <c r="D18" i="5"/>
  <c r="I17" i="5"/>
  <c r="D17" i="5"/>
  <c r="D16" i="5" s="1"/>
  <c r="I13" i="5"/>
  <c r="D13" i="5"/>
  <c r="I10" i="5"/>
  <c r="D10" i="5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34" i="2" s="1"/>
  <c r="L13" i="2"/>
  <c r="L10" i="2"/>
  <c r="L20" i="1"/>
  <c r="L19" i="1"/>
  <c r="L18" i="1"/>
  <c r="L17" i="1"/>
  <c r="L16" i="1"/>
  <c r="L34" i="1" s="1"/>
  <c r="L13" i="1"/>
  <c r="L10" i="1"/>
  <c r="M34" i="8" l="1"/>
  <c r="M34" i="6"/>
  <c r="M34" i="5"/>
  <c r="D34" i="5"/>
  <c r="I34" i="5"/>
  <c r="L34" i="4"/>
  <c r="I20" i="4" l="1"/>
  <c r="I19" i="4" s="1"/>
  <c r="I18" i="4"/>
  <c r="I17" i="4"/>
  <c r="I16" i="4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 s="1"/>
  <c r="I13" i="2"/>
  <c r="I10" i="2"/>
  <c r="I20" i="1"/>
  <c r="I19" i="1"/>
  <c r="I18" i="1"/>
  <c r="I17" i="1"/>
  <c r="I16" i="1" s="1"/>
  <c r="I34" i="1" s="1"/>
  <c r="I13" i="1"/>
  <c r="I10" i="1"/>
  <c r="I34" i="4" l="1"/>
  <c r="I34" i="2"/>
  <c r="M18" i="4" l="1"/>
  <c r="M16" i="4" s="1"/>
  <c r="M13" i="4"/>
  <c r="M20" i="3"/>
  <c r="M19" i="3"/>
  <c r="M18" i="3"/>
  <c r="M17" i="3"/>
  <c r="M16" i="3"/>
  <c r="M13" i="3"/>
  <c r="M10" i="3"/>
  <c r="M20" i="2"/>
  <c r="M19" i="2"/>
  <c r="M34" i="2" s="1"/>
  <c r="M18" i="2"/>
  <c r="M16" i="2"/>
  <c r="M13" i="2"/>
  <c r="M20" i="1"/>
  <c r="M19" i="1" s="1"/>
  <c r="M18" i="1"/>
  <c r="M17" i="1"/>
  <c r="M16" i="1"/>
  <c r="M34" i="1" s="1"/>
  <c r="M13" i="1"/>
  <c r="M10" i="1"/>
  <c r="J20" i="8"/>
  <c r="J19" i="8" s="1"/>
  <c r="J18" i="8"/>
  <c r="J17" i="8"/>
  <c r="J16" i="8"/>
  <c r="J13" i="8"/>
  <c r="J10" i="8"/>
  <c r="J20" i="7"/>
  <c r="J19" i="7" s="1"/>
  <c r="J17" i="7"/>
  <c r="J16" i="7" s="1"/>
  <c r="J13" i="7"/>
  <c r="J10" i="7"/>
  <c r="J21" i="6"/>
  <c r="J20" i="6" s="1"/>
  <c r="J19" i="6" s="1"/>
  <c r="J18" i="6"/>
  <c r="J17" i="6"/>
  <c r="J16" i="6" s="1"/>
  <c r="J15" i="6"/>
  <c r="J13" i="6" s="1"/>
  <c r="J10" i="6"/>
  <c r="J34" i="6" s="1"/>
  <c r="J20" i="5"/>
  <c r="J19" i="5"/>
  <c r="J34" i="5" s="1"/>
  <c r="J18" i="5"/>
  <c r="J17" i="5"/>
  <c r="J16" i="5"/>
  <c r="J13" i="5"/>
  <c r="J10" i="5"/>
  <c r="J20" i="4"/>
  <c r="J19" i="4" s="1"/>
  <c r="J34" i="4" s="1"/>
  <c r="J18" i="4"/>
  <c r="J17" i="4"/>
  <c r="J16" i="4"/>
  <c r="J13" i="4"/>
  <c r="J10" i="4"/>
  <c r="J20" i="3"/>
  <c r="J19" i="3" s="1"/>
  <c r="J16" i="3"/>
  <c r="J13" i="3"/>
  <c r="J10" i="3"/>
  <c r="J20" i="2"/>
  <c r="J19" i="2" s="1"/>
  <c r="J34" i="2" s="1"/>
  <c r="J18" i="2"/>
  <c r="J16" i="2" s="1"/>
  <c r="J17" i="2"/>
  <c r="J13" i="2"/>
  <c r="J10" i="2"/>
  <c r="J20" i="1"/>
  <c r="J19" i="1" s="1"/>
  <c r="J18" i="1"/>
  <c r="J17" i="1"/>
  <c r="J16" i="1" s="1"/>
  <c r="J13" i="1"/>
  <c r="J10" i="1"/>
  <c r="J34" i="8" l="1"/>
  <c r="J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<sst xmlns="http://schemas.openxmlformats.org/spreadsheetml/2006/main" count="620" uniqueCount="81">
  <si>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</si>
  <si>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</si>
  <si>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</si>
  <si>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</si>
  <si>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</si>
  <si>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</si>
  <si>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</si>
  <si>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</si>
  <si>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</si>
  <si>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</si>
  <si>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</si>
  <si>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</si>
  <si>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</si>
  <si>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</si>
  <si>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</si>
  <si>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</si>
  <si>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</si>
  <si>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</si>
  <si>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</si>
  <si>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</si>
  <si>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</si>
  <si>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</si>
  <si>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</si>
  <si>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</si>
  <si>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</si>
  <si>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</si>
  <si>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</si>
  <si>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</si>
  <si>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</si>
  <si>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</si>
  <si>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</si>
  <si>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</si>
  <si>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</si>
  <si>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</si>
  <si>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</si>
  <si>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</si>
  <si>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</si>
  <si>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</si>
  <si>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</si>
  <si>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</si>
  <si>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</si>
  <si>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</si>
  <si>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</si>
  <si>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</si>
  <si>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</si>
  <si>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</si>
  <si>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</si>
  <si>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</si>
  <si>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</si>
  <si>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</si>
  <si>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</si>
  <si>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</si>
  <si>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</si>
  <si>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</si>
  <si>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</si>
  <si>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</si>
  <si>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</si>
  <si>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</si>
  <si>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</si>
  <si>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</si>
  <si>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</si>
  <si>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</si>
  <si>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</si>
  <si>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</si>
  <si>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</si>
  <si>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</si>
  <si>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</si>
  <si>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</si>
  <si>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</si>
  <si>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</si>
  <si>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</si>
  <si>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</si>
  <si>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</si>
  <si>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јануари 2025 година</t>
  </si>
  <si>
    <t>Бруто полисирана премија, во илјади денари, јануари 2024 година</t>
  </si>
  <si>
    <t>Бруто исплатени штети, во илјади денари, јануари 2025 година</t>
  </si>
  <si>
    <t>Бруто исплатени штети, во илјади денари, јануари 2024 година</t>
  </si>
  <si>
    <t>Број на склучени договори јануари 2025 година</t>
  </si>
  <si>
    <t>Број на склучени договори јанури 2024 година</t>
  </si>
  <si>
    <t>Број на ликвидирани штети јануари 2025 година</t>
  </si>
  <si>
    <t>Број на ликвидирани штети јануари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</si>
</sst>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#,###,##0.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0" fontId="7" fillId="4" borderId="13" xfId="0" applyFont="1" applyFill="1" applyBorder="1"/>
    <xf numFmtId="165" fontId="0" fillId="0" borderId="0" xfId="0" applyNumberFormat="1"/>
    <xf numFmtId="3" fontId="13" fillId="3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164" fontId="3" fillId="0" borderId="14" xfId="0" applyNumberFormat="1" applyFont="1" applyBorder="1"/>
    <xf numFmtId="164" fontId="14" fillId="3" borderId="1" xfId="0" applyNumberFormat="1" applyFont="1" applyFill="1" applyBorder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3" fillId="0" borderId="14" xfId="0" applyNumberFormat="1" applyFont="1" applyBorder="1"/>
    <xf numFmtId="3" fontId="0" fillId="0" borderId="0" xfId="3" applyNumberFormat="1" applyFont="1"/>
    <xf numFmtId="0" fontId="5" fillId="0" borderId="0" xfId="0" applyFont="1" applyAlignment="1">
      <alignment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abSelected="1"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18514</v>
      </c>
      <c r="D3">
        <v>21943</v>
      </c>
      <c r="E3" s="21">
        <v>4674</v>
      </c>
      <c r="F3" s="21">
        <v>2169.7860000000001</v>
      </c>
      <c r="G3" s="40">
        <v>51009.57</v>
      </c>
      <c r="H3" s="21">
        <v>6580.6189999999997</v>
      </c>
      <c r="I3" s="21">
        <v>66662.403000000006</v>
      </c>
      <c r="J3" s="21">
        <v>10286</v>
      </c>
      <c r="K3" s="20">
        <v>7369</v>
      </c>
      <c r="L3" s="26">
        <v>7209.33</v>
      </c>
      <c r="M3" s="21">
        <v>147.31899999999999</v>
      </c>
      <c r="N3" s="13">
        <f>SUM(C3:M3)</f>
        <v>196565.027</v>
      </c>
    </row>
    <row r="4" spans="1:14" x14ac:dyDescent="0.35">
      <c r="A4" s="6" t="s">
        <v>2</v>
      </c>
      <c r="B4" s="1" t="s">
        <v>3</v>
      </c>
      <c r="C4" s="20">
        <v>23004</v>
      </c>
      <c r="D4">
        <v>30255</v>
      </c>
      <c r="E4" s="21">
        <v>823</v>
      </c>
      <c r="F4" s="21">
        <v>0</v>
      </c>
      <c r="G4" s="40">
        <v>52958.04</v>
      </c>
      <c r="H4" s="21">
        <v>13435.117</v>
      </c>
      <c r="I4" s="21">
        <v>69022.255999999994</v>
      </c>
      <c r="J4" s="21">
        <v>21740</v>
      </c>
      <c r="K4" s="20">
        <v>0</v>
      </c>
      <c r="L4" s="26">
        <v>9412.51</v>
      </c>
      <c r="M4" s="21">
        <v>0</v>
      </c>
      <c r="N4" s="13">
        <f t="shared" ref="N4:N34" si="0">SUM(C4:M4)</f>
        <v>220649.92300000001</v>
      </c>
    </row>
    <row r="5" spans="1:14" x14ac:dyDescent="0.35">
      <c r="A5" s="6" t="s">
        <v>4</v>
      </c>
      <c r="B5" s="1" t="s">
        <v>5</v>
      </c>
      <c r="C5" s="20">
        <v>12193</v>
      </c>
      <c r="D5">
        <v>11730</v>
      </c>
      <c r="E5" s="21">
        <v>8814</v>
      </c>
      <c r="F5" s="21">
        <v>1454.914</v>
      </c>
      <c r="G5" s="40">
        <v>16305.59</v>
      </c>
      <c r="H5" s="21">
        <v>15759.897999999999</v>
      </c>
      <c r="I5" s="21">
        <v>12838.180999999999</v>
      </c>
      <c r="J5" s="21">
        <v>14015</v>
      </c>
      <c r="K5" s="20">
        <v>8859</v>
      </c>
      <c r="L5" s="26">
        <v>10709.43</v>
      </c>
      <c r="M5" s="21">
        <v>394.03899999999999</v>
      </c>
      <c r="N5" s="13">
        <f t="shared" si="0"/>
        <v>113073.05200000001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40">
        <v>0</v>
      </c>
      <c r="H6" s="21">
        <v>0</v>
      </c>
      <c r="I6" s="21">
        <v>0</v>
      </c>
      <c r="J6" s="21"/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76054</v>
      </c>
      <c r="E7" s="21">
        <v>0</v>
      </c>
      <c r="F7" s="21">
        <v>0</v>
      </c>
      <c r="G7" s="40">
        <v>0</v>
      </c>
      <c r="H7" s="21">
        <v>0</v>
      </c>
      <c r="I7" s="21">
        <v>0</v>
      </c>
      <c r="J7" s="21"/>
      <c r="K7" s="20">
        <v>0</v>
      </c>
      <c r="L7" s="26">
        <v>0</v>
      </c>
      <c r="M7" s="21">
        <v>0</v>
      </c>
      <c r="N7" s="13">
        <f t="shared" si="0"/>
        <v>76054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40">
        <v>0</v>
      </c>
      <c r="H8" s="21">
        <v>0</v>
      </c>
      <c r="I8" s="21">
        <v>0</v>
      </c>
      <c r="J8" s="21"/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904</v>
      </c>
      <c r="D9" s="21">
        <v>525</v>
      </c>
      <c r="E9" s="21">
        <v>1557</v>
      </c>
      <c r="F9" s="21">
        <v>0</v>
      </c>
      <c r="G9" s="40">
        <v>3147.68</v>
      </c>
      <c r="H9" s="21">
        <v>141.07599999999999</v>
      </c>
      <c r="I9" s="21">
        <v>6290.2359999999999</v>
      </c>
      <c r="J9" s="21">
        <v>5354</v>
      </c>
      <c r="K9" s="20">
        <v>207</v>
      </c>
      <c r="L9" s="26">
        <v>19.82</v>
      </c>
      <c r="M9" s="21">
        <v>0</v>
      </c>
      <c r="N9" s="13">
        <f t="shared" si="0"/>
        <v>18145.811999999998</v>
      </c>
    </row>
    <row r="10" spans="1:14" x14ac:dyDescent="0.35">
      <c r="A10" s="6" t="s">
        <v>14</v>
      </c>
      <c r="B10" s="1" t="s">
        <v>15</v>
      </c>
      <c r="C10" s="20">
        <v>7397</v>
      </c>
      <c r="D10" s="21">
        <f>D11+D12</f>
        <v>11928</v>
      </c>
      <c r="E10" s="21">
        <v>1289</v>
      </c>
      <c r="F10" s="23">
        <v>324.94600000000003</v>
      </c>
      <c r="G10" s="40">
        <v>18366.849999999999</v>
      </c>
      <c r="H10" s="21">
        <v>18751.963500000002</v>
      </c>
      <c r="I10" s="21">
        <f>I11+I12</f>
        <v>9611.9723614381528</v>
      </c>
      <c r="J10" s="21">
        <f t="shared" ref="J10" si="1">SUM(J11:J12)</f>
        <v>10584</v>
      </c>
      <c r="K10" s="20">
        <v>5442</v>
      </c>
      <c r="L10" s="26">
        <f>SUM(L11:L12)</f>
        <v>8024.29</v>
      </c>
      <c r="M10" s="21">
        <f>M11+M12</f>
        <v>0</v>
      </c>
      <c r="N10" s="13">
        <f t="shared" si="0"/>
        <v>91720.021861438145</v>
      </c>
    </row>
    <row r="11" spans="1:14" x14ac:dyDescent="0.35">
      <c r="A11" s="6" t="s">
        <v>16</v>
      </c>
      <c r="B11" s="1" t="s">
        <v>17</v>
      </c>
      <c r="C11" s="20">
        <v>2483</v>
      </c>
      <c r="D11">
        <v>211</v>
      </c>
      <c r="E11" s="21">
        <v>758</v>
      </c>
      <c r="F11" s="21">
        <v>133.68299999999999</v>
      </c>
      <c r="G11" s="40">
        <v>1549.19</v>
      </c>
      <c r="H11" s="21">
        <v>2699.15038</v>
      </c>
      <c r="I11" s="21">
        <v>753.77180489456237</v>
      </c>
      <c r="J11" s="21">
        <v>1423</v>
      </c>
      <c r="K11" s="20">
        <v>1341</v>
      </c>
      <c r="L11" s="26">
        <v>485.43</v>
      </c>
      <c r="M11" s="21">
        <v>0</v>
      </c>
      <c r="N11" s="13">
        <f t="shared" si="0"/>
        <v>11837.225184894562</v>
      </c>
    </row>
    <row r="12" spans="1:14" x14ac:dyDescent="0.35">
      <c r="A12" s="6" t="s">
        <v>18</v>
      </c>
      <c r="B12" s="1" t="s">
        <v>19</v>
      </c>
      <c r="C12" s="20">
        <v>4914</v>
      </c>
      <c r="D12">
        <v>11717</v>
      </c>
      <c r="E12" s="21">
        <v>531</v>
      </c>
      <c r="F12" s="21">
        <v>191.26300000000001</v>
      </c>
      <c r="G12" s="40">
        <v>16817.66</v>
      </c>
      <c r="H12" s="21">
        <v>16052.813119999999</v>
      </c>
      <c r="I12" s="21">
        <v>8858.2005565435902</v>
      </c>
      <c r="J12" s="21">
        <v>9161</v>
      </c>
      <c r="K12" s="20">
        <v>4101</v>
      </c>
      <c r="L12" s="26">
        <v>7538.86</v>
      </c>
      <c r="M12" s="21">
        <v>0</v>
      </c>
      <c r="N12" s="13">
        <f t="shared" si="0"/>
        <v>79882.796676543585</v>
      </c>
    </row>
    <row r="13" spans="1:14" x14ac:dyDescent="0.35">
      <c r="A13" s="6" t="s">
        <v>20</v>
      </c>
      <c r="B13" s="1" t="s">
        <v>21</v>
      </c>
      <c r="C13" s="20">
        <v>3278</v>
      </c>
      <c r="D13" s="21">
        <f>D14+D15</f>
        <v>9811</v>
      </c>
      <c r="E13" s="21">
        <v>496</v>
      </c>
      <c r="F13" s="23">
        <v>115.36</v>
      </c>
      <c r="G13" s="40">
        <v>24688.84</v>
      </c>
      <c r="H13" s="21">
        <v>19974.226579999999</v>
      </c>
      <c r="I13" s="21">
        <f>I14+I15</f>
        <v>15019.985638561848</v>
      </c>
      <c r="J13" s="21">
        <f t="shared" ref="J13" si="2">SUM(J14:J15)</f>
        <v>25568</v>
      </c>
      <c r="K13" s="20">
        <v>3214.373</v>
      </c>
      <c r="L13" s="26">
        <f>SUM(L14:L15)</f>
        <v>23241.97</v>
      </c>
      <c r="M13" s="21">
        <f>M14+M15</f>
        <v>0</v>
      </c>
      <c r="N13" s="13">
        <f t="shared" si="0"/>
        <v>125407.75521856186</v>
      </c>
    </row>
    <row r="14" spans="1:14" x14ac:dyDescent="0.35">
      <c r="A14" s="6" t="s">
        <v>16</v>
      </c>
      <c r="B14" s="1" t="s">
        <v>22</v>
      </c>
      <c r="C14" s="20">
        <v>1604</v>
      </c>
      <c r="D14">
        <v>2137</v>
      </c>
      <c r="E14" s="21">
        <v>315</v>
      </c>
      <c r="F14" s="21">
        <v>52.311999999999998</v>
      </c>
      <c r="G14" s="40">
        <v>2741.35</v>
      </c>
      <c r="H14" s="21">
        <v>6145.9538899999998</v>
      </c>
      <c r="I14" s="21">
        <v>2377.8501951054373</v>
      </c>
      <c r="J14" s="21">
        <v>453</v>
      </c>
      <c r="K14" s="20">
        <v>229</v>
      </c>
      <c r="L14" s="26">
        <v>571.45000000000005</v>
      </c>
      <c r="M14" s="21">
        <v>0</v>
      </c>
      <c r="N14" s="13">
        <f t="shared" si="0"/>
        <v>16626.916085105437</v>
      </c>
    </row>
    <row r="15" spans="1:14" x14ac:dyDescent="0.35">
      <c r="A15" s="6" t="s">
        <v>18</v>
      </c>
      <c r="B15" s="1" t="s">
        <v>23</v>
      </c>
      <c r="C15" s="20">
        <v>1674</v>
      </c>
      <c r="D15">
        <v>7674</v>
      </c>
      <c r="E15" s="21">
        <v>181</v>
      </c>
      <c r="F15" s="21">
        <v>63.048000000000002</v>
      </c>
      <c r="G15" s="40">
        <v>21947.49</v>
      </c>
      <c r="H15" s="21">
        <v>13828.27269</v>
      </c>
      <c r="I15" s="21">
        <v>12642.135443456411</v>
      </c>
      <c r="J15" s="21">
        <v>25115</v>
      </c>
      <c r="K15" s="20">
        <v>2985.373</v>
      </c>
      <c r="L15" s="26">
        <v>22670.52</v>
      </c>
      <c r="M15" s="21">
        <v>0</v>
      </c>
      <c r="N15" s="13">
        <f t="shared" si="0"/>
        <v>108780.83913345642</v>
      </c>
    </row>
    <row r="16" spans="1:14" x14ac:dyDescent="0.35">
      <c r="A16" s="6" t="s">
        <v>24</v>
      </c>
      <c r="B16" s="1" t="s">
        <v>25</v>
      </c>
      <c r="C16" s="20">
        <v>10675</v>
      </c>
      <c r="D16" s="36">
        <f>D17+D18</f>
        <v>21739</v>
      </c>
      <c r="E16" s="21">
        <v>1785</v>
      </c>
      <c r="F16" s="23">
        <v>440.30600000000004</v>
      </c>
      <c r="G16" s="40">
        <v>43048.04</v>
      </c>
      <c r="H16" s="21">
        <v>38726.19008</v>
      </c>
      <c r="I16" s="21">
        <f t="shared" ref="I16" si="3">I17+I18</f>
        <v>24631.958000000002</v>
      </c>
      <c r="J16" s="21">
        <f t="shared" ref="J16" si="4">SUM(J17:J18)</f>
        <v>36152</v>
      </c>
      <c r="K16" s="20">
        <v>8656.3729999999996</v>
      </c>
      <c r="L16" s="26">
        <f>SUM(L17:L18)</f>
        <v>31266.260000000002</v>
      </c>
      <c r="M16" s="21">
        <f>M10+M13</f>
        <v>0</v>
      </c>
      <c r="N16" s="13">
        <f t="shared" si="0"/>
        <v>217120.12708000001</v>
      </c>
    </row>
    <row r="17" spans="1:14" x14ac:dyDescent="0.35">
      <c r="A17" s="6" t="s">
        <v>16</v>
      </c>
      <c r="B17" s="1" t="s">
        <v>26</v>
      </c>
      <c r="C17" s="20">
        <v>4087</v>
      </c>
      <c r="D17" s="36">
        <f t="shared" ref="D17:D18" si="5">D11+D14</f>
        <v>2348</v>
      </c>
      <c r="E17" s="21">
        <v>1073</v>
      </c>
      <c r="F17" s="23">
        <v>185.995</v>
      </c>
      <c r="G17" s="40">
        <v>4290.54</v>
      </c>
      <c r="H17" s="21">
        <v>8845.1042699999998</v>
      </c>
      <c r="I17" s="21">
        <f>I11+I14</f>
        <v>3131.6219999999994</v>
      </c>
      <c r="J17" s="21">
        <f t="shared" ref="J17:J18" si="6">J11+J14</f>
        <v>1876</v>
      </c>
      <c r="K17" s="20">
        <v>1570</v>
      </c>
      <c r="L17" s="26">
        <f t="shared" ref="L17:L18" si="7">L11+L14</f>
        <v>1056.8800000000001</v>
      </c>
      <c r="M17" s="21">
        <f>M11+M14</f>
        <v>0</v>
      </c>
      <c r="N17" s="13">
        <f t="shared" si="0"/>
        <v>28464.14127</v>
      </c>
    </row>
    <row r="18" spans="1:14" x14ac:dyDescent="0.35">
      <c r="A18" s="6" t="s">
        <v>18</v>
      </c>
      <c r="B18" s="1" t="s">
        <v>27</v>
      </c>
      <c r="C18" s="20">
        <v>6588</v>
      </c>
      <c r="D18" s="36">
        <f t="shared" si="5"/>
        <v>19391</v>
      </c>
      <c r="E18" s="21">
        <v>712</v>
      </c>
      <c r="F18" s="23">
        <v>254.31100000000001</v>
      </c>
      <c r="G18" s="40">
        <v>38757.5</v>
      </c>
      <c r="H18" s="21">
        <v>29881.085809999997</v>
      </c>
      <c r="I18" s="21">
        <f>I12+I15</f>
        <v>21500.336000000003</v>
      </c>
      <c r="J18" s="21">
        <f t="shared" si="6"/>
        <v>34276</v>
      </c>
      <c r="K18" s="20">
        <v>7086.3729999999996</v>
      </c>
      <c r="L18" s="26">
        <f t="shared" si="7"/>
        <v>30209.38</v>
      </c>
      <c r="M18" s="21">
        <f>M12+M15</f>
        <v>0</v>
      </c>
      <c r="N18" s="13">
        <f t="shared" si="0"/>
        <v>188655.98581000001</v>
      </c>
    </row>
    <row r="19" spans="1:14" x14ac:dyDescent="0.35">
      <c r="A19" s="6" t="s">
        <v>28</v>
      </c>
      <c r="B19" s="1" t="s">
        <v>29</v>
      </c>
      <c r="C19" s="20">
        <v>44598</v>
      </c>
      <c r="D19" s="36">
        <f>D20+D24+D25</f>
        <v>37304</v>
      </c>
      <c r="E19" s="21">
        <v>27596</v>
      </c>
      <c r="F19" s="23">
        <v>40260.645089999918</v>
      </c>
      <c r="G19" s="40">
        <v>63096.27</v>
      </c>
      <c r="H19" s="25">
        <f>H20+H24+H25</f>
        <v>36101.311000000002</v>
      </c>
      <c r="I19" s="21">
        <f t="shared" ref="I19" si="8">I20+I24+I25</f>
        <v>29873.969999999998</v>
      </c>
      <c r="J19" s="21">
        <f t="shared" ref="J19" si="9">SUM(J20,J24:J25)</f>
        <v>95113</v>
      </c>
      <c r="K19" s="20">
        <v>33329</v>
      </c>
      <c r="L19" s="26">
        <f>L20+L24+L25</f>
        <v>26489.07</v>
      </c>
      <c r="M19" s="32">
        <f>M20+M25</f>
        <v>5402.5679999999993</v>
      </c>
      <c r="N19" s="13">
        <f t="shared" si="0"/>
        <v>439163.8340899999</v>
      </c>
    </row>
    <row r="20" spans="1:14" x14ac:dyDescent="0.35">
      <c r="A20" s="6" t="s">
        <v>30</v>
      </c>
      <c r="B20" s="1" t="s">
        <v>31</v>
      </c>
      <c r="C20" s="20">
        <v>43839</v>
      </c>
      <c r="D20" s="36">
        <f>SUM(D21:D23)</f>
        <v>36393</v>
      </c>
      <c r="E20" s="21">
        <v>27142</v>
      </c>
      <c r="F20" s="23">
        <v>40260.645089999918</v>
      </c>
      <c r="G20" s="40">
        <v>57325.82</v>
      </c>
      <c r="H20" s="25">
        <f t="shared" ref="H20:I20" si="10">H21+H22+H23</f>
        <v>33800.757000000005</v>
      </c>
      <c r="I20" s="21">
        <f t="shared" si="10"/>
        <v>28401.986999999997</v>
      </c>
      <c r="J20" s="21">
        <f t="shared" ref="J20" si="11">SUM(J21:J23)</f>
        <v>94000</v>
      </c>
      <c r="K20" s="20">
        <v>32208</v>
      </c>
      <c r="L20" s="26">
        <f>SUM(L21:L23)</f>
        <v>25454.639999999999</v>
      </c>
      <c r="M20" s="33">
        <f>M21+M22+M23+M24</f>
        <v>5402.5679999999993</v>
      </c>
      <c r="N20" s="13">
        <f t="shared" si="0"/>
        <v>424228.41709</v>
      </c>
    </row>
    <row r="21" spans="1:14" x14ac:dyDescent="0.35">
      <c r="A21" s="6" t="s">
        <v>32</v>
      </c>
      <c r="B21" s="1" t="s">
        <v>33</v>
      </c>
      <c r="C21" s="20">
        <v>34375</v>
      </c>
      <c r="D21">
        <v>27889</v>
      </c>
      <c r="E21" s="21">
        <v>14647</v>
      </c>
      <c r="F21" s="21">
        <v>30793.309089999919</v>
      </c>
      <c r="G21" s="40">
        <v>43251.87</v>
      </c>
      <c r="H21" s="21">
        <v>24818.771000000001</v>
      </c>
      <c r="I21" s="21">
        <v>20799.026999999998</v>
      </c>
      <c r="J21" s="21">
        <v>73249</v>
      </c>
      <c r="K21" s="20">
        <v>24439</v>
      </c>
      <c r="L21" s="26">
        <v>18303.18</v>
      </c>
      <c r="M21" s="32">
        <v>4483.6769999999997</v>
      </c>
      <c r="N21" s="13">
        <f t="shared" si="0"/>
        <v>317048.83408999996</v>
      </c>
    </row>
    <row r="22" spans="1:14" x14ac:dyDescent="0.35">
      <c r="A22" s="6" t="s">
        <v>34</v>
      </c>
      <c r="B22" s="1" t="s">
        <v>35</v>
      </c>
      <c r="C22" s="20">
        <v>9414</v>
      </c>
      <c r="D22">
        <v>8455</v>
      </c>
      <c r="E22" s="21">
        <v>4318</v>
      </c>
      <c r="F22" s="21">
        <v>8703.4629999999997</v>
      </c>
      <c r="G22" s="40">
        <v>13615.6</v>
      </c>
      <c r="H22" s="21">
        <v>8932.76</v>
      </c>
      <c r="I22" s="21">
        <v>7499.0249999999996</v>
      </c>
      <c r="J22" s="21">
        <v>20518</v>
      </c>
      <c r="K22" s="20">
        <v>7691</v>
      </c>
      <c r="L22" s="26">
        <v>6520.64</v>
      </c>
      <c r="M22" s="32">
        <v>851.28899999999999</v>
      </c>
      <c r="N22" s="13">
        <f t="shared" si="0"/>
        <v>96518.777000000002</v>
      </c>
    </row>
    <row r="23" spans="1:14" x14ac:dyDescent="0.35">
      <c r="A23" s="6" t="s">
        <v>36</v>
      </c>
      <c r="B23" s="1" t="s">
        <v>37</v>
      </c>
      <c r="C23" s="20">
        <v>50</v>
      </c>
      <c r="D23">
        <v>49</v>
      </c>
      <c r="E23" s="21">
        <v>8177</v>
      </c>
      <c r="F23" s="21">
        <v>683.83299999999997</v>
      </c>
      <c r="G23" s="40">
        <v>458.35</v>
      </c>
      <c r="H23" s="21">
        <v>49.225999999999999</v>
      </c>
      <c r="I23" s="21">
        <v>103.935</v>
      </c>
      <c r="J23" s="21">
        <v>233</v>
      </c>
      <c r="K23" s="20">
        <v>78</v>
      </c>
      <c r="L23" s="26">
        <v>630.82000000000005</v>
      </c>
      <c r="M23" s="32">
        <v>51.045000000000002</v>
      </c>
      <c r="N23" s="13">
        <f t="shared" si="0"/>
        <v>10564.209000000001</v>
      </c>
    </row>
    <row r="24" spans="1:14" x14ac:dyDescent="0.35">
      <c r="A24" s="6" t="s">
        <v>38</v>
      </c>
      <c r="B24" s="1" t="s">
        <v>39</v>
      </c>
      <c r="C24" s="20">
        <v>0</v>
      </c>
      <c r="D24" s="36">
        <v>911</v>
      </c>
      <c r="E24" s="21">
        <v>454</v>
      </c>
      <c r="F24" s="21">
        <v>80.040000000000006</v>
      </c>
      <c r="G24" s="40">
        <v>5770.45</v>
      </c>
      <c r="H24" s="21">
        <v>2300.5540000000001</v>
      </c>
      <c r="I24" s="21">
        <v>1471.9829999999999</v>
      </c>
      <c r="J24" s="21">
        <v>1113</v>
      </c>
      <c r="K24" s="20">
        <v>1121</v>
      </c>
      <c r="L24" s="26">
        <v>1034.43</v>
      </c>
      <c r="M24" s="32">
        <v>16.556999999999999</v>
      </c>
      <c r="N24" s="13">
        <f t="shared" si="0"/>
        <v>14273.014000000001</v>
      </c>
    </row>
    <row r="25" spans="1:14" x14ac:dyDescent="0.35">
      <c r="A25" s="6" t="s">
        <v>40</v>
      </c>
      <c r="B25" s="1" t="s">
        <v>41</v>
      </c>
      <c r="C25" s="20">
        <v>759</v>
      </c>
      <c r="D25" s="36">
        <v>0</v>
      </c>
      <c r="E25" s="21">
        <v>0</v>
      </c>
      <c r="F25" s="21">
        <v>0</v>
      </c>
      <c r="G25" s="40">
        <v>0</v>
      </c>
      <c r="H25" s="21">
        <v>0</v>
      </c>
      <c r="I25" s="21">
        <v>0</v>
      </c>
      <c r="J25" s="21"/>
      <c r="K25" s="20">
        <v>0</v>
      </c>
      <c r="L25" s="26">
        <v>0</v>
      </c>
      <c r="M25" s="21">
        <v>0</v>
      </c>
      <c r="N25" s="13">
        <f t="shared" si="0"/>
        <v>759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8186</v>
      </c>
      <c r="E26" s="21">
        <v>0</v>
      </c>
      <c r="F26" s="21">
        <v>0</v>
      </c>
      <c r="G26" s="40">
        <v>11.99</v>
      </c>
      <c r="H26" s="21">
        <v>0</v>
      </c>
      <c r="I26" s="21">
        <v>47.427999999999997</v>
      </c>
      <c r="J26" s="21"/>
      <c r="K26" s="20">
        <v>23</v>
      </c>
      <c r="L26" s="26">
        <v>0</v>
      </c>
      <c r="M26" s="21">
        <v>0</v>
      </c>
      <c r="N26" s="13">
        <f t="shared" si="0"/>
        <v>8268.4179999999997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40">
        <v>-0.28000000000000003</v>
      </c>
      <c r="H27" s="21">
        <v>5.8819999999999997</v>
      </c>
      <c r="I27" s="21">
        <v>0</v>
      </c>
      <c r="J27" s="21">
        <v>-4</v>
      </c>
      <c r="K27" s="20">
        <v>3</v>
      </c>
      <c r="L27" s="26">
        <v>5.54</v>
      </c>
      <c r="M27" s="21">
        <v>0</v>
      </c>
      <c r="N27" s="13">
        <f t="shared" si="0"/>
        <v>10.141999999999999</v>
      </c>
    </row>
    <row r="28" spans="1:14" x14ac:dyDescent="0.35">
      <c r="A28" s="6" t="s">
        <v>46</v>
      </c>
      <c r="B28" s="1" t="s">
        <v>47</v>
      </c>
      <c r="C28" s="20">
        <v>1236</v>
      </c>
      <c r="D28" s="21">
        <v>5287</v>
      </c>
      <c r="E28" s="21">
        <v>782</v>
      </c>
      <c r="F28" s="21">
        <v>61.427</v>
      </c>
      <c r="G28" s="40">
        <v>7802.81</v>
      </c>
      <c r="H28" s="21">
        <v>6091.2919199999997</v>
      </c>
      <c r="I28" s="21">
        <v>10696.386</v>
      </c>
      <c r="J28" s="21">
        <v>8279</v>
      </c>
      <c r="K28" s="20">
        <v>3800</v>
      </c>
      <c r="L28" s="26">
        <v>5727.81</v>
      </c>
      <c r="M28" s="21">
        <v>2.875</v>
      </c>
      <c r="N28" s="13">
        <f t="shared" si="0"/>
        <v>49766.599920000001</v>
      </c>
    </row>
    <row r="29" spans="1:14" x14ac:dyDescent="0.35">
      <c r="A29" s="6" t="s">
        <v>48</v>
      </c>
      <c r="B29" s="1" t="s">
        <v>49</v>
      </c>
      <c r="C29" s="20">
        <v>459</v>
      </c>
      <c r="D29" s="21">
        <v>0</v>
      </c>
      <c r="E29" s="21">
        <v>263</v>
      </c>
      <c r="F29" s="21">
        <v>0</v>
      </c>
      <c r="G29" s="40">
        <v>1200.0899999999999</v>
      </c>
      <c r="H29" s="21">
        <v>443.21199999999999</v>
      </c>
      <c r="I29" s="21">
        <v>4310.6610000000001</v>
      </c>
      <c r="J29" s="21"/>
      <c r="K29" s="20">
        <v>0</v>
      </c>
      <c r="L29" s="26">
        <v>6256.25</v>
      </c>
      <c r="M29" s="21">
        <v>0</v>
      </c>
      <c r="N29" s="13">
        <f t="shared" si="0"/>
        <v>12932.213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40">
        <v>0</v>
      </c>
      <c r="H30" s="21">
        <v>0</v>
      </c>
      <c r="I30" s="21">
        <v>0</v>
      </c>
      <c r="J30" s="21"/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22</v>
      </c>
      <c r="E31" s="21">
        <v>3</v>
      </c>
      <c r="F31" s="21">
        <v>0</v>
      </c>
      <c r="G31" s="40">
        <v>1022.93</v>
      </c>
      <c r="H31" s="21">
        <v>5196.9309999999996</v>
      </c>
      <c r="I31" s="21">
        <v>4512.9889999999996</v>
      </c>
      <c r="J31" s="21">
        <v>2372</v>
      </c>
      <c r="K31" s="20">
        <v>0</v>
      </c>
      <c r="L31" s="26">
        <v>1042.8900000000001</v>
      </c>
      <c r="M31" s="21">
        <v>0</v>
      </c>
      <c r="N31" s="13">
        <f t="shared" si="0"/>
        <v>14172.739999999998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40">
        <v>0</v>
      </c>
      <c r="H32" s="21">
        <v>0</v>
      </c>
      <c r="I32" s="21">
        <v>0</v>
      </c>
      <c r="J32" s="21"/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1746</v>
      </c>
      <c r="D33" s="21">
        <v>2825</v>
      </c>
      <c r="E33" s="21">
        <v>600</v>
      </c>
      <c r="F33" s="21">
        <v>210.76749000000007</v>
      </c>
      <c r="G33" s="40">
        <v>1384.41</v>
      </c>
      <c r="H33" s="21">
        <v>3476.4079999999999</v>
      </c>
      <c r="I33" s="21">
        <v>4181.9340000000002</v>
      </c>
      <c r="J33" s="21">
        <v>2041</v>
      </c>
      <c r="K33" s="20">
        <v>1431</v>
      </c>
      <c r="L33" s="26">
        <v>1351.81</v>
      </c>
      <c r="M33" s="21">
        <v>3.6339999999999999</v>
      </c>
      <c r="N33" s="13">
        <f t="shared" si="0"/>
        <v>19251.963489999998</v>
      </c>
    </row>
    <row r="34" spans="1:14" x14ac:dyDescent="0.35">
      <c r="A34" s="7" t="s">
        <v>58</v>
      </c>
      <c r="B34" s="8" t="s">
        <v>59</v>
      </c>
      <c r="C34" s="20">
        <v>113329</v>
      </c>
      <c r="D34" s="22">
        <f>D3+D4+D5+D6+D7+D8+D9+D16+D19+D26+D27+D28+D29+D30+D31+D32+D33</f>
        <v>215870</v>
      </c>
      <c r="E34" s="21">
        <v>46897</v>
      </c>
      <c r="F34" s="23">
        <v>44597.845579999921</v>
      </c>
      <c r="G34" s="40">
        <v>240994.79</v>
      </c>
      <c r="H34" s="21">
        <v>125957.936</v>
      </c>
      <c r="I34" s="21">
        <f>I3+I5+I4+I6+I7+I8+I9+I16+I19+I26+I27+I28+I29+I30+I32+I31+I33</f>
        <v>233068.40200000003</v>
      </c>
      <c r="J34" s="21">
        <f>SUM(J3:J10,J13,J19,J26:J33)</f>
        <v>195348</v>
      </c>
      <c r="K34" s="20">
        <v>63677.373</v>
      </c>
      <c r="L34" s="27">
        <f>SUM(L3:L9)+L16+L19+SUM(L26:L33)</f>
        <v>99490.720000000016</v>
      </c>
      <c r="M34" s="22">
        <f>M3+M5+M16+M20+M28+M33</f>
        <v>5950.4349999999995</v>
      </c>
      <c r="N34" s="9">
        <f t="shared" si="0"/>
        <v>1385181.5015799999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70" zoomScaleNormal="70" workbookViewId="0">
      <selection activeCell="K3" sqref="K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1">
        <v>13969</v>
      </c>
      <c r="D3" s="21">
        <v>23849</v>
      </c>
      <c r="E3" s="21">
        <v>3851</v>
      </c>
      <c r="F3" s="21">
        <v>2314.2199599999999</v>
      </c>
      <c r="G3" s="41">
        <v>5843.75</v>
      </c>
      <c r="H3" s="21">
        <v>5194.4840000000004</v>
      </c>
      <c r="I3" s="21">
        <v>69417.630999999994</v>
      </c>
      <c r="J3" s="21">
        <v>7985</v>
      </c>
      <c r="K3" s="43">
        <v>2118</v>
      </c>
      <c r="L3" s="20">
        <v>6361</v>
      </c>
      <c r="M3" s="26">
        <v>2720.49</v>
      </c>
      <c r="N3" s="26"/>
      <c r="O3" s="13">
        <f>SUM(C3:N3)</f>
        <v>143623.57496</v>
      </c>
    </row>
    <row r="4" spans="1:15" x14ac:dyDescent="0.35">
      <c r="A4" s="6" t="s">
        <v>2</v>
      </c>
      <c r="B4" s="1" t="s">
        <v>3</v>
      </c>
      <c r="C4" s="21">
        <v>19472</v>
      </c>
      <c r="D4" s="21">
        <v>27341</v>
      </c>
      <c r="E4" s="21">
        <v>117</v>
      </c>
      <c r="F4" s="21">
        <v>0</v>
      </c>
      <c r="G4" s="41">
        <v>39826.230000000003</v>
      </c>
      <c r="H4" s="21">
        <v>5611.53</v>
      </c>
      <c r="I4" s="21">
        <v>48050.656999999999</v>
      </c>
      <c r="J4" s="21">
        <v>32286</v>
      </c>
      <c r="K4" s="43">
        <v>12975</v>
      </c>
      <c r="L4" s="20">
        <v>0</v>
      </c>
      <c r="M4" s="26">
        <v>9787.5</v>
      </c>
      <c r="N4" s="26"/>
      <c r="O4" s="13">
        <f t="shared" ref="O4:O34" si="0">SUM(C4:N4)</f>
        <v>195466.91700000002</v>
      </c>
    </row>
    <row r="5" spans="1:15" x14ac:dyDescent="0.35">
      <c r="A5" s="6" t="s">
        <v>4</v>
      </c>
      <c r="B5" s="1" t="s">
        <v>5</v>
      </c>
      <c r="C5" s="21">
        <v>7954</v>
      </c>
      <c r="D5" s="21">
        <v>9480</v>
      </c>
      <c r="E5" s="21">
        <v>7131</v>
      </c>
      <c r="F5" s="21">
        <v>1775.777</v>
      </c>
      <c r="G5" s="41">
        <v>4617.88</v>
      </c>
      <c r="H5" s="21">
        <v>14626.126</v>
      </c>
      <c r="I5" s="21">
        <v>10905.762000000001</v>
      </c>
      <c r="J5" s="21">
        <v>12945</v>
      </c>
      <c r="K5" s="43">
        <v>8348</v>
      </c>
      <c r="L5" s="20">
        <v>7401</v>
      </c>
      <c r="M5" s="26">
        <v>10776.01</v>
      </c>
      <c r="N5" s="26"/>
      <c r="O5" s="13">
        <f t="shared" si="0"/>
        <v>95960.555000000008</v>
      </c>
    </row>
    <row r="6" spans="1:15" x14ac:dyDescent="0.3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41">
        <v>0</v>
      </c>
      <c r="H6" s="21">
        <v>0</v>
      </c>
      <c r="I6" s="21">
        <v>0</v>
      </c>
      <c r="J6" s="21"/>
      <c r="K6" s="43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1">
        <v>0</v>
      </c>
      <c r="D7" s="21">
        <v>76054</v>
      </c>
      <c r="E7" s="21">
        <v>0</v>
      </c>
      <c r="F7" s="21">
        <v>0</v>
      </c>
      <c r="G7" s="41">
        <v>0</v>
      </c>
      <c r="H7" s="21">
        <v>0</v>
      </c>
      <c r="I7" s="21">
        <v>0</v>
      </c>
      <c r="J7" s="21"/>
      <c r="K7" s="43">
        <v>0</v>
      </c>
      <c r="L7" s="20">
        <v>0</v>
      </c>
      <c r="M7" s="26">
        <v>0</v>
      </c>
      <c r="N7" s="26"/>
      <c r="O7" s="13">
        <f t="shared" si="0"/>
        <v>76054</v>
      </c>
    </row>
    <row r="8" spans="1:15" x14ac:dyDescent="0.3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41">
        <v>0</v>
      </c>
      <c r="H8" s="21">
        <v>0</v>
      </c>
      <c r="I8" s="21">
        <v>0</v>
      </c>
      <c r="J8" s="21"/>
      <c r="K8" s="43">
        <v>0</v>
      </c>
      <c r="L8" s="20">
        <v>0</v>
      </c>
      <c r="M8" s="26">
        <v>0</v>
      </c>
      <c r="N8" s="26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1">
        <v>747</v>
      </c>
      <c r="D9" s="21">
        <v>343</v>
      </c>
      <c r="E9" s="21">
        <v>1611</v>
      </c>
      <c r="F9" s="21">
        <v>0</v>
      </c>
      <c r="G9" s="41">
        <v>2872.26</v>
      </c>
      <c r="H9" s="21">
        <v>147.804</v>
      </c>
      <c r="I9" s="21">
        <v>7861.9049999999997</v>
      </c>
      <c r="J9" s="21">
        <v>5476</v>
      </c>
      <c r="K9" s="43">
        <v>46</v>
      </c>
      <c r="L9" s="20">
        <v>182</v>
      </c>
      <c r="M9" s="26">
        <v>-31.49</v>
      </c>
      <c r="N9" s="26"/>
      <c r="O9" s="13">
        <f t="shared" si="0"/>
        <v>19255.478999999999</v>
      </c>
    </row>
    <row r="10" spans="1:15" x14ac:dyDescent="0.35">
      <c r="A10" s="6" t="s">
        <v>14</v>
      </c>
      <c r="B10" s="1" t="s">
        <v>15</v>
      </c>
      <c r="C10" s="21">
        <v>6268</v>
      </c>
      <c r="D10" s="21">
        <f>D11+D12</f>
        <v>20250</v>
      </c>
      <c r="E10" s="21">
        <v>2506</v>
      </c>
      <c r="F10" s="21">
        <v>336.327</v>
      </c>
      <c r="G10" s="41">
        <v>9425.93</v>
      </c>
      <c r="H10" s="21">
        <v>15847.919089999999</v>
      </c>
      <c r="I10" s="21">
        <f>I11+I12</f>
        <v>18817.638834564874</v>
      </c>
      <c r="J10" s="21">
        <f t="shared" ref="J10" si="1">SUM(J11:J12)</f>
        <v>7826</v>
      </c>
      <c r="K10" s="44">
        <f>K11+K12</f>
        <v>2746</v>
      </c>
      <c r="L10" s="20">
        <v>3517</v>
      </c>
      <c r="M10" s="26">
        <f>SUM(M11:M12)</f>
        <v>7072.7</v>
      </c>
      <c r="N10" s="26"/>
      <c r="O10" s="13">
        <f t="shared" si="0"/>
        <v>94613.514924564864</v>
      </c>
    </row>
    <row r="11" spans="1:15" x14ac:dyDescent="0.35">
      <c r="A11" s="6" t="s">
        <v>16</v>
      </c>
      <c r="B11" s="1" t="s">
        <v>17</v>
      </c>
      <c r="C11" s="21">
        <v>2150</v>
      </c>
      <c r="D11" s="21">
        <v>1854</v>
      </c>
      <c r="E11" s="21">
        <v>1417</v>
      </c>
      <c r="F11" s="21">
        <v>141.721</v>
      </c>
      <c r="G11" s="41">
        <v>1265.8900000000001</v>
      </c>
      <c r="H11" s="21">
        <v>2285.2876000000001</v>
      </c>
      <c r="I11" s="21">
        <v>685.26310566628536</v>
      </c>
      <c r="J11" s="21">
        <v>1189</v>
      </c>
      <c r="K11" s="45">
        <v>270</v>
      </c>
      <c r="L11" s="20">
        <v>1029</v>
      </c>
      <c r="M11" s="26">
        <v>35.72</v>
      </c>
      <c r="N11" s="26"/>
      <c r="O11" s="13">
        <f t="shared" si="0"/>
        <v>12322.881705666285</v>
      </c>
    </row>
    <row r="12" spans="1:15" x14ac:dyDescent="0.35">
      <c r="A12" s="6" t="s">
        <v>18</v>
      </c>
      <c r="B12" s="1" t="s">
        <v>19</v>
      </c>
      <c r="C12" s="21">
        <v>4118</v>
      </c>
      <c r="D12" s="21">
        <v>18396</v>
      </c>
      <c r="E12" s="21">
        <v>1089</v>
      </c>
      <c r="F12" s="21">
        <v>194.60599999999999</v>
      </c>
      <c r="G12" s="41">
        <v>8160.04</v>
      </c>
      <c r="H12" s="21">
        <v>13562.63149</v>
      </c>
      <c r="I12" s="21">
        <v>18132.375728898587</v>
      </c>
      <c r="J12" s="21">
        <v>6637</v>
      </c>
      <c r="K12" s="45">
        <v>2476</v>
      </c>
      <c r="L12" s="20">
        <v>2488</v>
      </c>
      <c r="M12" s="26">
        <v>7036.98</v>
      </c>
      <c r="N12" s="26"/>
      <c r="O12" s="13">
        <f t="shared" si="0"/>
        <v>82290.633218898583</v>
      </c>
    </row>
    <row r="13" spans="1:15" x14ac:dyDescent="0.35">
      <c r="A13" s="6" t="s">
        <v>20</v>
      </c>
      <c r="B13" s="1" t="s">
        <v>21</v>
      </c>
      <c r="C13" s="21">
        <v>4684</v>
      </c>
      <c r="D13" s="21">
        <f>D14+D15</f>
        <v>4356</v>
      </c>
      <c r="E13" s="21">
        <v>3349</v>
      </c>
      <c r="F13" s="21">
        <v>107.672</v>
      </c>
      <c r="G13" s="41">
        <v>13951.24</v>
      </c>
      <c r="H13" s="21">
        <v>27552.770039999999</v>
      </c>
      <c r="I13" s="21">
        <f>I14+I15</f>
        <v>20570.094165435126</v>
      </c>
      <c r="J13" s="21">
        <f t="shared" ref="J13" si="2">SUM(J14:J15)</f>
        <v>14835</v>
      </c>
      <c r="K13" s="44">
        <f>K14+K15</f>
        <v>6016</v>
      </c>
      <c r="L13" s="20">
        <v>1313.9690000000001</v>
      </c>
      <c r="M13" s="26">
        <f>SUM(M14:M15)</f>
        <v>10569.66</v>
      </c>
      <c r="N13" s="26"/>
      <c r="O13" s="13">
        <f t="shared" si="0"/>
        <v>107305.40520543513</v>
      </c>
    </row>
    <row r="14" spans="1:15" x14ac:dyDescent="0.35">
      <c r="A14" s="6" t="s">
        <v>16</v>
      </c>
      <c r="B14" s="1" t="s">
        <v>22</v>
      </c>
      <c r="C14" s="21">
        <v>799</v>
      </c>
      <c r="D14" s="21">
        <v>1996</v>
      </c>
      <c r="E14" s="21">
        <v>2057</v>
      </c>
      <c r="F14" s="21">
        <v>66.744</v>
      </c>
      <c r="G14" s="41">
        <v>2218.0100000000002</v>
      </c>
      <c r="H14" s="21">
        <v>5273.8079000000007</v>
      </c>
      <c r="I14" s="21">
        <v>2145.3238943337146</v>
      </c>
      <c r="J14" s="21">
        <v>437</v>
      </c>
      <c r="K14" s="45">
        <v>536</v>
      </c>
      <c r="L14" s="20">
        <v>186</v>
      </c>
      <c r="M14" s="26">
        <v>751.82</v>
      </c>
      <c r="N14" s="26"/>
      <c r="O14" s="13">
        <f t="shared" si="0"/>
        <v>16466.705794333717</v>
      </c>
    </row>
    <row r="15" spans="1:15" x14ac:dyDescent="0.35">
      <c r="A15" s="6" t="s">
        <v>18</v>
      </c>
      <c r="B15" s="1" t="s">
        <v>23</v>
      </c>
      <c r="C15" s="21">
        <v>3885</v>
      </c>
      <c r="D15" s="21">
        <v>2360</v>
      </c>
      <c r="E15" s="21">
        <v>1292</v>
      </c>
      <c r="F15" s="21">
        <v>40.927999999999997</v>
      </c>
      <c r="G15" s="41">
        <v>11733.23</v>
      </c>
      <c r="H15" s="21">
        <v>22278.96214</v>
      </c>
      <c r="I15" s="21">
        <v>18424.77027110141</v>
      </c>
      <c r="J15" s="21">
        <v>14398</v>
      </c>
      <c r="K15" s="45">
        <v>5480</v>
      </c>
      <c r="L15" s="20">
        <v>1127.9690000000001</v>
      </c>
      <c r="M15" s="26">
        <v>9817.84</v>
      </c>
      <c r="N15" s="26"/>
      <c r="O15" s="13">
        <f t="shared" si="0"/>
        <v>90838.699411101406</v>
      </c>
    </row>
    <row r="16" spans="1:15" x14ac:dyDescent="0.35">
      <c r="A16" s="6" t="s">
        <v>24</v>
      </c>
      <c r="B16" s="1" t="s">
        <v>25</v>
      </c>
      <c r="C16" s="21">
        <v>10952</v>
      </c>
      <c r="D16" s="21">
        <f>D17+D18</f>
        <v>24606</v>
      </c>
      <c r="E16" s="21">
        <v>5855</v>
      </c>
      <c r="F16" s="21">
        <v>443.99900000000002</v>
      </c>
      <c r="G16" s="41">
        <v>23377.16</v>
      </c>
      <c r="H16" s="21">
        <v>43400.689130000006</v>
      </c>
      <c r="I16" s="21">
        <f>I17+I18</f>
        <v>39387.732999999993</v>
      </c>
      <c r="J16" s="21">
        <f t="shared" ref="J16" si="3">SUM(J17:J18)</f>
        <v>22661</v>
      </c>
      <c r="K16" s="44">
        <f>K17+K18</f>
        <v>8762</v>
      </c>
      <c r="L16" s="20">
        <v>4830.9690000000001</v>
      </c>
      <c r="M16" s="26">
        <f>SUM(M17:M18)</f>
        <v>17642.36</v>
      </c>
      <c r="N16" s="26"/>
      <c r="O16" s="13">
        <f t="shared" si="0"/>
        <v>201918.91013000003</v>
      </c>
    </row>
    <row r="17" spans="1:15" x14ac:dyDescent="0.35">
      <c r="A17" s="6" t="s">
        <v>16</v>
      </c>
      <c r="B17" s="1" t="s">
        <v>26</v>
      </c>
      <c r="C17" s="21">
        <v>2949</v>
      </c>
      <c r="D17" s="21">
        <f t="shared" ref="D17:D18" si="4">D11+D14</f>
        <v>3850</v>
      </c>
      <c r="E17" s="21">
        <v>3474</v>
      </c>
      <c r="F17" s="21">
        <v>208.465</v>
      </c>
      <c r="G17" s="41">
        <v>3483.9</v>
      </c>
      <c r="H17" s="21">
        <v>7559.0955000000004</v>
      </c>
      <c r="I17" s="21">
        <f>I11+I14</f>
        <v>2830.587</v>
      </c>
      <c r="J17" s="21">
        <f t="shared" ref="J17:J18" si="5">J11+J14</f>
        <v>1626</v>
      </c>
      <c r="K17" s="46">
        <f>K11+K14</f>
        <v>806</v>
      </c>
      <c r="L17" s="20">
        <v>1215</v>
      </c>
      <c r="M17" s="26">
        <f t="shared" ref="M17:M18" si="6">M11+M14</f>
        <v>787.54000000000008</v>
      </c>
      <c r="N17" s="26"/>
      <c r="O17" s="13">
        <f t="shared" si="0"/>
        <v>28789.587500000001</v>
      </c>
    </row>
    <row r="18" spans="1:15" x14ac:dyDescent="0.35">
      <c r="A18" s="6" t="s">
        <v>18</v>
      </c>
      <c r="B18" s="1" t="s">
        <v>27</v>
      </c>
      <c r="C18" s="21">
        <v>8003</v>
      </c>
      <c r="D18" s="21">
        <f t="shared" si="4"/>
        <v>20756</v>
      </c>
      <c r="E18" s="21">
        <v>2381</v>
      </c>
      <c r="F18" s="21">
        <v>235.53399999999999</v>
      </c>
      <c r="G18" s="41">
        <v>19893.27</v>
      </c>
      <c r="H18" s="21">
        <v>35841.593630000003</v>
      </c>
      <c r="I18" s="21">
        <f>I12+I15</f>
        <v>36557.145999999993</v>
      </c>
      <c r="J18" s="21">
        <f t="shared" si="5"/>
        <v>21035</v>
      </c>
      <c r="K18" s="46">
        <f>K12+K15</f>
        <v>7956</v>
      </c>
      <c r="L18" s="20">
        <v>3615.9690000000001</v>
      </c>
      <c r="M18" s="26">
        <f t="shared" si="6"/>
        <v>16854.82</v>
      </c>
      <c r="N18" s="26"/>
      <c r="O18" s="13">
        <f t="shared" si="0"/>
        <v>173129.33263000002</v>
      </c>
    </row>
    <row r="19" spans="1:15" x14ac:dyDescent="0.35">
      <c r="A19" s="6" t="s">
        <v>28</v>
      </c>
      <c r="B19" s="1" t="s">
        <v>29</v>
      </c>
      <c r="C19" s="21">
        <v>35824</v>
      </c>
      <c r="D19" s="21">
        <f>D20+D24+D25</f>
        <v>33370</v>
      </c>
      <c r="E19" s="21">
        <v>28897</v>
      </c>
      <c r="F19" s="21">
        <v>34771.616189999993</v>
      </c>
      <c r="G19" s="41">
        <v>20959.73</v>
      </c>
      <c r="H19" s="25">
        <f>H20+H24+H25</f>
        <v>35774.839000000007</v>
      </c>
      <c r="I19" s="21">
        <f t="shared" ref="I19" si="7">I20+I24+I25</f>
        <v>28214.885999999999</v>
      </c>
      <c r="J19" s="21">
        <f t="shared" ref="J19" si="8">SUM(J20,J24:J25)</f>
        <v>69774</v>
      </c>
      <c r="K19" s="47">
        <f>SUM(K21:K25)</f>
        <v>48157</v>
      </c>
      <c r="L19" s="20">
        <v>32669</v>
      </c>
      <c r="M19" s="26">
        <f>M20+M24+M25</f>
        <v>27089.83</v>
      </c>
      <c r="N19" s="26"/>
      <c r="O19" s="13">
        <f t="shared" si="0"/>
        <v>395501.90119000006</v>
      </c>
    </row>
    <row r="20" spans="1:15" x14ac:dyDescent="0.35">
      <c r="A20" s="6" t="s">
        <v>30</v>
      </c>
      <c r="B20" s="1" t="s">
        <v>31</v>
      </c>
      <c r="C20" s="21">
        <v>35174</v>
      </c>
      <c r="D20" s="21">
        <f>SUM(D21:D23)</f>
        <v>32932</v>
      </c>
      <c r="E20" s="21">
        <v>28611</v>
      </c>
      <c r="F20" s="21">
        <v>34771.616189999993</v>
      </c>
      <c r="G20" s="41">
        <v>18402.91</v>
      </c>
      <c r="H20" s="25">
        <f t="shared" ref="H20:I20" si="9">H21+H22+H23</f>
        <v>34085.270000000004</v>
      </c>
      <c r="I20" s="21">
        <f t="shared" si="9"/>
        <v>26671.465999999997</v>
      </c>
      <c r="J20" s="21">
        <f t="shared" ref="J20" si="10">SUM(J21:J23)</f>
        <v>68909</v>
      </c>
      <c r="K20" s="44">
        <f>K21+K22+K23</f>
        <v>47361</v>
      </c>
      <c r="L20" s="20">
        <v>31968</v>
      </c>
      <c r="M20" s="26">
        <f>SUM(M21:M23)</f>
        <v>26068.81</v>
      </c>
      <c r="N20" s="26"/>
      <c r="O20" s="13">
        <f t="shared" si="0"/>
        <v>384955.07219000004</v>
      </c>
    </row>
    <row r="21" spans="1:15" x14ac:dyDescent="0.35">
      <c r="A21" s="6" t="s">
        <v>32</v>
      </c>
      <c r="B21" s="1" t="s">
        <v>33</v>
      </c>
      <c r="C21" s="21">
        <v>27141</v>
      </c>
      <c r="D21" s="21">
        <v>25148</v>
      </c>
      <c r="E21" s="21">
        <v>16594</v>
      </c>
      <c r="F21" s="21">
        <v>27305.06317999999</v>
      </c>
      <c r="G21" s="41">
        <v>13692.94</v>
      </c>
      <c r="H21" s="21">
        <v>25046.74</v>
      </c>
      <c r="I21" s="21">
        <v>19907.243999999999</v>
      </c>
      <c r="J21" s="21">
        <v>52761</v>
      </c>
      <c r="K21" s="48">
        <v>37135</v>
      </c>
      <c r="L21" s="20">
        <v>24721</v>
      </c>
      <c r="M21" s="26">
        <v>18980.87</v>
      </c>
      <c r="N21" s="26"/>
      <c r="O21" s="13">
        <f t="shared" si="0"/>
        <v>288432.85717999999</v>
      </c>
    </row>
    <row r="22" spans="1:15" x14ac:dyDescent="0.35">
      <c r="A22" s="6" t="s">
        <v>34</v>
      </c>
      <c r="B22" s="1" t="s">
        <v>35</v>
      </c>
      <c r="C22" s="21">
        <v>7984</v>
      </c>
      <c r="D22" s="21">
        <v>7675</v>
      </c>
      <c r="E22" s="21">
        <v>4998</v>
      </c>
      <c r="F22" s="21">
        <v>7213.06</v>
      </c>
      <c r="G22" s="41">
        <v>4012.63</v>
      </c>
      <c r="H22" s="21">
        <v>8966.4290000000001</v>
      </c>
      <c r="I22" s="21">
        <v>6679.3519999999999</v>
      </c>
      <c r="J22" s="21">
        <v>15908</v>
      </c>
      <c r="K22" s="48">
        <v>10163</v>
      </c>
      <c r="L22" s="20">
        <v>7233</v>
      </c>
      <c r="M22" s="26">
        <v>6305.04</v>
      </c>
      <c r="N22" s="26"/>
      <c r="O22" s="13">
        <f t="shared" si="0"/>
        <v>87137.510999999999</v>
      </c>
    </row>
    <row r="23" spans="1:15" x14ac:dyDescent="0.35">
      <c r="A23" s="6" t="s">
        <v>36</v>
      </c>
      <c r="B23" s="1" t="s">
        <v>37</v>
      </c>
      <c r="C23" s="21">
        <v>49</v>
      </c>
      <c r="D23" s="21">
        <v>109</v>
      </c>
      <c r="E23" s="21">
        <v>7019</v>
      </c>
      <c r="F23" s="21">
        <v>135.11204999999995</v>
      </c>
      <c r="G23" s="41">
        <v>697.34</v>
      </c>
      <c r="H23" s="21">
        <v>72.100999999999999</v>
      </c>
      <c r="I23" s="21">
        <v>84.87</v>
      </c>
      <c r="J23" s="21">
        <v>240</v>
      </c>
      <c r="K23" s="48">
        <v>63</v>
      </c>
      <c r="L23" s="20">
        <v>14</v>
      </c>
      <c r="M23" s="26">
        <v>782.9</v>
      </c>
      <c r="N23" s="26"/>
      <c r="O23" s="13">
        <f t="shared" si="0"/>
        <v>9266.3230499999991</v>
      </c>
    </row>
    <row r="24" spans="1:15" x14ac:dyDescent="0.35">
      <c r="A24" s="6" t="s">
        <v>38</v>
      </c>
      <c r="B24" s="1" t="s">
        <v>39</v>
      </c>
      <c r="C24" s="21">
        <v>650</v>
      </c>
      <c r="D24" s="21">
        <v>438</v>
      </c>
      <c r="E24" s="21">
        <v>286</v>
      </c>
      <c r="F24" s="21">
        <v>118.38095999999999</v>
      </c>
      <c r="G24" s="41">
        <v>2556.8200000000002</v>
      </c>
      <c r="H24" s="21">
        <v>1689.569</v>
      </c>
      <c r="I24" s="21">
        <v>1543.42</v>
      </c>
      <c r="J24" s="21">
        <v>865</v>
      </c>
      <c r="K24" s="48">
        <v>796</v>
      </c>
      <c r="L24" s="20">
        <v>701</v>
      </c>
      <c r="M24" s="26">
        <v>1021.02</v>
      </c>
      <c r="N24" s="26"/>
      <c r="O24" s="13">
        <f t="shared" si="0"/>
        <v>10665.20996</v>
      </c>
    </row>
    <row r="25" spans="1:15" x14ac:dyDescent="0.3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0</v>
      </c>
      <c r="G25" s="41">
        <v>0</v>
      </c>
      <c r="H25" s="21">
        <v>0</v>
      </c>
      <c r="I25" s="21">
        <v>0</v>
      </c>
      <c r="J25" s="21"/>
      <c r="K25" s="48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1">
        <v>0</v>
      </c>
      <c r="D26" s="21">
        <v>8186</v>
      </c>
      <c r="E26" s="21">
        <v>0</v>
      </c>
      <c r="F26" s="21">
        <v>0</v>
      </c>
      <c r="G26" s="41">
        <v>0</v>
      </c>
      <c r="H26" s="21">
        <v>0</v>
      </c>
      <c r="I26" s="21">
        <v>0</v>
      </c>
      <c r="J26" s="21"/>
      <c r="K26" s="48">
        <v>6</v>
      </c>
      <c r="L26" s="20">
        <v>0</v>
      </c>
      <c r="M26" s="26">
        <v>0</v>
      </c>
      <c r="N26" s="26"/>
      <c r="O26" s="13">
        <f t="shared" si="0"/>
        <v>8192</v>
      </c>
    </row>
    <row r="27" spans="1:15" x14ac:dyDescent="0.35">
      <c r="A27" s="6" t="s">
        <v>44</v>
      </c>
      <c r="B27" s="1" t="s">
        <v>45</v>
      </c>
      <c r="C27" s="21">
        <v>0</v>
      </c>
      <c r="D27" s="21">
        <v>3</v>
      </c>
      <c r="E27" s="21">
        <v>0</v>
      </c>
      <c r="F27" s="21">
        <v>0</v>
      </c>
      <c r="G27" s="41">
        <v>0</v>
      </c>
      <c r="H27" s="21">
        <v>13.518000000000001</v>
      </c>
      <c r="I27" s="21">
        <v>0</v>
      </c>
      <c r="J27" s="21">
        <v>1</v>
      </c>
      <c r="K27" s="48">
        <v>0</v>
      </c>
      <c r="L27" s="20">
        <v>3</v>
      </c>
      <c r="M27" s="26">
        <v>0</v>
      </c>
      <c r="N27" s="26"/>
      <c r="O27" s="13">
        <f t="shared" si="0"/>
        <v>20.518000000000001</v>
      </c>
    </row>
    <row r="28" spans="1:15" x14ac:dyDescent="0.35">
      <c r="A28" s="6" t="s">
        <v>46</v>
      </c>
      <c r="B28" s="1" t="s">
        <v>47</v>
      </c>
      <c r="C28" s="21">
        <v>819</v>
      </c>
      <c r="D28" s="21">
        <v>4400</v>
      </c>
      <c r="E28" s="21">
        <v>527</v>
      </c>
      <c r="F28" s="21">
        <v>80.905000000000001</v>
      </c>
      <c r="G28" s="41">
        <v>4915.3500000000004</v>
      </c>
      <c r="H28" s="21">
        <v>3913.7278700000002</v>
      </c>
      <c r="I28" s="21">
        <v>8599.0319999999992</v>
      </c>
      <c r="J28" s="21">
        <v>9513</v>
      </c>
      <c r="K28" s="48">
        <v>2165</v>
      </c>
      <c r="L28" s="20">
        <v>3093</v>
      </c>
      <c r="M28" s="26">
        <v>13307.98</v>
      </c>
      <c r="N28" s="26"/>
      <c r="O28" s="13">
        <f t="shared" si="0"/>
        <v>51333.994869999995</v>
      </c>
    </row>
    <row r="29" spans="1:15" x14ac:dyDescent="0.35">
      <c r="A29" s="6" t="s">
        <v>48</v>
      </c>
      <c r="B29" s="1" t="s">
        <v>49</v>
      </c>
      <c r="C29" s="21">
        <v>30</v>
      </c>
      <c r="D29" s="21">
        <v>0</v>
      </c>
      <c r="E29" s="21">
        <v>168</v>
      </c>
      <c r="F29" s="21">
        <v>0</v>
      </c>
      <c r="G29" s="41">
        <v>218.9</v>
      </c>
      <c r="H29" s="21">
        <v>233.649</v>
      </c>
      <c r="I29" s="21">
        <v>1750.979</v>
      </c>
      <c r="J29" s="21"/>
      <c r="K29" s="48">
        <v>1039</v>
      </c>
      <c r="L29" s="20">
        <v>0</v>
      </c>
      <c r="M29" s="26">
        <v>5.32</v>
      </c>
      <c r="N29" s="26"/>
      <c r="O29" s="13">
        <f t="shared" si="0"/>
        <v>3445.8480000000004</v>
      </c>
    </row>
    <row r="30" spans="1:15" x14ac:dyDescent="0.3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41">
        <v>0</v>
      </c>
      <c r="H30" s="21">
        <v>0</v>
      </c>
      <c r="I30" s="21">
        <v>0</v>
      </c>
      <c r="J30" s="21"/>
      <c r="K30" s="48"/>
      <c r="L30" s="20">
        <v>0</v>
      </c>
      <c r="M30" s="26">
        <v>3.6</v>
      </c>
      <c r="N30" s="26"/>
      <c r="O30" s="13">
        <f t="shared" si="0"/>
        <v>3.6</v>
      </c>
    </row>
    <row r="31" spans="1:15" x14ac:dyDescent="0.35">
      <c r="A31" s="6" t="s">
        <v>52</v>
      </c>
      <c r="B31" s="1" t="s">
        <v>53</v>
      </c>
      <c r="C31" s="21">
        <v>0</v>
      </c>
      <c r="D31" s="21">
        <v>23</v>
      </c>
      <c r="E31" s="21">
        <v>3</v>
      </c>
      <c r="F31" s="21">
        <v>0</v>
      </c>
      <c r="G31" s="41">
        <v>60.76</v>
      </c>
      <c r="H31" s="21">
        <v>5859.8360000000002</v>
      </c>
      <c r="I31" s="21">
        <v>6235.2749999999996</v>
      </c>
      <c r="J31" s="21">
        <v>1139</v>
      </c>
      <c r="K31" s="48"/>
      <c r="L31" s="20">
        <v>0</v>
      </c>
      <c r="M31" s="26">
        <v>987.94</v>
      </c>
      <c r="N31" s="26"/>
      <c r="O31" s="13">
        <f t="shared" si="0"/>
        <v>14308.811</v>
      </c>
    </row>
    <row r="32" spans="1:15" x14ac:dyDescent="0.3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41">
        <v>0</v>
      </c>
      <c r="H32" s="21">
        <v>0</v>
      </c>
      <c r="I32" s="21">
        <v>0</v>
      </c>
      <c r="J32" s="21"/>
      <c r="K32" s="48"/>
      <c r="L32" s="20">
        <v>0</v>
      </c>
      <c r="M32" s="26">
        <v>0</v>
      </c>
      <c r="N32" s="26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1">
        <v>1468</v>
      </c>
      <c r="D33" s="21">
        <v>2550</v>
      </c>
      <c r="E33" s="21">
        <v>510</v>
      </c>
      <c r="F33" s="21">
        <v>347.98221000000058</v>
      </c>
      <c r="G33" s="41">
        <v>726.93</v>
      </c>
      <c r="H33" s="21">
        <v>3187.625</v>
      </c>
      <c r="I33" s="21">
        <v>3594.8710000000001</v>
      </c>
      <c r="J33" s="21">
        <v>1622</v>
      </c>
      <c r="K33" s="48">
        <v>585.4</v>
      </c>
      <c r="L33" s="20">
        <v>1246</v>
      </c>
      <c r="M33" s="26">
        <v>846.76</v>
      </c>
      <c r="N33" s="26"/>
      <c r="O33" s="13">
        <f t="shared" si="0"/>
        <v>16685.568210000001</v>
      </c>
    </row>
    <row r="34" spans="1:15" x14ac:dyDescent="0.35">
      <c r="A34" s="7" t="s">
        <v>58</v>
      </c>
      <c r="B34" s="8" t="s">
        <v>59</v>
      </c>
      <c r="C34" s="21">
        <v>91235</v>
      </c>
      <c r="D34" s="21">
        <f>D3+D4+D5+D6+D7+D8+D9+D16+D19+D26+D27+D28+D29+D30+D31+D32+D33</f>
        <v>210205</v>
      </c>
      <c r="E34" s="21">
        <v>48670</v>
      </c>
      <c r="F34" s="21">
        <v>39734.499359999994</v>
      </c>
      <c r="G34" s="41">
        <v>103418.96</v>
      </c>
      <c r="H34" s="21">
        <v>117963.82799999999</v>
      </c>
      <c r="I34" s="21">
        <f>I3+I5+I4+I6+I7+I8+I9+I16+I19+I26+I27+I28+I29+I30+I32+I31+I33</f>
        <v>224018.73099999997</v>
      </c>
      <c r="J34" s="21">
        <f>SUM(J3:J10,J13,J19,J26:J33)</f>
        <v>163402</v>
      </c>
      <c r="K34" s="49">
        <f>SUM(K3:K10)+K13+K19+SUM(K26:K33)</f>
        <v>84201.4</v>
      </c>
      <c r="L34" s="20">
        <v>55785.968999999997</v>
      </c>
      <c r="M34" s="27">
        <f>SUM(M3:M9)+M16+M19+SUM(M26:M33)</f>
        <v>83136.3</v>
      </c>
      <c r="N34" s="27"/>
      <c r="O34" s="9">
        <f t="shared" si="0"/>
        <v>1221771.6873600001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5878</v>
      </c>
      <c r="D3">
        <v>5504</v>
      </c>
      <c r="E3" s="21">
        <v>444</v>
      </c>
      <c r="F3" s="21">
        <v>1034.8889999999999</v>
      </c>
      <c r="G3" s="40">
        <v>3738.66</v>
      </c>
      <c r="H3" s="21">
        <v>1472.778</v>
      </c>
      <c r="I3" s="21">
        <v>4708.6040000000003</v>
      </c>
      <c r="J3" s="21">
        <v>2048</v>
      </c>
      <c r="K3" s="20">
        <v>1341</v>
      </c>
      <c r="L3" s="26">
        <v>933.09</v>
      </c>
      <c r="M3" s="21">
        <v>0</v>
      </c>
      <c r="N3" s="13">
        <f>SUM(C3:M3)</f>
        <v>27103.020999999997</v>
      </c>
    </row>
    <row r="4" spans="1:14" x14ac:dyDescent="0.35">
      <c r="A4" s="6" t="s">
        <v>2</v>
      </c>
      <c r="B4" s="1" t="s">
        <v>3</v>
      </c>
      <c r="C4" s="20">
        <v>13001</v>
      </c>
      <c r="D4">
        <v>8534</v>
      </c>
      <c r="E4" s="21">
        <v>1104</v>
      </c>
      <c r="F4" s="21">
        <v>0</v>
      </c>
      <c r="G4" s="40">
        <v>13909.77</v>
      </c>
      <c r="H4" s="21">
        <v>10097.561</v>
      </c>
      <c r="I4" s="21">
        <v>11520.81</v>
      </c>
      <c r="J4" s="21">
        <v>4797</v>
      </c>
      <c r="K4" s="20">
        <v>0</v>
      </c>
      <c r="L4" s="26">
        <v>3851.29</v>
      </c>
      <c r="M4" s="21">
        <v>0</v>
      </c>
      <c r="N4" s="13">
        <f t="shared" ref="N4:N34" si="0">SUM(C4:M4)</f>
        <v>66815.430999999997</v>
      </c>
    </row>
    <row r="5" spans="1:14" x14ac:dyDescent="0.35">
      <c r="A5" s="6" t="s">
        <v>4</v>
      </c>
      <c r="B5" s="1" t="s">
        <v>5</v>
      </c>
      <c r="C5" s="20">
        <v>5049</v>
      </c>
      <c r="D5">
        <v>2815</v>
      </c>
      <c r="E5" s="21">
        <v>1927</v>
      </c>
      <c r="F5" s="21">
        <v>710.90099999999995</v>
      </c>
      <c r="G5" s="40">
        <v>7935.99</v>
      </c>
      <c r="H5" s="21">
        <v>12478.673000000001</v>
      </c>
      <c r="I5" s="21">
        <v>4005.0889999999999</v>
      </c>
      <c r="J5" s="21">
        <v>2756</v>
      </c>
      <c r="K5" s="20">
        <v>4734</v>
      </c>
      <c r="L5" s="26">
        <v>4675.53</v>
      </c>
      <c r="M5" s="21">
        <v>149.93199999999999</v>
      </c>
      <c r="N5" s="13">
        <f t="shared" si="0"/>
        <v>47237.114999999998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40">
        <v>0</v>
      </c>
      <c r="H6" s="21">
        <v>0</v>
      </c>
      <c r="I6" s="21">
        <v>0</v>
      </c>
      <c r="J6" s="39"/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40">
        <v>0</v>
      </c>
      <c r="H7" s="21">
        <v>0</v>
      </c>
      <c r="I7" s="21">
        <v>0</v>
      </c>
      <c r="J7" s="39"/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40">
        <v>0</v>
      </c>
      <c r="H8" s="21">
        <v>0</v>
      </c>
      <c r="I8" s="21">
        <v>0</v>
      </c>
      <c r="J8" s="39"/>
      <c r="K8" s="20">
        <v>0</v>
      </c>
      <c r="L8" s="26">
        <v>4.17</v>
      </c>
      <c r="M8" s="21">
        <v>0</v>
      </c>
      <c r="N8" s="13">
        <f t="shared" si="0"/>
        <v>4.17</v>
      </c>
    </row>
    <row r="9" spans="1:14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40">
        <v>0</v>
      </c>
      <c r="H9" s="21">
        <v>0</v>
      </c>
      <c r="I9" s="21">
        <v>0</v>
      </c>
      <c r="J9" s="39"/>
      <c r="K9" s="20">
        <v>0</v>
      </c>
      <c r="L9" s="26">
        <v>0</v>
      </c>
      <c r="M9" s="21">
        <v>0</v>
      </c>
      <c r="N9" s="13">
        <f t="shared" si="0"/>
        <v>0</v>
      </c>
    </row>
    <row r="10" spans="1:14" x14ac:dyDescent="0.35">
      <c r="A10" s="6" t="s">
        <v>14</v>
      </c>
      <c r="B10" s="1" t="s">
        <v>15</v>
      </c>
      <c r="C10" s="20">
        <v>541</v>
      </c>
      <c r="D10" s="21">
        <f>D11+D12</f>
        <v>1824</v>
      </c>
      <c r="E10" s="21">
        <v>1</v>
      </c>
      <c r="F10" s="21">
        <v>9.2260000000000009</v>
      </c>
      <c r="G10" s="40">
        <v>2038.95</v>
      </c>
      <c r="H10" s="21">
        <v>1338.425</v>
      </c>
      <c r="I10" s="21">
        <f t="shared" ref="I10" si="1">I11+I12</f>
        <v>24.687000000000001</v>
      </c>
      <c r="J10" s="21">
        <f t="shared" ref="J10" si="2">SUM(J11:J12)</f>
        <v>7612</v>
      </c>
      <c r="K10" s="20">
        <v>583</v>
      </c>
      <c r="L10" s="26">
        <f>SUM(L11:L12)</f>
        <v>31.47</v>
      </c>
      <c r="M10" s="21">
        <v>0</v>
      </c>
      <c r="N10" s="13">
        <f t="shared" si="0"/>
        <v>14003.758</v>
      </c>
    </row>
    <row r="11" spans="1:14" x14ac:dyDescent="0.35">
      <c r="A11" s="6" t="s">
        <v>16</v>
      </c>
      <c r="B11" s="1" t="s">
        <v>17</v>
      </c>
      <c r="C11" s="20">
        <v>22</v>
      </c>
      <c r="D11" s="21">
        <v>826</v>
      </c>
      <c r="E11" s="21">
        <v>1</v>
      </c>
      <c r="F11" s="21">
        <v>9.2260000000000009</v>
      </c>
      <c r="G11" s="40">
        <v>326.27</v>
      </c>
      <c r="H11" s="21">
        <v>564.06700000000001</v>
      </c>
      <c r="I11" s="21">
        <v>0</v>
      </c>
      <c r="J11" s="21">
        <v>0</v>
      </c>
      <c r="K11" s="20">
        <v>321</v>
      </c>
      <c r="L11" s="26">
        <v>0.15</v>
      </c>
      <c r="M11" s="21">
        <v>0</v>
      </c>
      <c r="N11" s="13">
        <f t="shared" si="0"/>
        <v>2069.7130000000002</v>
      </c>
    </row>
    <row r="12" spans="1:14" x14ac:dyDescent="0.35">
      <c r="A12" s="6" t="s">
        <v>18</v>
      </c>
      <c r="B12" s="1" t="s">
        <v>19</v>
      </c>
      <c r="C12" s="20">
        <v>519</v>
      </c>
      <c r="D12" s="21">
        <v>998</v>
      </c>
      <c r="E12" s="21">
        <v>0</v>
      </c>
      <c r="F12" s="21">
        <v>0</v>
      </c>
      <c r="G12" s="40">
        <v>1712.68</v>
      </c>
      <c r="H12" s="21">
        <v>774.35799999999995</v>
      </c>
      <c r="I12" s="21">
        <v>24.687000000000001</v>
      </c>
      <c r="J12" s="21">
        <v>7612</v>
      </c>
      <c r="K12" s="20">
        <v>262</v>
      </c>
      <c r="L12" s="26">
        <v>31.32</v>
      </c>
      <c r="M12" s="21">
        <v>0</v>
      </c>
      <c r="N12" s="13">
        <f t="shared" si="0"/>
        <v>11934.045</v>
      </c>
    </row>
    <row r="13" spans="1:14" x14ac:dyDescent="0.35">
      <c r="A13" s="6" t="s">
        <v>20</v>
      </c>
      <c r="B13" s="1" t="s">
        <v>21</v>
      </c>
      <c r="C13" s="20">
        <v>1248</v>
      </c>
      <c r="D13" s="21">
        <f>D14+D15</f>
        <v>171</v>
      </c>
      <c r="E13" s="21">
        <v>371</v>
      </c>
      <c r="F13" s="21">
        <v>0</v>
      </c>
      <c r="G13" s="40">
        <v>4628.24</v>
      </c>
      <c r="H13" s="21">
        <v>4693.8509999999997</v>
      </c>
      <c r="I13" s="21">
        <f>I14+I15</f>
        <v>2569.3940000000002</v>
      </c>
      <c r="J13" s="21">
        <f t="shared" ref="J13" si="3">SUM(J14:J15)</f>
        <v>778</v>
      </c>
      <c r="K13" s="20">
        <v>266</v>
      </c>
      <c r="L13" s="26">
        <f>SUM(L14:L15)</f>
        <v>112.66</v>
      </c>
      <c r="M13" s="21">
        <f>M14+M15</f>
        <v>39.222000000000001</v>
      </c>
      <c r="N13" s="13">
        <f t="shared" si="0"/>
        <v>14877.367</v>
      </c>
    </row>
    <row r="14" spans="1:14" x14ac:dyDescent="0.35">
      <c r="A14" s="6" t="s">
        <v>16</v>
      </c>
      <c r="B14" s="1" t="s">
        <v>22</v>
      </c>
      <c r="C14" s="20">
        <v>241</v>
      </c>
      <c r="D14" s="21">
        <v>58</v>
      </c>
      <c r="E14" s="21">
        <v>239</v>
      </c>
      <c r="F14" s="21">
        <v>0</v>
      </c>
      <c r="G14" s="40">
        <v>226.58</v>
      </c>
      <c r="H14" s="21">
        <v>1896.7560000000001</v>
      </c>
      <c r="I14" s="21">
        <v>1797.0630000000001</v>
      </c>
      <c r="J14" s="21">
        <v>7</v>
      </c>
      <c r="K14" s="20">
        <v>0</v>
      </c>
      <c r="L14" s="26">
        <v>90.56</v>
      </c>
      <c r="M14" s="21">
        <v>0</v>
      </c>
      <c r="N14" s="13">
        <f t="shared" si="0"/>
        <v>4555.9590000000007</v>
      </c>
    </row>
    <row r="15" spans="1:14" x14ac:dyDescent="0.35">
      <c r="A15" s="6" t="s">
        <v>18</v>
      </c>
      <c r="B15" s="1" t="s">
        <v>23</v>
      </c>
      <c r="C15" s="20">
        <v>1007</v>
      </c>
      <c r="D15" s="21">
        <v>113</v>
      </c>
      <c r="E15" s="21">
        <v>132</v>
      </c>
      <c r="F15" s="21">
        <v>0</v>
      </c>
      <c r="G15" s="40">
        <v>4401.66</v>
      </c>
      <c r="H15" s="21">
        <v>2797.0949999999998</v>
      </c>
      <c r="I15" s="21">
        <v>772.33100000000002</v>
      </c>
      <c r="J15" s="21">
        <v>771</v>
      </c>
      <c r="K15" s="20">
        <v>266</v>
      </c>
      <c r="L15" s="26">
        <v>22.1</v>
      </c>
      <c r="M15" s="21">
        <v>39.222000000000001</v>
      </c>
      <c r="N15" s="13">
        <f t="shared" si="0"/>
        <v>10321.407999999999</v>
      </c>
    </row>
    <row r="16" spans="1:14" x14ac:dyDescent="0.35">
      <c r="A16" s="6" t="s">
        <v>24</v>
      </c>
      <c r="B16" s="1" t="s">
        <v>25</v>
      </c>
      <c r="C16" s="20">
        <v>1789</v>
      </c>
      <c r="D16" s="36">
        <f>D10+D13</f>
        <v>1995</v>
      </c>
      <c r="E16" s="21">
        <v>372</v>
      </c>
      <c r="F16" s="21">
        <v>9.2260000000000009</v>
      </c>
      <c r="G16" s="40">
        <v>6667.19</v>
      </c>
      <c r="H16" s="21">
        <v>6032.2759999999998</v>
      </c>
      <c r="I16" s="21">
        <f>I17+I18</f>
        <v>2594.0810000000001</v>
      </c>
      <c r="J16" s="21">
        <f t="shared" ref="J16" si="4">SUM(J17:J18)</f>
        <v>8390</v>
      </c>
      <c r="K16" s="20">
        <v>849</v>
      </c>
      <c r="L16" s="26">
        <f>SUM(L17:L18)</f>
        <v>144.13</v>
      </c>
      <c r="M16" s="21">
        <f>M17+M18</f>
        <v>39.222000000000001</v>
      </c>
      <c r="N16" s="13">
        <f t="shared" si="0"/>
        <v>28881.125000000004</v>
      </c>
    </row>
    <row r="17" spans="1:14" x14ac:dyDescent="0.35">
      <c r="A17" s="6" t="s">
        <v>16</v>
      </c>
      <c r="B17" s="1" t="s">
        <v>26</v>
      </c>
      <c r="C17" s="20">
        <v>263</v>
      </c>
      <c r="D17" s="36">
        <f>D11+D14</f>
        <v>884</v>
      </c>
      <c r="E17" s="21">
        <v>240</v>
      </c>
      <c r="F17" s="21">
        <v>9.2260000000000009</v>
      </c>
      <c r="G17" s="40">
        <v>552.85</v>
      </c>
      <c r="H17" s="21">
        <v>2460.8229999999999</v>
      </c>
      <c r="I17" s="21">
        <f t="shared" ref="I17:I18" si="5">I11+I14</f>
        <v>1797.0630000000001</v>
      </c>
      <c r="J17" s="21">
        <f t="shared" ref="J17:J18" si="6">J11+J14</f>
        <v>7</v>
      </c>
      <c r="K17" s="20">
        <v>321</v>
      </c>
      <c r="L17" s="26">
        <f>L11+L14</f>
        <v>90.710000000000008</v>
      </c>
      <c r="M17" s="21">
        <v>0</v>
      </c>
      <c r="N17" s="13">
        <f t="shared" si="0"/>
        <v>6625.6719999999996</v>
      </c>
    </row>
    <row r="18" spans="1:14" x14ac:dyDescent="0.35">
      <c r="A18" s="6" t="s">
        <v>18</v>
      </c>
      <c r="B18" s="1" t="s">
        <v>27</v>
      </c>
      <c r="C18" s="20">
        <v>1526</v>
      </c>
      <c r="D18" s="36">
        <f>D12+D15</f>
        <v>1111</v>
      </c>
      <c r="E18" s="21">
        <v>132</v>
      </c>
      <c r="F18" s="21">
        <v>0</v>
      </c>
      <c r="G18" s="40">
        <v>6114.34</v>
      </c>
      <c r="H18" s="21">
        <v>3571.453</v>
      </c>
      <c r="I18" s="21">
        <f t="shared" si="5"/>
        <v>797.01800000000003</v>
      </c>
      <c r="J18" s="21">
        <f t="shared" si="6"/>
        <v>8383</v>
      </c>
      <c r="K18" s="20">
        <v>528</v>
      </c>
      <c r="L18" s="26">
        <f>L12+L15</f>
        <v>53.42</v>
      </c>
      <c r="M18" s="21">
        <f>M15+M12</f>
        <v>39.222000000000001</v>
      </c>
      <c r="N18" s="13">
        <f t="shared" si="0"/>
        <v>22255.453000000001</v>
      </c>
    </row>
    <row r="19" spans="1:14" x14ac:dyDescent="0.35">
      <c r="A19" s="6" t="s">
        <v>28</v>
      </c>
      <c r="B19" s="1" t="s">
        <v>29</v>
      </c>
      <c r="C19" s="20">
        <v>14716</v>
      </c>
      <c r="D19" s="36">
        <f>D20+D24+D25</f>
        <v>18980</v>
      </c>
      <c r="E19" s="21">
        <v>9995</v>
      </c>
      <c r="F19" s="21">
        <v>15883.41022</v>
      </c>
      <c r="G19" s="40">
        <v>34518.14</v>
      </c>
      <c r="H19" s="25">
        <f>H20+H24+H25</f>
        <v>17724.656510000001</v>
      </c>
      <c r="I19" s="21">
        <f>I20+I24+I25</f>
        <v>15031.921</v>
      </c>
      <c r="J19" s="21">
        <f t="shared" ref="J19" si="7">SUM(J20,J24:J25)</f>
        <v>31945</v>
      </c>
      <c r="K19" s="20">
        <v>14243</v>
      </c>
      <c r="L19" s="26">
        <f>L20+L24+L25</f>
        <v>12050.66</v>
      </c>
      <c r="M19" s="21">
        <f>M20+M25</f>
        <v>539.05100000000004</v>
      </c>
      <c r="N19" s="13">
        <f t="shared" si="0"/>
        <v>185626.83873000002</v>
      </c>
    </row>
    <row r="20" spans="1:14" x14ac:dyDescent="0.35">
      <c r="A20" s="6" t="s">
        <v>30</v>
      </c>
      <c r="B20" s="1" t="s">
        <v>31</v>
      </c>
      <c r="C20" s="20">
        <v>14716</v>
      </c>
      <c r="D20" s="36">
        <f>SUM(D21:D23)</f>
        <v>18785</v>
      </c>
      <c r="E20" s="21">
        <v>9995</v>
      </c>
      <c r="F20" s="21">
        <v>15883.41022</v>
      </c>
      <c r="G20" s="40">
        <v>34397.57</v>
      </c>
      <c r="H20" s="25">
        <f>H21+H22+H23</f>
        <v>16595.220730000001</v>
      </c>
      <c r="I20" s="21">
        <f>I21+I22+I23</f>
        <v>15031.921</v>
      </c>
      <c r="J20" s="21">
        <f t="shared" ref="J20" si="8">SUM(J21:J23)</f>
        <v>31642</v>
      </c>
      <c r="K20" s="20">
        <v>14243</v>
      </c>
      <c r="L20" s="26">
        <f>SUM(L21:L23)</f>
        <v>12050.66</v>
      </c>
      <c r="M20" s="21">
        <f>M21+M22+M23+M24</f>
        <v>539.05100000000004</v>
      </c>
      <c r="N20" s="13">
        <f t="shared" si="0"/>
        <v>183878.83295000001</v>
      </c>
    </row>
    <row r="21" spans="1:14" x14ac:dyDescent="0.35">
      <c r="A21" s="6" t="s">
        <v>32</v>
      </c>
      <c r="B21" s="1" t="s">
        <v>33</v>
      </c>
      <c r="C21" s="20">
        <v>12976</v>
      </c>
      <c r="D21" s="36">
        <v>12077</v>
      </c>
      <c r="E21" s="21">
        <v>8050</v>
      </c>
      <c r="F21" s="21">
        <v>14810.841</v>
      </c>
      <c r="G21" s="40">
        <v>32422.560000000001</v>
      </c>
      <c r="H21" s="21">
        <v>14977.70954</v>
      </c>
      <c r="I21" s="21">
        <v>11612.57</v>
      </c>
      <c r="J21" s="21">
        <v>29983</v>
      </c>
      <c r="K21" s="20">
        <v>12643</v>
      </c>
      <c r="L21" s="26">
        <v>9510.6200000000008</v>
      </c>
      <c r="M21" s="21">
        <v>539.05100000000004</v>
      </c>
      <c r="N21" s="13">
        <f t="shared" si="0"/>
        <v>159602.35154</v>
      </c>
    </row>
    <row r="22" spans="1:14" x14ac:dyDescent="0.35">
      <c r="A22" s="6" t="s">
        <v>34</v>
      </c>
      <c r="B22" s="1" t="s">
        <v>35</v>
      </c>
      <c r="C22" s="20">
        <v>1740</v>
      </c>
      <c r="D22" s="36">
        <v>6708</v>
      </c>
      <c r="E22" s="21">
        <v>1796</v>
      </c>
      <c r="F22" s="21">
        <v>1072.5692199999999</v>
      </c>
      <c r="G22" s="40">
        <v>1872.38</v>
      </c>
      <c r="H22" s="21">
        <v>1617.5111899999999</v>
      </c>
      <c r="I22" s="21">
        <v>3419.3510000000001</v>
      </c>
      <c r="J22" s="21">
        <v>1659</v>
      </c>
      <c r="K22" s="20">
        <v>1600</v>
      </c>
      <c r="L22" s="26">
        <v>2227.3200000000002</v>
      </c>
      <c r="M22" s="21">
        <v>0</v>
      </c>
      <c r="N22" s="13">
        <f t="shared" si="0"/>
        <v>23712.131409999998</v>
      </c>
    </row>
    <row r="23" spans="1:14" x14ac:dyDescent="0.35">
      <c r="A23" s="6" t="s">
        <v>36</v>
      </c>
      <c r="B23" s="1" t="s">
        <v>37</v>
      </c>
      <c r="C23" s="20">
        <v>0</v>
      </c>
      <c r="D23" s="52">
        <v>0</v>
      </c>
      <c r="E23" s="21">
        <v>149</v>
      </c>
      <c r="F23" s="21">
        <v>0</v>
      </c>
      <c r="G23" s="40">
        <v>102.63</v>
      </c>
      <c r="H23" s="21">
        <v>0</v>
      </c>
      <c r="I23" s="21">
        <v>0</v>
      </c>
      <c r="J23" s="21">
        <v>0</v>
      </c>
      <c r="K23" s="20">
        <v>0</v>
      </c>
      <c r="L23" s="26">
        <v>312.72000000000003</v>
      </c>
      <c r="M23" s="21">
        <v>0</v>
      </c>
      <c r="N23" s="13">
        <f t="shared" si="0"/>
        <v>564.35</v>
      </c>
    </row>
    <row r="24" spans="1:14" x14ac:dyDescent="0.35">
      <c r="A24" s="6" t="s">
        <v>38</v>
      </c>
      <c r="B24" s="1" t="s">
        <v>39</v>
      </c>
      <c r="C24" s="20">
        <v>0</v>
      </c>
      <c r="D24" s="36">
        <v>195</v>
      </c>
      <c r="E24" s="21">
        <v>0</v>
      </c>
      <c r="F24" s="21">
        <v>0</v>
      </c>
      <c r="G24" s="40">
        <v>120.57</v>
      </c>
      <c r="H24" s="21">
        <v>1129.43578</v>
      </c>
      <c r="I24" s="21">
        <v>0</v>
      </c>
      <c r="J24" s="21">
        <v>303</v>
      </c>
      <c r="K24" s="20">
        <v>0</v>
      </c>
      <c r="L24" s="26">
        <v>0</v>
      </c>
      <c r="M24" s="21">
        <v>0</v>
      </c>
      <c r="N24" s="13">
        <f t="shared" si="0"/>
        <v>1748.00578</v>
      </c>
    </row>
    <row r="25" spans="1:14" x14ac:dyDescent="0.35">
      <c r="A25" s="6" t="s">
        <v>40</v>
      </c>
      <c r="B25" s="1" t="s">
        <v>41</v>
      </c>
      <c r="C25" s="20">
        <v>0</v>
      </c>
      <c r="D25" s="36">
        <v>0</v>
      </c>
      <c r="E25" s="21">
        <v>0</v>
      </c>
      <c r="F25" s="21">
        <v>0</v>
      </c>
      <c r="G25" s="40">
        <v>0</v>
      </c>
      <c r="H25" s="21">
        <v>0</v>
      </c>
      <c r="I25" s="21">
        <v>0</v>
      </c>
      <c r="J25" s="39"/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40">
        <v>0</v>
      </c>
      <c r="H26" s="21">
        <v>0</v>
      </c>
      <c r="I26" s="21">
        <v>0</v>
      </c>
      <c r="J26" s="39"/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40">
        <v>0</v>
      </c>
      <c r="H27" s="21">
        <v>0</v>
      </c>
      <c r="I27" s="21">
        <v>0</v>
      </c>
      <c r="J27" s="39"/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14</v>
      </c>
      <c r="D28">
        <v>10</v>
      </c>
      <c r="E28" s="21">
        <v>3</v>
      </c>
      <c r="F28" s="21">
        <v>0</v>
      </c>
      <c r="G28" s="40">
        <v>130.31</v>
      </c>
      <c r="H28" s="21">
        <v>0</v>
      </c>
      <c r="I28" s="21">
        <v>317.39999999999998</v>
      </c>
      <c r="J28" s="21">
        <v>7</v>
      </c>
      <c r="K28" s="20">
        <v>35</v>
      </c>
      <c r="L28" s="26">
        <v>0</v>
      </c>
      <c r="M28" s="21">
        <v>0</v>
      </c>
      <c r="N28" s="13">
        <f t="shared" si="0"/>
        <v>516.71</v>
      </c>
    </row>
    <row r="29" spans="1:14" x14ac:dyDescent="0.35">
      <c r="A29" s="6" t="s">
        <v>48</v>
      </c>
      <c r="B29" s="1" t="s">
        <v>49</v>
      </c>
      <c r="C29" s="20">
        <v>9</v>
      </c>
      <c r="D29" s="21">
        <v>0</v>
      </c>
      <c r="E29" s="21">
        <v>0</v>
      </c>
      <c r="F29" s="21">
        <v>0</v>
      </c>
      <c r="G29" s="40">
        <v>0</v>
      </c>
      <c r="H29" s="21">
        <v>0</v>
      </c>
      <c r="I29" s="21">
        <v>22.988</v>
      </c>
      <c r="J29" s="39"/>
      <c r="K29" s="20">
        <v>0</v>
      </c>
      <c r="L29" s="26">
        <v>0</v>
      </c>
      <c r="M29" s="21">
        <v>0</v>
      </c>
      <c r="N29" s="13">
        <f t="shared" si="0"/>
        <v>31.988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40">
        <v>0</v>
      </c>
      <c r="H30" s="21">
        <v>0</v>
      </c>
      <c r="I30" s="21">
        <v>0</v>
      </c>
      <c r="J30" s="39"/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40">
        <v>1.36</v>
      </c>
      <c r="H31" s="21">
        <v>85.289000000000001</v>
      </c>
      <c r="I31" s="21">
        <v>0</v>
      </c>
      <c r="J31" s="39"/>
      <c r="K31" s="20">
        <v>0</v>
      </c>
      <c r="L31" s="26">
        <v>0</v>
      </c>
      <c r="M31" s="21">
        <v>0</v>
      </c>
      <c r="N31" s="13">
        <f t="shared" si="0"/>
        <v>86.649000000000001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40">
        <v>0</v>
      </c>
      <c r="H32" s="21">
        <v>0</v>
      </c>
      <c r="I32" s="21">
        <v>0</v>
      </c>
      <c r="J32" s="39"/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540</v>
      </c>
      <c r="D33" s="21">
        <v>683</v>
      </c>
      <c r="E33" s="21">
        <v>410</v>
      </c>
      <c r="F33" s="21">
        <v>0</v>
      </c>
      <c r="G33" s="40">
        <v>334.28</v>
      </c>
      <c r="H33" s="21">
        <v>1246.0574099999999</v>
      </c>
      <c r="I33" s="21">
        <v>682.93550000000005</v>
      </c>
      <c r="J33" s="21">
        <v>205</v>
      </c>
      <c r="K33" s="20">
        <v>81</v>
      </c>
      <c r="L33" s="26">
        <v>312.5</v>
      </c>
      <c r="M33" s="21">
        <v>0</v>
      </c>
      <c r="N33" s="13">
        <f t="shared" si="0"/>
        <v>4494.7729099999997</v>
      </c>
    </row>
    <row r="34" spans="1:14" x14ac:dyDescent="0.35">
      <c r="A34" s="7" t="s">
        <v>58</v>
      </c>
      <c r="B34" s="8" t="s">
        <v>59</v>
      </c>
      <c r="C34" s="20">
        <v>40996</v>
      </c>
      <c r="D34" s="22">
        <f>D3+D4+D5+D6+D7+D8+D9+D16+D19+D26+D27+D28+D29+D30+D31+D32+D33</f>
        <v>38521</v>
      </c>
      <c r="E34" s="21">
        <v>14255</v>
      </c>
      <c r="F34" s="21">
        <v>17638.426220000001</v>
      </c>
      <c r="G34" s="40">
        <v>67235.7</v>
      </c>
      <c r="H34" s="21">
        <v>49137.290919999999</v>
      </c>
      <c r="I34" s="21">
        <f>I3+I5+I4+I6+I7+I8+I9+I16+I19+I26+I27+I28+I29+I30+I32+I31+I33</f>
        <v>38883.828499999996</v>
      </c>
      <c r="J34" s="24">
        <f t="shared" ref="J34" si="9">SUM(J3:J10,J13,J19,J26:J33)</f>
        <v>50148</v>
      </c>
      <c r="K34" s="20">
        <v>21283</v>
      </c>
      <c r="L34" s="27">
        <f>SUM(L3:L9)+L16+L19+SUM(L26:L33)</f>
        <v>21971.37</v>
      </c>
      <c r="M34" s="22">
        <f>M5+M15+M19</f>
        <v>728.20500000000004</v>
      </c>
      <c r="N34" s="9">
        <f t="shared" si="0"/>
        <v>360797.82063999999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70" zoomScaleNormal="70" workbookViewId="0">
      <selection activeCell="K3" sqref="K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1">
        <v>5265</v>
      </c>
      <c r="D3" s="21">
        <v>5672</v>
      </c>
      <c r="E3" s="21">
        <v>566</v>
      </c>
      <c r="F3" s="21">
        <v>431</v>
      </c>
      <c r="G3" s="41">
        <v>1738.31</v>
      </c>
      <c r="H3" s="21">
        <v>2024.4770000000001</v>
      </c>
      <c r="I3" s="21">
        <v>2780.4450000000002</v>
      </c>
      <c r="J3" s="21">
        <v>1498</v>
      </c>
      <c r="K3" s="21">
        <v>191</v>
      </c>
      <c r="L3" s="20">
        <v>649</v>
      </c>
      <c r="M3" s="26">
        <v>2685.54</v>
      </c>
      <c r="N3" s="17"/>
      <c r="O3" s="13">
        <f>SUM(C3:N3)</f>
        <v>23500.772000000001</v>
      </c>
    </row>
    <row r="4" spans="1:15" x14ac:dyDescent="0.35">
      <c r="A4" s="6" t="s">
        <v>2</v>
      </c>
      <c r="B4" s="1" t="s">
        <v>3</v>
      </c>
      <c r="C4" s="21">
        <v>11171</v>
      </c>
      <c r="D4" s="21">
        <v>8799</v>
      </c>
      <c r="E4" s="21">
        <v>779</v>
      </c>
      <c r="F4" s="21">
        <v>0</v>
      </c>
      <c r="G4" s="41">
        <v>14417.88</v>
      </c>
      <c r="H4" s="21">
        <v>6263.9629999999997</v>
      </c>
      <c r="I4" s="21">
        <v>9944.7369999999992</v>
      </c>
      <c r="J4" s="21">
        <v>2566</v>
      </c>
      <c r="K4" s="21">
        <v>175</v>
      </c>
      <c r="L4" s="20">
        <v>0</v>
      </c>
      <c r="M4" s="26">
        <v>2887.51</v>
      </c>
      <c r="N4" s="17"/>
      <c r="O4" s="13">
        <f t="shared" ref="O4:O34" si="0">SUM(C4:N4)</f>
        <v>57004.09</v>
      </c>
    </row>
    <row r="5" spans="1:15" x14ac:dyDescent="0.35">
      <c r="A5" s="6" t="s">
        <v>4</v>
      </c>
      <c r="B5" s="1" t="s">
        <v>5</v>
      </c>
      <c r="C5" s="21">
        <v>2979</v>
      </c>
      <c r="D5" s="21">
        <v>4751</v>
      </c>
      <c r="E5" s="21">
        <v>2620</v>
      </c>
      <c r="F5" s="21">
        <v>321</v>
      </c>
      <c r="G5" s="41">
        <v>2856.99</v>
      </c>
      <c r="H5" s="21">
        <v>10934.9</v>
      </c>
      <c r="I5" s="21">
        <v>7632.875</v>
      </c>
      <c r="J5" s="21">
        <v>3791</v>
      </c>
      <c r="K5" s="21">
        <v>381</v>
      </c>
      <c r="L5" s="20">
        <v>2418</v>
      </c>
      <c r="M5" s="26">
        <v>4595.21</v>
      </c>
      <c r="N5" s="17"/>
      <c r="O5" s="13">
        <f t="shared" si="0"/>
        <v>43280.974999999999</v>
      </c>
    </row>
    <row r="6" spans="1:15" x14ac:dyDescent="0.3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41">
        <v>0</v>
      </c>
      <c r="H6" s="21">
        <v>0</v>
      </c>
      <c r="I6" s="21">
        <v>0</v>
      </c>
      <c r="J6" s="21"/>
      <c r="K6" s="21"/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1">
        <v>0</v>
      </c>
      <c r="D7" s="21">
        <v>0</v>
      </c>
      <c r="E7" s="21">
        <v>0</v>
      </c>
      <c r="F7" s="21">
        <v>0</v>
      </c>
      <c r="G7" s="41">
        <v>0</v>
      </c>
      <c r="H7" s="21">
        <v>0</v>
      </c>
      <c r="I7" s="21">
        <v>0</v>
      </c>
      <c r="J7" s="21"/>
      <c r="K7" s="21"/>
      <c r="L7" s="20">
        <v>0</v>
      </c>
      <c r="M7" s="26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41">
        <v>0</v>
      </c>
      <c r="H8" s="21">
        <v>0</v>
      </c>
      <c r="I8" s="21">
        <v>0</v>
      </c>
      <c r="J8" s="21"/>
      <c r="K8" s="21"/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1">
        <v>0</v>
      </c>
      <c r="D9" s="21">
        <v>0</v>
      </c>
      <c r="E9" s="21">
        <v>40</v>
      </c>
      <c r="F9" s="21">
        <v>0</v>
      </c>
      <c r="G9" s="41">
        <v>0</v>
      </c>
      <c r="H9" s="21">
        <v>0</v>
      </c>
      <c r="I9" s="21">
        <v>0</v>
      </c>
      <c r="J9" s="21">
        <v>42</v>
      </c>
      <c r="K9" s="21"/>
      <c r="L9" s="20">
        <v>0</v>
      </c>
      <c r="M9" s="26">
        <v>0</v>
      </c>
      <c r="N9" s="17"/>
      <c r="O9" s="13">
        <f t="shared" si="0"/>
        <v>82</v>
      </c>
    </row>
    <row r="10" spans="1:15" x14ac:dyDescent="0.35">
      <c r="A10" s="6" t="s">
        <v>14</v>
      </c>
      <c r="B10" s="1" t="s">
        <v>15</v>
      </c>
      <c r="C10" s="21">
        <v>12</v>
      </c>
      <c r="D10" s="21">
        <f>D11+D12</f>
        <v>7574</v>
      </c>
      <c r="E10" s="21">
        <v>2</v>
      </c>
      <c r="F10" s="21">
        <v>76</v>
      </c>
      <c r="G10" s="41">
        <v>167.35</v>
      </c>
      <c r="H10" s="21">
        <v>326.35300000000001</v>
      </c>
      <c r="I10" s="21">
        <f t="shared" ref="I10" si="1">I11+I12</f>
        <v>683.423</v>
      </c>
      <c r="J10" s="21">
        <f t="shared" ref="J10" si="2">SUM(J11:J12)</f>
        <v>3424</v>
      </c>
      <c r="K10" s="21">
        <f t="shared" ref="K10" si="3">K11+K12</f>
        <v>122</v>
      </c>
      <c r="L10" s="20">
        <v>202</v>
      </c>
      <c r="M10" s="26">
        <f>SUM(M11:M12)</f>
        <v>18.739999999999998</v>
      </c>
      <c r="N10" s="17"/>
      <c r="O10" s="13">
        <f t="shared" si="0"/>
        <v>12607.866</v>
      </c>
    </row>
    <row r="11" spans="1:15" x14ac:dyDescent="0.35">
      <c r="A11" s="6" t="s">
        <v>16</v>
      </c>
      <c r="B11" s="1" t="s">
        <v>17</v>
      </c>
      <c r="C11" s="21">
        <v>12</v>
      </c>
      <c r="D11" s="21">
        <v>794</v>
      </c>
      <c r="E11" s="21">
        <v>1</v>
      </c>
      <c r="F11" s="21">
        <v>76</v>
      </c>
      <c r="G11" s="41">
        <v>60.11</v>
      </c>
      <c r="H11" s="21">
        <v>237.80699999999999</v>
      </c>
      <c r="I11" s="21">
        <v>48.24</v>
      </c>
      <c r="J11" s="21">
        <v>19</v>
      </c>
      <c r="K11" s="21"/>
      <c r="L11" s="20">
        <v>93</v>
      </c>
      <c r="M11" s="26">
        <v>0</v>
      </c>
      <c r="N11" s="17"/>
      <c r="O11" s="13">
        <f t="shared" si="0"/>
        <v>1341.1569999999999</v>
      </c>
    </row>
    <row r="12" spans="1:15" x14ac:dyDescent="0.35">
      <c r="A12" s="6" t="s">
        <v>18</v>
      </c>
      <c r="B12" s="1" t="s">
        <v>19</v>
      </c>
      <c r="C12" s="21">
        <v>0</v>
      </c>
      <c r="D12" s="21">
        <v>6780</v>
      </c>
      <c r="E12" s="21">
        <v>1</v>
      </c>
      <c r="F12" s="21">
        <v>0</v>
      </c>
      <c r="G12" s="41">
        <v>107.24</v>
      </c>
      <c r="H12" s="21">
        <v>88.546000000000006</v>
      </c>
      <c r="I12" s="21">
        <v>635.18299999999999</v>
      </c>
      <c r="J12" s="21">
        <v>3405</v>
      </c>
      <c r="K12" s="21">
        <v>122</v>
      </c>
      <c r="L12" s="20">
        <v>109</v>
      </c>
      <c r="M12" s="26">
        <v>18.739999999999998</v>
      </c>
      <c r="N12" s="17"/>
      <c r="O12" s="13">
        <f t="shared" si="0"/>
        <v>11266.709000000001</v>
      </c>
    </row>
    <row r="13" spans="1:15" x14ac:dyDescent="0.35">
      <c r="A13" s="6" t="s">
        <v>20</v>
      </c>
      <c r="B13" s="1" t="s">
        <v>21</v>
      </c>
      <c r="C13" s="21">
        <v>775</v>
      </c>
      <c r="D13" s="21">
        <f>D14+D15</f>
        <v>403</v>
      </c>
      <c r="E13" s="21">
        <v>1330</v>
      </c>
      <c r="F13" s="21">
        <v>0</v>
      </c>
      <c r="G13" s="41">
        <v>1700.69</v>
      </c>
      <c r="H13" s="21">
        <v>5208.2619999999997</v>
      </c>
      <c r="I13" s="21">
        <f>I14+I15</f>
        <v>4046.6490000000003</v>
      </c>
      <c r="J13" s="21">
        <f t="shared" ref="J13" si="4">SUM(J14:J15)</f>
        <v>1019</v>
      </c>
      <c r="K13" s="21">
        <f t="shared" ref="K13" si="5">K14+K15</f>
        <v>231</v>
      </c>
      <c r="L13" s="20">
        <v>958</v>
      </c>
      <c r="M13" s="26">
        <f>SUM(M14:M15)</f>
        <v>423.9</v>
      </c>
      <c r="N13" s="17"/>
      <c r="O13" s="13">
        <f t="shared" si="0"/>
        <v>16095.501000000002</v>
      </c>
    </row>
    <row r="14" spans="1:15" x14ac:dyDescent="0.35">
      <c r="A14" s="6" t="s">
        <v>16</v>
      </c>
      <c r="B14" s="1" t="s">
        <v>22</v>
      </c>
      <c r="C14" s="21">
        <v>459</v>
      </c>
      <c r="D14" s="21">
        <v>191</v>
      </c>
      <c r="E14" s="21">
        <v>358</v>
      </c>
      <c r="F14" s="21">
        <v>0</v>
      </c>
      <c r="G14" s="41">
        <v>123.84</v>
      </c>
      <c r="H14" s="21">
        <v>3127.931</v>
      </c>
      <c r="I14" s="21">
        <v>890.05700000000002</v>
      </c>
      <c r="J14" s="21">
        <v>257</v>
      </c>
      <c r="K14" s="21">
        <v>40</v>
      </c>
      <c r="L14" s="20">
        <v>24</v>
      </c>
      <c r="M14" s="26">
        <v>80.5</v>
      </c>
      <c r="N14" s="17"/>
      <c r="O14" s="13">
        <f t="shared" si="0"/>
        <v>5551.3279999999995</v>
      </c>
    </row>
    <row r="15" spans="1:15" x14ac:dyDescent="0.35">
      <c r="A15" s="6" t="s">
        <v>18</v>
      </c>
      <c r="B15" s="1" t="s">
        <v>23</v>
      </c>
      <c r="C15" s="21">
        <v>316</v>
      </c>
      <c r="D15" s="21">
        <v>212</v>
      </c>
      <c r="E15" s="21">
        <v>972</v>
      </c>
      <c r="F15" s="21">
        <v>0</v>
      </c>
      <c r="G15" s="41">
        <v>1576.85</v>
      </c>
      <c r="H15" s="21">
        <v>2080.3310000000001</v>
      </c>
      <c r="I15" s="21">
        <v>3156.5920000000001</v>
      </c>
      <c r="J15" s="21">
        <f>562+200</f>
        <v>762</v>
      </c>
      <c r="K15" s="21">
        <v>191</v>
      </c>
      <c r="L15" s="20">
        <v>934</v>
      </c>
      <c r="M15" s="26">
        <v>343.4</v>
      </c>
      <c r="N15" s="17"/>
      <c r="O15" s="13">
        <f t="shared" si="0"/>
        <v>10544.173000000001</v>
      </c>
    </row>
    <row r="16" spans="1:15" x14ac:dyDescent="0.35">
      <c r="A16" s="6" t="s">
        <v>24</v>
      </c>
      <c r="B16" s="1" t="s">
        <v>25</v>
      </c>
      <c r="C16" s="21">
        <v>787</v>
      </c>
      <c r="D16" s="21">
        <f t="shared" ref="D16:D18" si="6">D10+D13</f>
        <v>7977</v>
      </c>
      <c r="E16" s="21">
        <v>1332</v>
      </c>
      <c r="F16" s="21">
        <v>76</v>
      </c>
      <c r="G16" s="41">
        <v>1868.04</v>
      </c>
      <c r="H16" s="21">
        <v>5534.6149999999998</v>
      </c>
      <c r="I16" s="21">
        <f t="shared" ref="I16" si="7">I17+I18</f>
        <v>4730.0720000000001</v>
      </c>
      <c r="J16" s="21">
        <f t="shared" ref="J16" si="8">SUM(J17:J18)</f>
        <v>4443</v>
      </c>
      <c r="K16" s="21">
        <f t="shared" ref="K16" si="9">K17+K18</f>
        <v>353</v>
      </c>
      <c r="L16" s="20">
        <v>1160</v>
      </c>
      <c r="M16" s="26">
        <f>SUM(M17:M18)</f>
        <v>442.64</v>
      </c>
      <c r="N16" s="17"/>
      <c r="O16" s="13">
        <f t="shared" si="0"/>
        <v>28703.366999999998</v>
      </c>
    </row>
    <row r="17" spans="1:15" x14ac:dyDescent="0.35">
      <c r="A17" s="6" t="s">
        <v>16</v>
      </c>
      <c r="B17" s="1" t="s">
        <v>26</v>
      </c>
      <c r="C17" s="21">
        <v>471</v>
      </c>
      <c r="D17" s="21">
        <f t="shared" si="6"/>
        <v>985</v>
      </c>
      <c r="E17" s="21">
        <v>359</v>
      </c>
      <c r="F17" s="21">
        <v>76</v>
      </c>
      <c r="G17" s="41">
        <v>183.95</v>
      </c>
      <c r="H17" s="21">
        <v>3365.7379999999998</v>
      </c>
      <c r="I17" s="21">
        <f t="shared" ref="I17:I18" si="10">I11+I14</f>
        <v>938.29700000000003</v>
      </c>
      <c r="J17" s="21">
        <f t="shared" ref="J17:K18" si="11">J11+J14</f>
        <v>276</v>
      </c>
      <c r="K17" s="21">
        <f t="shared" si="11"/>
        <v>40</v>
      </c>
      <c r="L17" s="20">
        <v>117</v>
      </c>
      <c r="M17" s="26">
        <f t="shared" ref="M17:M18" si="12">M11+M14</f>
        <v>80.5</v>
      </c>
      <c r="N17" s="17"/>
      <c r="O17" s="13">
        <f t="shared" si="0"/>
        <v>6892.4850000000006</v>
      </c>
    </row>
    <row r="18" spans="1:15" x14ac:dyDescent="0.35">
      <c r="A18" s="6" t="s">
        <v>18</v>
      </c>
      <c r="B18" s="1" t="s">
        <v>27</v>
      </c>
      <c r="C18" s="21">
        <v>316</v>
      </c>
      <c r="D18" s="21">
        <f t="shared" si="6"/>
        <v>6992</v>
      </c>
      <c r="E18" s="21">
        <v>973</v>
      </c>
      <c r="F18" s="21">
        <v>0</v>
      </c>
      <c r="G18" s="41">
        <v>1684.09</v>
      </c>
      <c r="H18" s="21">
        <v>2168.877</v>
      </c>
      <c r="I18" s="21">
        <f t="shared" si="10"/>
        <v>3791.7750000000001</v>
      </c>
      <c r="J18" s="21">
        <f t="shared" si="11"/>
        <v>4167</v>
      </c>
      <c r="K18" s="21">
        <f t="shared" si="11"/>
        <v>313</v>
      </c>
      <c r="L18" s="20">
        <v>1043</v>
      </c>
      <c r="M18" s="26">
        <f t="shared" si="12"/>
        <v>362.14</v>
      </c>
      <c r="N18" s="17"/>
      <c r="O18" s="13">
        <f t="shared" si="0"/>
        <v>21810.881999999998</v>
      </c>
    </row>
    <row r="19" spans="1:15" x14ac:dyDescent="0.35">
      <c r="A19" s="6" t="s">
        <v>28</v>
      </c>
      <c r="B19" s="1" t="s">
        <v>29</v>
      </c>
      <c r="C19" s="21">
        <v>17820</v>
      </c>
      <c r="D19" s="21">
        <f>D20+D24+D25</f>
        <v>9267</v>
      </c>
      <c r="E19" s="21">
        <v>10605</v>
      </c>
      <c r="F19" s="21">
        <v>15506</v>
      </c>
      <c r="G19" s="41">
        <v>10234.129999999999</v>
      </c>
      <c r="H19" s="25">
        <f>H20+H24+H25</f>
        <v>15250.314220000002</v>
      </c>
      <c r="I19" s="21">
        <f t="shared" ref="I19" si="13">I20+I24+I25</f>
        <v>17684.457409999999</v>
      </c>
      <c r="J19" s="21">
        <f t="shared" ref="J19" si="14">SUM(J20,J24:J25)</f>
        <v>24078</v>
      </c>
      <c r="K19" s="21">
        <f t="shared" ref="K19" si="15">SUM(K21:K25)</f>
        <v>16374</v>
      </c>
      <c r="L19" s="20">
        <v>12958</v>
      </c>
      <c r="M19" s="26">
        <f>M20+M24+M25</f>
        <v>10650.410000000002</v>
      </c>
      <c r="N19" s="17"/>
      <c r="O19" s="13">
        <f t="shared" si="0"/>
        <v>160427.31163000001</v>
      </c>
    </row>
    <row r="20" spans="1:15" x14ac:dyDescent="0.35">
      <c r="A20" s="6" t="s">
        <v>30</v>
      </c>
      <c r="B20" s="1" t="s">
        <v>31</v>
      </c>
      <c r="C20" s="21">
        <v>17820</v>
      </c>
      <c r="D20" s="21">
        <f>SUM(D21:D23)</f>
        <v>9267</v>
      </c>
      <c r="E20" s="21">
        <v>10605</v>
      </c>
      <c r="F20" s="21">
        <v>15506</v>
      </c>
      <c r="G20" s="41">
        <v>10182.44</v>
      </c>
      <c r="H20" s="25">
        <f>H21+H22+H23</f>
        <v>14014.687220000002</v>
      </c>
      <c r="I20" s="21">
        <f>I21+I22+I23</f>
        <v>17600.781719999999</v>
      </c>
      <c r="J20" s="21">
        <f t="shared" ref="J20" si="16">SUM(J21:J23)</f>
        <v>23860</v>
      </c>
      <c r="K20" s="21">
        <f t="shared" ref="K20" si="17">K21+K22+K23</f>
        <v>16374</v>
      </c>
      <c r="L20" s="20">
        <v>12886</v>
      </c>
      <c r="M20" s="26">
        <f>SUM(M21:M23)</f>
        <v>10606.37</v>
      </c>
      <c r="N20" s="17"/>
      <c r="O20" s="13">
        <f t="shared" si="0"/>
        <v>158722.27893999999</v>
      </c>
    </row>
    <row r="21" spans="1:15" x14ac:dyDescent="0.35">
      <c r="A21" s="6" t="s">
        <v>32</v>
      </c>
      <c r="B21" s="1" t="s">
        <v>33</v>
      </c>
      <c r="C21" s="21">
        <v>15588</v>
      </c>
      <c r="D21" s="21">
        <v>7272</v>
      </c>
      <c r="E21" s="21">
        <v>9141</v>
      </c>
      <c r="F21" s="21">
        <v>13183</v>
      </c>
      <c r="G21" s="41">
        <v>8887</v>
      </c>
      <c r="H21" s="21">
        <v>12897.25814</v>
      </c>
      <c r="I21" s="21">
        <v>12542.811300000001</v>
      </c>
      <c r="J21" s="21">
        <f>20070+1257</f>
        <v>21327</v>
      </c>
      <c r="K21" s="21">
        <v>16042</v>
      </c>
      <c r="L21" s="20">
        <v>10367</v>
      </c>
      <c r="M21" s="26">
        <v>8960.2900000000009</v>
      </c>
      <c r="N21" s="17"/>
      <c r="O21" s="13">
        <f t="shared" si="0"/>
        <v>136207.35944</v>
      </c>
    </row>
    <row r="22" spans="1:15" x14ac:dyDescent="0.35">
      <c r="A22" s="6" t="s">
        <v>34</v>
      </c>
      <c r="B22" s="1" t="s">
        <v>35</v>
      </c>
      <c r="C22" s="21">
        <v>2232</v>
      </c>
      <c r="D22" s="21">
        <v>1995</v>
      </c>
      <c r="E22" s="21">
        <v>1464</v>
      </c>
      <c r="F22" s="21">
        <v>2323</v>
      </c>
      <c r="G22" s="41">
        <v>1295.44</v>
      </c>
      <c r="H22" s="21">
        <v>1099.3890800000001</v>
      </c>
      <c r="I22" s="21">
        <v>5057.9704199999987</v>
      </c>
      <c r="J22" s="21">
        <v>2533</v>
      </c>
      <c r="K22" s="21">
        <v>332</v>
      </c>
      <c r="L22" s="20">
        <v>2519</v>
      </c>
      <c r="M22" s="26">
        <v>1646.08</v>
      </c>
      <c r="N22" s="17"/>
      <c r="O22" s="13">
        <f t="shared" si="0"/>
        <v>22496.879500000003</v>
      </c>
    </row>
    <row r="23" spans="1:15" x14ac:dyDescent="0.35">
      <c r="A23" s="6" t="s">
        <v>36</v>
      </c>
      <c r="B23" s="1" t="s">
        <v>37</v>
      </c>
      <c r="C23" s="21">
        <v>0</v>
      </c>
      <c r="D23" s="21">
        <v>0</v>
      </c>
      <c r="E23" s="21">
        <v>0</v>
      </c>
      <c r="F23" s="21">
        <v>0</v>
      </c>
      <c r="G23" s="41">
        <v>0</v>
      </c>
      <c r="H23" s="21">
        <v>18.04</v>
      </c>
      <c r="I23" s="21">
        <v>0</v>
      </c>
      <c r="J23" s="21">
        <v>0</v>
      </c>
      <c r="K23" s="21"/>
      <c r="L23" s="20">
        <v>0</v>
      </c>
      <c r="M23" s="26">
        <v>0</v>
      </c>
      <c r="N23" s="17"/>
      <c r="O23" s="13">
        <f t="shared" si="0"/>
        <v>18.04</v>
      </c>
    </row>
    <row r="24" spans="1:15" x14ac:dyDescent="0.35">
      <c r="A24" s="6" t="s">
        <v>38</v>
      </c>
      <c r="B24" s="1" t="s">
        <v>39</v>
      </c>
      <c r="C24" s="21">
        <v>0</v>
      </c>
      <c r="D24" s="21">
        <v>0</v>
      </c>
      <c r="E24" s="21">
        <v>0</v>
      </c>
      <c r="F24" s="21">
        <v>0</v>
      </c>
      <c r="G24" s="41">
        <v>51.69</v>
      </c>
      <c r="H24" s="21">
        <v>1235.627</v>
      </c>
      <c r="I24" s="21">
        <v>83.675690000000003</v>
      </c>
      <c r="J24" s="21">
        <v>218</v>
      </c>
      <c r="K24" s="21"/>
      <c r="L24" s="20">
        <v>72</v>
      </c>
      <c r="M24" s="26">
        <v>44.04</v>
      </c>
      <c r="N24" s="17"/>
      <c r="O24" s="13">
        <f t="shared" si="0"/>
        <v>1705.03269</v>
      </c>
    </row>
    <row r="25" spans="1:15" x14ac:dyDescent="0.3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0</v>
      </c>
      <c r="G25" s="41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1">
        <v>0</v>
      </c>
      <c r="D26" s="21">
        <v>0</v>
      </c>
      <c r="E26" s="21">
        <v>0</v>
      </c>
      <c r="F26" s="21">
        <v>0</v>
      </c>
      <c r="G26" s="41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1">
        <v>0</v>
      </c>
      <c r="D27" s="21">
        <v>0</v>
      </c>
      <c r="E27" s="21">
        <v>0</v>
      </c>
      <c r="F27" s="21">
        <v>0</v>
      </c>
      <c r="G27" s="41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1">
        <v>0</v>
      </c>
      <c r="D28" s="21">
        <v>9</v>
      </c>
      <c r="E28" s="21">
        <v>99</v>
      </c>
      <c r="F28" s="21">
        <v>0</v>
      </c>
      <c r="G28" s="41">
        <v>566.58000000000004</v>
      </c>
      <c r="H28" s="21">
        <v>23.14</v>
      </c>
      <c r="I28" s="21">
        <v>28.731999999999999</v>
      </c>
      <c r="J28" s="21">
        <v>0</v>
      </c>
      <c r="K28" s="21"/>
      <c r="L28" s="20">
        <v>85</v>
      </c>
      <c r="M28" s="26">
        <v>30.75</v>
      </c>
      <c r="N28" s="17"/>
      <c r="O28" s="13">
        <f t="shared" si="0"/>
        <v>842.202</v>
      </c>
    </row>
    <row r="29" spans="1:15" x14ac:dyDescent="0.35">
      <c r="A29" s="6" t="s">
        <v>48</v>
      </c>
      <c r="B29" s="1" t="s">
        <v>49</v>
      </c>
      <c r="C29" s="21">
        <v>0</v>
      </c>
      <c r="D29" s="21">
        <v>0</v>
      </c>
      <c r="E29" s="21">
        <v>0</v>
      </c>
      <c r="F29" s="21">
        <v>0</v>
      </c>
      <c r="G29" s="41">
        <v>0</v>
      </c>
      <c r="H29" s="21">
        <v>0</v>
      </c>
      <c r="I29" s="21">
        <v>0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0</v>
      </c>
    </row>
    <row r="30" spans="1:15" x14ac:dyDescent="0.3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41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1">
        <v>0</v>
      </c>
      <c r="D31" s="21">
        <v>15</v>
      </c>
      <c r="E31" s="21">
        <v>0</v>
      </c>
      <c r="F31" s="21">
        <v>0</v>
      </c>
      <c r="G31" s="41">
        <v>4.99</v>
      </c>
      <c r="H31" s="21">
        <v>0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19.990000000000002</v>
      </c>
    </row>
    <row r="32" spans="1:15" x14ac:dyDescent="0.3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41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1">
        <v>584</v>
      </c>
      <c r="D33" s="21">
        <v>2449</v>
      </c>
      <c r="E33" s="21">
        <v>148</v>
      </c>
      <c r="F33" s="21">
        <v>48</v>
      </c>
      <c r="G33" s="41">
        <v>63.31</v>
      </c>
      <c r="H33" s="21">
        <v>1118.45658</v>
      </c>
      <c r="I33" s="21">
        <v>759.87320999999974</v>
      </c>
      <c r="J33" s="21">
        <v>112</v>
      </c>
      <c r="K33" s="21"/>
      <c r="L33" s="20">
        <v>87</v>
      </c>
      <c r="M33" s="26">
        <v>767.63</v>
      </c>
      <c r="N33" s="17"/>
      <c r="O33" s="13">
        <f t="shared" si="0"/>
        <v>6137.2697899999994</v>
      </c>
    </row>
    <row r="34" spans="1:15" x14ac:dyDescent="0.35">
      <c r="A34" s="7" t="s">
        <v>58</v>
      </c>
      <c r="B34" s="8" t="s">
        <v>59</v>
      </c>
      <c r="C34" s="21">
        <v>38606</v>
      </c>
      <c r="D34" s="22">
        <f>D3+D4+D5+D6+D7+D8+D9+D16+D19+D26+D27+D28+D29+D30+D31+D32+D33</f>
        <v>38939</v>
      </c>
      <c r="E34" s="21">
        <v>16189</v>
      </c>
      <c r="F34" s="21">
        <v>16382</v>
      </c>
      <c r="G34" s="42">
        <v>31750.23</v>
      </c>
      <c r="H34" s="21">
        <v>41149.8658</v>
      </c>
      <c r="I34" s="21">
        <f>I3+I5+I4+I6+I7+I8+I9+I16+I19+I26+I27+I28+I29+I30+I32+I31+I33</f>
        <v>43561.191620000005</v>
      </c>
      <c r="J34" s="24">
        <f t="shared" ref="J34" si="18">SUM(J3:J10,J13,J19,J26:J33)</f>
        <v>36530</v>
      </c>
      <c r="K34" s="24">
        <f>SUM(K3:K10)+K13+K19+SUM(K26:K33)</f>
        <v>17474</v>
      </c>
      <c r="L34" s="20">
        <v>17357</v>
      </c>
      <c r="M34" s="27">
        <f>SUM(M3:M9)+M16+M19+SUM(M26:M33)</f>
        <v>22059.690000000002</v>
      </c>
      <c r="N34" s="18"/>
      <c r="O34" s="9">
        <f t="shared" si="0"/>
        <v>319997.97742000001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8993</v>
      </c>
      <c r="D3">
        <v>4971</v>
      </c>
      <c r="E3" s="21">
        <v>1971</v>
      </c>
      <c r="F3" s="21">
        <v>4533</v>
      </c>
      <c r="G3" s="21">
        <v>6639</v>
      </c>
      <c r="H3" s="21">
        <v>8624</v>
      </c>
      <c r="I3" s="21">
        <v>3121</v>
      </c>
      <c r="J3" s="21">
        <v>9626</v>
      </c>
      <c r="K3" s="20">
        <v>3680</v>
      </c>
      <c r="L3" s="28">
        <v>4394</v>
      </c>
      <c r="M3" s="21">
        <v>674</v>
      </c>
      <c r="N3" s="13">
        <f>SUM(C3:M3)</f>
        <v>57226</v>
      </c>
    </row>
    <row r="4" spans="1:14" x14ac:dyDescent="0.35">
      <c r="A4" s="6" t="s">
        <v>2</v>
      </c>
      <c r="B4" s="1" t="s">
        <v>3</v>
      </c>
      <c r="C4" s="20">
        <v>110</v>
      </c>
      <c r="D4">
        <v>139</v>
      </c>
      <c r="E4" s="21">
        <v>11</v>
      </c>
      <c r="F4" s="21">
        <v>0</v>
      </c>
      <c r="G4" s="21">
        <v>139</v>
      </c>
      <c r="H4" s="21">
        <v>1122</v>
      </c>
      <c r="I4" s="21">
        <v>5908</v>
      </c>
      <c r="J4" s="21">
        <v>113</v>
      </c>
      <c r="K4" s="20">
        <v>0</v>
      </c>
      <c r="L4" s="28">
        <v>121</v>
      </c>
      <c r="M4" s="21">
        <v>0</v>
      </c>
      <c r="N4" s="13">
        <f t="shared" ref="N4:N34" si="0">SUM(C4:M4)</f>
        <v>7663</v>
      </c>
    </row>
    <row r="5" spans="1:14" x14ac:dyDescent="0.35">
      <c r="A5" s="6" t="s">
        <v>4</v>
      </c>
      <c r="B5" s="1" t="s">
        <v>5</v>
      </c>
      <c r="C5" s="20">
        <v>329</v>
      </c>
      <c r="D5">
        <v>479</v>
      </c>
      <c r="E5" s="21">
        <v>791</v>
      </c>
      <c r="F5" s="21">
        <v>82</v>
      </c>
      <c r="G5" s="21">
        <v>581</v>
      </c>
      <c r="H5" s="21">
        <v>585</v>
      </c>
      <c r="I5" s="21">
        <v>441</v>
      </c>
      <c r="J5" s="21">
        <v>473</v>
      </c>
      <c r="K5" s="20">
        <v>449</v>
      </c>
      <c r="L5" s="28">
        <v>347</v>
      </c>
      <c r="M5" s="21">
        <v>18</v>
      </c>
      <c r="N5" s="13">
        <f t="shared" si="0"/>
        <v>4575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/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4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/>
      <c r="K7" s="20">
        <v>0</v>
      </c>
      <c r="L7" s="28">
        <v>0</v>
      </c>
      <c r="M7" s="21">
        <v>0</v>
      </c>
      <c r="N7" s="13">
        <f t="shared" si="0"/>
        <v>4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/>
      <c r="K8" s="20">
        <v>0</v>
      </c>
      <c r="L8" s="28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3</v>
      </c>
      <c r="D9" s="21">
        <v>47</v>
      </c>
      <c r="E9" s="21">
        <v>25</v>
      </c>
      <c r="F9" s="21">
        <v>0</v>
      </c>
      <c r="G9" s="21">
        <v>17</v>
      </c>
      <c r="H9" s="21">
        <v>19</v>
      </c>
      <c r="I9" s="21">
        <v>49</v>
      </c>
      <c r="J9" s="21">
        <v>34</v>
      </c>
      <c r="K9" s="20">
        <v>13</v>
      </c>
      <c r="L9" s="28">
        <v>4</v>
      </c>
      <c r="M9" s="21">
        <v>0</v>
      </c>
      <c r="N9" s="13">
        <f t="shared" si="0"/>
        <v>211</v>
      </c>
    </row>
    <row r="10" spans="1:14" x14ac:dyDescent="0.35">
      <c r="A10" s="6" t="s">
        <v>14</v>
      </c>
      <c r="B10" s="1" t="s">
        <v>15</v>
      </c>
      <c r="C10" s="20">
        <v>1453</v>
      </c>
      <c r="D10" s="21">
        <f>D11+D12</f>
        <v>1387</v>
      </c>
      <c r="E10" s="21">
        <v>457</v>
      </c>
      <c r="F10" s="23">
        <v>85</v>
      </c>
      <c r="G10" s="21">
        <v>1518</v>
      </c>
      <c r="H10" s="21">
        <v>2388</v>
      </c>
      <c r="I10" s="21">
        <f>I11+I12</f>
        <v>1582</v>
      </c>
      <c r="J10" s="21">
        <f t="shared" ref="J10" si="1">SUM(J11:J12)</f>
        <v>622</v>
      </c>
      <c r="K10" s="20">
        <v>579</v>
      </c>
      <c r="L10" s="28">
        <f>SUM(L11:L12)</f>
        <v>920</v>
      </c>
      <c r="M10" s="21">
        <f>M11+M12</f>
        <v>0</v>
      </c>
      <c r="N10" s="13">
        <f t="shared" si="0"/>
        <v>10991</v>
      </c>
    </row>
    <row r="11" spans="1:14" x14ac:dyDescent="0.35">
      <c r="A11" s="6" t="s">
        <v>16</v>
      </c>
      <c r="B11" s="1" t="s">
        <v>17</v>
      </c>
      <c r="C11" s="20">
        <v>1339</v>
      </c>
      <c r="D11">
        <v>1160</v>
      </c>
      <c r="E11" s="21">
        <v>338</v>
      </c>
      <c r="F11" s="21">
        <v>70</v>
      </c>
      <c r="G11" s="21">
        <v>1138</v>
      </c>
      <c r="H11" s="21">
        <v>1944</v>
      </c>
      <c r="I11" s="21">
        <v>1420</v>
      </c>
      <c r="J11" s="21">
        <v>435</v>
      </c>
      <c r="K11" s="20">
        <v>454</v>
      </c>
      <c r="L11" s="28">
        <v>252</v>
      </c>
      <c r="M11" s="21">
        <v>0</v>
      </c>
      <c r="N11" s="13">
        <f t="shared" si="0"/>
        <v>8550</v>
      </c>
    </row>
    <row r="12" spans="1:14" x14ac:dyDescent="0.35">
      <c r="A12" s="6" t="s">
        <v>18</v>
      </c>
      <c r="B12" s="1" t="s">
        <v>19</v>
      </c>
      <c r="C12" s="20">
        <v>114</v>
      </c>
      <c r="D12">
        <v>227</v>
      </c>
      <c r="E12" s="21">
        <v>119</v>
      </c>
      <c r="F12" s="21">
        <v>15</v>
      </c>
      <c r="G12" s="21">
        <v>380</v>
      </c>
      <c r="H12" s="21">
        <v>444</v>
      </c>
      <c r="I12" s="21">
        <v>162</v>
      </c>
      <c r="J12" s="21">
        <v>187</v>
      </c>
      <c r="K12" s="20">
        <v>125</v>
      </c>
      <c r="L12" s="28">
        <v>668</v>
      </c>
      <c r="M12" s="21">
        <v>0</v>
      </c>
      <c r="N12" s="13">
        <f t="shared" si="0"/>
        <v>2441</v>
      </c>
    </row>
    <row r="13" spans="1:14" x14ac:dyDescent="0.35">
      <c r="A13" s="6" t="s">
        <v>20</v>
      </c>
      <c r="B13" s="1" t="s">
        <v>21</v>
      </c>
      <c r="C13" s="20">
        <v>1337</v>
      </c>
      <c r="D13" s="21">
        <f>D14+D15</f>
        <v>1215</v>
      </c>
      <c r="E13" s="21">
        <v>193</v>
      </c>
      <c r="F13" s="23">
        <v>20</v>
      </c>
      <c r="G13" s="21">
        <v>1683</v>
      </c>
      <c r="H13" s="21">
        <v>4226</v>
      </c>
      <c r="I13" s="21">
        <f>I14+I15</f>
        <v>1900</v>
      </c>
      <c r="J13" s="21">
        <f t="shared" ref="J13" si="2">SUM(J14:J15)</f>
        <v>390</v>
      </c>
      <c r="K13" s="20">
        <v>336</v>
      </c>
      <c r="L13" s="28">
        <f>SUM(L14:L15)</f>
        <v>976</v>
      </c>
      <c r="M13" s="21">
        <f>M14+M15</f>
        <v>0</v>
      </c>
      <c r="N13" s="13">
        <f t="shared" si="0"/>
        <v>12276</v>
      </c>
    </row>
    <row r="14" spans="1:14" x14ac:dyDescent="0.35">
      <c r="A14" s="6" t="s">
        <v>16</v>
      </c>
      <c r="B14" s="1" t="s">
        <v>22</v>
      </c>
      <c r="C14" s="20">
        <v>1242</v>
      </c>
      <c r="D14" s="21">
        <v>1072</v>
      </c>
      <c r="E14" s="21">
        <v>160</v>
      </c>
      <c r="F14" s="21">
        <v>15</v>
      </c>
      <c r="G14" s="21">
        <v>1149</v>
      </c>
      <c r="H14" s="21">
        <v>3765</v>
      </c>
      <c r="I14" s="21">
        <v>1493</v>
      </c>
      <c r="J14" s="21">
        <v>287</v>
      </c>
      <c r="K14" s="20">
        <v>263</v>
      </c>
      <c r="L14" s="28">
        <v>252</v>
      </c>
      <c r="M14" s="21">
        <v>0</v>
      </c>
      <c r="N14" s="13">
        <f t="shared" si="0"/>
        <v>9698</v>
      </c>
    </row>
    <row r="15" spans="1:14" x14ac:dyDescent="0.35">
      <c r="A15" s="6" t="s">
        <v>18</v>
      </c>
      <c r="B15" s="1" t="s">
        <v>23</v>
      </c>
      <c r="C15" s="20">
        <v>95</v>
      </c>
      <c r="D15" s="21">
        <v>143</v>
      </c>
      <c r="E15" s="21">
        <v>33</v>
      </c>
      <c r="F15" s="21">
        <v>5</v>
      </c>
      <c r="G15" s="21">
        <v>534</v>
      </c>
      <c r="H15" s="21">
        <v>461</v>
      </c>
      <c r="I15" s="21">
        <v>407</v>
      </c>
      <c r="J15" s="21">
        <v>103</v>
      </c>
      <c r="K15" s="20">
        <v>73</v>
      </c>
      <c r="L15" s="28">
        <v>724</v>
      </c>
      <c r="M15" s="21">
        <v>0</v>
      </c>
      <c r="N15" s="13">
        <f t="shared" si="0"/>
        <v>2578</v>
      </c>
    </row>
    <row r="16" spans="1:14" x14ac:dyDescent="0.35">
      <c r="A16" s="6" t="s">
        <v>24</v>
      </c>
      <c r="B16" s="1" t="s">
        <v>25</v>
      </c>
      <c r="C16" s="20">
        <v>1571</v>
      </c>
      <c r="D16" s="21">
        <f>D17+D18</f>
        <v>2602</v>
      </c>
      <c r="E16" s="21">
        <v>497</v>
      </c>
      <c r="F16" s="23">
        <v>105</v>
      </c>
      <c r="G16" s="21">
        <v>1683</v>
      </c>
      <c r="H16" s="21">
        <v>4268</v>
      </c>
      <c r="I16" s="21">
        <f>I17+I18</f>
        <v>1900</v>
      </c>
      <c r="J16" s="21">
        <f t="shared" ref="J16" si="3">SUM(J17:J18)</f>
        <v>683</v>
      </c>
      <c r="K16" s="20">
        <v>635</v>
      </c>
      <c r="L16" s="28">
        <f>SUM(L17:L18)</f>
        <v>978</v>
      </c>
      <c r="M16" s="21">
        <f>M17+M18</f>
        <v>0</v>
      </c>
      <c r="N16" s="13">
        <f t="shared" si="0"/>
        <v>14922</v>
      </c>
    </row>
    <row r="17" spans="1:14" x14ac:dyDescent="0.35">
      <c r="A17" s="6" t="s">
        <v>16</v>
      </c>
      <c r="B17" s="1" t="s">
        <v>26</v>
      </c>
      <c r="C17" s="20">
        <v>1366</v>
      </c>
      <c r="D17" s="2">
        <f>D11+D14</f>
        <v>2232</v>
      </c>
      <c r="E17" s="21">
        <v>345</v>
      </c>
      <c r="F17" s="23">
        <v>85</v>
      </c>
      <c r="G17" s="21">
        <v>1149</v>
      </c>
      <c r="H17" s="21">
        <v>3767</v>
      </c>
      <c r="I17" s="21">
        <f>I14</f>
        <v>1493</v>
      </c>
      <c r="J17" s="21">
        <v>454</v>
      </c>
      <c r="K17" s="20">
        <v>456</v>
      </c>
      <c r="L17" s="28">
        <v>252</v>
      </c>
      <c r="M17" s="21">
        <f>M11+M14</f>
        <v>0</v>
      </c>
      <c r="N17" s="13">
        <f t="shared" si="0"/>
        <v>11599</v>
      </c>
    </row>
    <row r="18" spans="1:14" x14ac:dyDescent="0.35">
      <c r="A18" s="6" t="s">
        <v>18</v>
      </c>
      <c r="B18" s="1" t="s">
        <v>27</v>
      </c>
      <c r="C18" s="20">
        <v>205</v>
      </c>
      <c r="D18">
        <f>D12+D15</f>
        <v>370</v>
      </c>
      <c r="E18" s="21">
        <v>152</v>
      </c>
      <c r="F18" s="23">
        <v>20</v>
      </c>
      <c r="G18" s="21">
        <v>534</v>
      </c>
      <c r="H18" s="21">
        <v>501</v>
      </c>
      <c r="I18" s="21">
        <f>I15</f>
        <v>407</v>
      </c>
      <c r="J18" s="21">
        <v>229</v>
      </c>
      <c r="K18" s="20">
        <v>179</v>
      </c>
      <c r="L18" s="28">
        <v>726</v>
      </c>
      <c r="M18" s="21">
        <f>M12+M15</f>
        <v>0</v>
      </c>
      <c r="N18" s="13">
        <f t="shared" si="0"/>
        <v>3323</v>
      </c>
    </row>
    <row r="19" spans="1:14" x14ac:dyDescent="0.35">
      <c r="A19" s="6" t="s">
        <v>28</v>
      </c>
      <c r="B19" s="1" t="s">
        <v>29</v>
      </c>
      <c r="C19" s="20">
        <v>7854</v>
      </c>
      <c r="D19" s="21">
        <f>D20+D24+D25</f>
        <v>6683</v>
      </c>
      <c r="E19" s="21">
        <v>5727</v>
      </c>
      <c r="F19" s="23">
        <v>7208</v>
      </c>
      <c r="G19" s="21">
        <v>9481</v>
      </c>
      <c r="H19" s="25">
        <f>H20+H24+H25</f>
        <v>5598</v>
      </c>
      <c r="I19" s="21">
        <f>I20+I24+I25</f>
        <v>4915</v>
      </c>
      <c r="J19" s="21">
        <f t="shared" ref="J19" si="4">SUM(J20,J24:J25)</f>
        <v>16462</v>
      </c>
      <c r="K19" s="20">
        <v>5585</v>
      </c>
      <c r="L19" s="28">
        <f>L20+L24+L25</f>
        <v>4297</v>
      </c>
      <c r="M19" s="32">
        <f>M20+M25</f>
        <v>894</v>
      </c>
      <c r="N19" s="13">
        <f t="shared" si="0"/>
        <v>74704</v>
      </c>
    </row>
    <row r="20" spans="1:14" x14ac:dyDescent="0.35">
      <c r="A20" s="6" t="s">
        <v>30</v>
      </c>
      <c r="B20" s="1" t="s">
        <v>31</v>
      </c>
      <c r="C20" s="20">
        <v>7824</v>
      </c>
      <c r="D20" s="21">
        <f>SUM(D21:D23)</f>
        <v>6645</v>
      </c>
      <c r="E20" s="21">
        <v>5708</v>
      </c>
      <c r="F20" s="23">
        <v>7208</v>
      </c>
      <c r="G20" s="21">
        <v>9414</v>
      </c>
      <c r="H20" s="25">
        <f>H21+H22+H23</f>
        <v>5508</v>
      </c>
      <c r="I20" s="21">
        <f t="shared" ref="I20" si="5">I21+I22+I23</f>
        <v>4859</v>
      </c>
      <c r="J20" s="21">
        <f t="shared" ref="J20" si="6">SUM(J21:J23)</f>
        <v>16434</v>
      </c>
      <c r="K20" s="20">
        <v>5542</v>
      </c>
      <c r="L20" s="28">
        <f>SUM(L21:L23)</f>
        <v>4259</v>
      </c>
      <c r="M20" s="33">
        <f>M21+M22+M23+M24</f>
        <v>894</v>
      </c>
      <c r="N20" s="13">
        <f t="shared" si="0"/>
        <v>74295</v>
      </c>
    </row>
    <row r="21" spans="1:14" x14ac:dyDescent="0.35">
      <c r="A21" s="6" t="s">
        <v>32</v>
      </c>
      <c r="B21" s="1" t="s">
        <v>33</v>
      </c>
      <c r="C21" s="20">
        <v>5957</v>
      </c>
      <c r="D21" s="21">
        <v>4961</v>
      </c>
      <c r="E21" s="21">
        <v>2385</v>
      </c>
      <c r="F21" s="21">
        <v>5248</v>
      </c>
      <c r="G21" s="21">
        <v>6964</v>
      </c>
      <c r="H21" s="21">
        <v>3851</v>
      </c>
      <c r="I21" s="21">
        <v>3430</v>
      </c>
      <c r="J21" s="21">
        <v>12231</v>
      </c>
      <c r="K21" s="20">
        <v>4083</v>
      </c>
      <c r="L21" s="28">
        <v>2988</v>
      </c>
      <c r="M21" s="32">
        <v>735</v>
      </c>
      <c r="N21" s="13">
        <f t="shared" si="0"/>
        <v>52833</v>
      </c>
    </row>
    <row r="22" spans="1:14" x14ac:dyDescent="0.35">
      <c r="A22" s="6" t="s">
        <v>34</v>
      </c>
      <c r="B22" s="1" t="s">
        <v>35</v>
      </c>
      <c r="C22" s="20">
        <v>1860</v>
      </c>
      <c r="D22" s="21">
        <v>1676</v>
      </c>
      <c r="E22" s="21">
        <v>774</v>
      </c>
      <c r="F22" s="21">
        <v>1785</v>
      </c>
      <c r="G22" s="21">
        <v>2338</v>
      </c>
      <c r="H22" s="21">
        <v>1643</v>
      </c>
      <c r="I22" s="21">
        <v>1414</v>
      </c>
      <c r="J22" s="21">
        <v>4160</v>
      </c>
      <c r="K22" s="20">
        <v>1450</v>
      </c>
      <c r="L22" s="28">
        <v>1074</v>
      </c>
      <c r="M22" s="32">
        <v>143</v>
      </c>
      <c r="N22" s="13">
        <f t="shared" si="0"/>
        <v>18317</v>
      </c>
    </row>
    <row r="23" spans="1:14" x14ac:dyDescent="0.35">
      <c r="A23" s="6" t="s">
        <v>36</v>
      </c>
      <c r="B23" s="1" t="s">
        <v>37</v>
      </c>
      <c r="C23" s="20">
        <v>7</v>
      </c>
      <c r="D23" s="21">
        <v>8</v>
      </c>
      <c r="E23" s="21">
        <v>2549</v>
      </c>
      <c r="F23" s="21">
        <v>171</v>
      </c>
      <c r="G23" s="21">
        <v>112</v>
      </c>
      <c r="H23" s="21">
        <v>14</v>
      </c>
      <c r="I23" s="21">
        <v>15</v>
      </c>
      <c r="J23" s="21">
        <v>43</v>
      </c>
      <c r="K23" s="20">
        <v>9</v>
      </c>
      <c r="L23" s="28">
        <v>197</v>
      </c>
      <c r="M23" s="32">
        <v>15</v>
      </c>
      <c r="N23" s="13">
        <f t="shared" si="0"/>
        <v>3140</v>
      </c>
    </row>
    <row r="24" spans="1:14" x14ac:dyDescent="0.35">
      <c r="A24" s="6" t="s">
        <v>38</v>
      </c>
      <c r="B24" s="1" t="s">
        <v>39</v>
      </c>
      <c r="C24" s="20">
        <v>0</v>
      </c>
      <c r="D24" s="21">
        <v>38</v>
      </c>
      <c r="E24" s="21">
        <v>19</v>
      </c>
      <c r="F24" s="21">
        <v>4</v>
      </c>
      <c r="G24" s="21">
        <v>67</v>
      </c>
      <c r="H24" s="21">
        <v>90</v>
      </c>
      <c r="I24" s="21">
        <v>56</v>
      </c>
      <c r="J24" s="21">
        <v>28</v>
      </c>
      <c r="K24" s="20">
        <v>43</v>
      </c>
      <c r="L24" s="28">
        <v>38</v>
      </c>
      <c r="M24" s="32">
        <v>1</v>
      </c>
      <c r="N24" s="13">
        <f t="shared" si="0"/>
        <v>384</v>
      </c>
    </row>
    <row r="25" spans="1:14" x14ac:dyDescent="0.35">
      <c r="A25" s="6" t="s">
        <v>40</v>
      </c>
      <c r="B25" s="1" t="s">
        <v>41</v>
      </c>
      <c r="C25" s="20">
        <v>30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/>
      <c r="K25" s="20">
        <v>0</v>
      </c>
      <c r="L25" s="28">
        <v>0</v>
      </c>
      <c r="M25" s="21">
        <v>0</v>
      </c>
      <c r="N25" s="13">
        <f t="shared" si="0"/>
        <v>30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2</v>
      </c>
      <c r="E26" s="21">
        <v>0</v>
      </c>
      <c r="F26" s="21">
        <v>0</v>
      </c>
      <c r="G26" s="21">
        <v>3</v>
      </c>
      <c r="H26" s="21">
        <v>0</v>
      </c>
      <c r="I26" s="21">
        <v>26</v>
      </c>
      <c r="J26" s="21"/>
      <c r="K26" s="20">
        <v>2</v>
      </c>
      <c r="L26" s="28">
        <v>0</v>
      </c>
      <c r="M26" s="21">
        <v>0</v>
      </c>
      <c r="N26" s="13">
        <f t="shared" si="0"/>
        <v>33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1</v>
      </c>
      <c r="H27" s="21">
        <v>3</v>
      </c>
      <c r="I27" s="21">
        <v>0</v>
      </c>
      <c r="J27" s="21">
        <v>2</v>
      </c>
      <c r="K27" s="20">
        <v>1</v>
      </c>
      <c r="L27" s="28">
        <v>1</v>
      </c>
      <c r="M27" s="21">
        <v>0</v>
      </c>
      <c r="N27" s="13">
        <f t="shared" si="0"/>
        <v>8</v>
      </c>
    </row>
    <row r="28" spans="1:14" x14ac:dyDescent="0.35">
      <c r="A28" s="6" t="s">
        <v>46</v>
      </c>
      <c r="B28" s="1" t="s">
        <v>47</v>
      </c>
      <c r="C28" s="20">
        <v>1301</v>
      </c>
      <c r="D28" s="21">
        <f>345-D24</f>
        <v>307</v>
      </c>
      <c r="E28" s="21">
        <v>187</v>
      </c>
      <c r="F28" s="21">
        <v>22</v>
      </c>
      <c r="G28" s="21">
        <v>684</v>
      </c>
      <c r="H28" s="21">
        <v>1738</v>
      </c>
      <c r="I28" s="21">
        <v>834</v>
      </c>
      <c r="J28" s="21">
        <v>442</v>
      </c>
      <c r="K28" s="20">
        <v>674</v>
      </c>
      <c r="L28" s="28">
        <v>313</v>
      </c>
      <c r="M28" s="21">
        <v>1</v>
      </c>
      <c r="N28" s="13">
        <f t="shared" si="0"/>
        <v>6503</v>
      </c>
    </row>
    <row r="29" spans="1:14" x14ac:dyDescent="0.35">
      <c r="A29" s="6" t="s">
        <v>48</v>
      </c>
      <c r="B29" s="1" t="s">
        <v>49</v>
      </c>
      <c r="C29" s="20">
        <v>52</v>
      </c>
      <c r="D29" s="21">
        <v>0</v>
      </c>
      <c r="E29" s="21">
        <v>6</v>
      </c>
      <c r="F29" s="21">
        <v>0</v>
      </c>
      <c r="G29" s="21">
        <v>123</v>
      </c>
      <c r="H29" s="21">
        <v>6</v>
      </c>
      <c r="I29" s="21">
        <v>1053</v>
      </c>
      <c r="J29" s="21"/>
      <c r="K29" s="20">
        <v>0</v>
      </c>
      <c r="L29" s="28">
        <v>228</v>
      </c>
      <c r="M29" s="21">
        <v>0</v>
      </c>
      <c r="N29" s="13">
        <f t="shared" si="0"/>
        <v>1468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/>
      <c r="K30" s="20">
        <v>0</v>
      </c>
      <c r="L30" s="28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1</v>
      </c>
      <c r="F31" s="21">
        <v>0</v>
      </c>
      <c r="G31" s="21">
        <v>7</v>
      </c>
      <c r="H31" s="21">
        <v>84</v>
      </c>
      <c r="I31" s="21">
        <v>11</v>
      </c>
      <c r="J31" s="21">
        <v>5</v>
      </c>
      <c r="K31" s="20">
        <v>0</v>
      </c>
      <c r="L31" s="28">
        <v>3</v>
      </c>
      <c r="M31" s="21">
        <v>0</v>
      </c>
      <c r="N31" s="13">
        <f t="shared" si="0"/>
        <v>111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/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1779</v>
      </c>
      <c r="D33" s="21">
        <v>6319</v>
      </c>
      <c r="E33" s="21">
        <v>770</v>
      </c>
      <c r="F33" s="21">
        <v>286</v>
      </c>
      <c r="G33" s="21">
        <v>1768</v>
      </c>
      <c r="H33" s="21">
        <v>4902</v>
      </c>
      <c r="I33" s="21">
        <v>5508</v>
      </c>
      <c r="J33" s="21">
        <v>3171</v>
      </c>
      <c r="K33" s="20">
        <v>1589</v>
      </c>
      <c r="L33" s="28">
        <v>1744</v>
      </c>
      <c r="M33" s="21">
        <v>6</v>
      </c>
      <c r="N33" s="13">
        <f t="shared" si="0"/>
        <v>27842</v>
      </c>
    </row>
    <row r="34" spans="1:14" x14ac:dyDescent="0.35">
      <c r="A34" s="7" t="s">
        <v>58</v>
      </c>
      <c r="B34" s="8" t="s">
        <v>59</v>
      </c>
      <c r="C34" s="20">
        <v>15436</v>
      </c>
      <c r="D34" s="37">
        <v>16479</v>
      </c>
      <c r="E34" s="21">
        <v>7953</v>
      </c>
      <c r="F34" s="23">
        <v>7635</v>
      </c>
      <c r="G34" s="21">
        <v>14522</v>
      </c>
      <c r="H34" s="21">
        <v>16274</v>
      </c>
      <c r="I34" s="21">
        <v>19879</v>
      </c>
      <c r="J34" s="24">
        <v>21116</v>
      </c>
      <c r="K34" s="20">
        <v>8720</v>
      </c>
      <c r="L34" s="29">
        <v>9317</v>
      </c>
      <c r="M34" s="22">
        <v>917</v>
      </c>
      <c r="N34" s="9">
        <f t="shared" si="0"/>
        <v>138248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70" zoomScaleNormal="70" workbookViewId="0">
      <selection activeCell="K3" sqref="K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1">
        <v>7807</v>
      </c>
      <c r="D3" s="21">
        <v>4567</v>
      </c>
      <c r="E3" s="21">
        <v>2298</v>
      </c>
      <c r="F3" s="21">
        <v>3917</v>
      </c>
      <c r="G3" s="30">
        <v>2395</v>
      </c>
      <c r="H3" s="21">
        <v>8431</v>
      </c>
      <c r="I3" s="21">
        <v>2989</v>
      </c>
      <c r="J3" s="21">
        <v>6603</v>
      </c>
      <c r="K3" s="50">
        <v>5323</v>
      </c>
      <c r="L3" s="20">
        <v>3902</v>
      </c>
      <c r="M3" s="28">
        <v>4555</v>
      </c>
      <c r="N3" s="17"/>
      <c r="O3" s="13">
        <f>SUM(C3:N3)</f>
        <v>52787</v>
      </c>
    </row>
    <row r="4" spans="1:15" x14ac:dyDescent="0.35">
      <c r="A4" s="6" t="s">
        <v>2</v>
      </c>
      <c r="B4" s="1" t="s">
        <v>3</v>
      </c>
      <c r="C4" s="21">
        <v>89</v>
      </c>
      <c r="D4" s="21">
        <v>151</v>
      </c>
      <c r="E4" s="21">
        <v>8</v>
      </c>
      <c r="F4" s="21">
        <v>0</v>
      </c>
      <c r="G4" s="30">
        <v>344</v>
      </c>
      <c r="H4" s="21">
        <v>629</v>
      </c>
      <c r="I4" s="21">
        <v>4160</v>
      </c>
      <c r="J4" s="21">
        <v>49</v>
      </c>
      <c r="K4" s="50">
        <v>15</v>
      </c>
      <c r="L4" s="20">
        <v>0</v>
      </c>
      <c r="M4" s="28">
        <v>47</v>
      </c>
      <c r="N4" s="17"/>
      <c r="O4" s="13">
        <f t="shared" ref="O4:O34" si="0">SUM(C4:N4)</f>
        <v>5492</v>
      </c>
    </row>
    <row r="5" spans="1:15" x14ac:dyDescent="0.35">
      <c r="A5" s="6" t="s">
        <v>4</v>
      </c>
      <c r="B5" s="1" t="s">
        <v>5</v>
      </c>
      <c r="C5" s="21">
        <v>296</v>
      </c>
      <c r="D5" s="21">
        <v>413</v>
      </c>
      <c r="E5" s="21">
        <v>721</v>
      </c>
      <c r="F5" s="21">
        <v>97</v>
      </c>
      <c r="G5" s="30">
        <v>229</v>
      </c>
      <c r="H5" s="21">
        <v>554</v>
      </c>
      <c r="I5" s="21">
        <v>390</v>
      </c>
      <c r="J5" s="21">
        <v>375</v>
      </c>
      <c r="K5" s="50">
        <v>301</v>
      </c>
      <c r="L5" s="20">
        <v>397</v>
      </c>
      <c r="M5" s="28">
        <v>372</v>
      </c>
      <c r="N5" s="17"/>
      <c r="O5" s="13">
        <f t="shared" si="0"/>
        <v>4145</v>
      </c>
    </row>
    <row r="6" spans="1:15" x14ac:dyDescent="0.3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50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1">
        <v>0</v>
      </c>
      <c r="D7" s="21">
        <v>4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50">
        <v>0</v>
      </c>
      <c r="L7" s="20">
        <v>0</v>
      </c>
      <c r="M7" s="28">
        <v>0</v>
      </c>
      <c r="N7" s="17"/>
      <c r="O7" s="13">
        <f t="shared" si="0"/>
        <v>4</v>
      </c>
    </row>
    <row r="8" spans="1:15" x14ac:dyDescent="0.3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50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1">
        <v>3</v>
      </c>
      <c r="D9" s="21">
        <v>31</v>
      </c>
      <c r="E9" s="21">
        <v>26</v>
      </c>
      <c r="F9" s="21">
        <v>0</v>
      </c>
      <c r="G9" s="30">
        <v>20</v>
      </c>
      <c r="H9" s="21">
        <v>17</v>
      </c>
      <c r="I9" s="21">
        <v>88</v>
      </c>
      <c r="J9" s="21">
        <v>24</v>
      </c>
      <c r="K9" s="50">
        <v>1</v>
      </c>
      <c r="L9" s="20">
        <v>11</v>
      </c>
      <c r="M9" s="28">
        <v>1</v>
      </c>
      <c r="N9" s="17"/>
      <c r="O9" s="13">
        <f t="shared" si="0"/>
        <v>222</v>
      </c>
    </row>
    <row r="10" spans="1:15" x14ac:dyDescent="0.35">
      <c r="A10" s="6" t="s">
        <v>14</v>
      </c>
      <c r="B10" s="1" t="s">
        <v>15</v>
      </c>
      <c r="C10" s="21">
        <v>1293</v>
      </c>
      <c r="D10" s="21">
        <f>D11+D12</f>
        <v>1372</v>
      </c>
      <c r="E10" s="21">
        <v>483</v>
      </c>
      <c r="F10" s="21">
        <v>113</v>
      </c>
      <c r="G10" s="30">
        <v>1025</v>
      </c>
      <c r="H10" s="21">
        <v>2110</v>
      </c>
      <c r="I10" s="21">
        <f>I11+I12</f>
        <v>1467</v>
      </c>
      <c r="J10" s="21">
        <f t="shared" ref="J10" si="1">SUM(J11:J12)</f>
        <v>519</v>
      </c>
      <c r="K10" s="21">
        <f>K11+K12</f>
        <v>326</v>
      </c>
      <c r="L10" s="20">
        <v>505</v>
      </c>
      <c r="M10" s="28">
        <f>SUM(M11:M12)</f>
        <v>770</v>
      </c>
      <c r="N10" s="17"/>
      <c r="O10" s="13">
        <f t="shared" si="0"/>
        <v>9983</v>
      </c>
    </row>
    <row r="11" spans="1:15" x14ac:dyDescent="0.35">
      <c r="A11" s="6" t="s">
        <v>16</v>
      </c>
      <c r="B11" s="1" t="s">
        <v>17</v>
      </c>
      <c r="C11" s="21">
        <v>1203</v>
      </c>
      <c r="D11" s="21">
        <v>1129</v>
      </c>
      <c r="E11" s="21">
        <v>351</v>
      </c>
      <c r="F11" s="21">
        <v>98</v>
      </c>
      <c r="G11" s="30">
        <v>810</v>
      </c>
      <c r="H11" s="21">
        <v>1672</v>
      </c>
      <c r="I11" s="21">
        <v>1300</v>
      </c>
      <c r="J11" s="21">
        <v>330</v>
      </c>
      <c r="K11" s="2">
        <v>260</v>
      </c>
      <c r="L11" s="20">
        <v>411</v>
      </c>
      <c r="M11" s="28">
        <v>157</v>
      </c>
      <c r="N11" s="17"/>
      <c r="O11" s="13">
        <f t="shared" si="0"/>
        <v>7721</v>
      </c>
    </row>
    <row r="12" spans="1:15" x14ac:dyDescent="0.35">
      <c r="A12" s="6" t="s">
        <v>18</v>
      </c>
      <c r="B12" s="1" t="s">
        <v>19</v>
      </c>
      <c r="C12" s="21">
        <v>90</v>
      </c>
      <c r="D12" s="21">
        <v>243</v>
      </c>
      <c r="E12" s="21">
        <v>132</v>
      </c>
      <c r="F12" s="21">
        <v>15</v>
      </c>
      <c r="G12" s="30">
        <v>215</v>
      </c>
      <c r="H12" s="21">
        <v>438</v>
      </c>
      <c r="I12" s="21">
        <v>167</v>
      </c>
      <c r="J12" s="21">
        <v>189</v>
      </c>
      <c r="K12" s="2">
        <v>66</v>
      </c>
      <c r="L12" s="20">
        <v>94</v>
      </c>
      <c r="M12" s="28">
        <v>613</v>
      </c>
      <c r="N12" s="17"/>
      <c r="O12" s="13">
        <f t="shared" si="0"/>
        <v>2262</v>
      </c>
    </row>
    <row r="13" spans="1:15" x14ac:dyDescent="0.35">
      <c r="A13" s="6" t="s">
        <v>20</v>
      </c>
      <c r="B13" s="1" t="s">
        <v>21</v>
      </c>
      <c r="C13" s="21">
        <v>825</v>
      </c>
      <c r="D13" s="21">
        <f>D14+D15</f>
        <v>1184</v>
      </c>
      <c r="E13" s="21">
        <v>214</v>
      </c>
      <c r="F13" s="21">
        <v>21</v>
      </c>
      <c r="G13" s="30">
        <v>1121</v>
      </c>
      <c r="H13" s="21">
        <v>3664</v>
      </c>
      <c r="I13" s="21">
        <f>I14+I15</f>
        <v>1814</v>
      </c>
      <c r="J13" s="21">
        <f t="shared" ref="J13" si="2">SUM(J14:J15)</f>
        <v>300</v>
      </c>
      <c r="K13" s="21">
        <f>K14+K15</f>
        <v>357</v>
      </c>
      <c r="L13" s="20">
        <v>263</v>
      </c>
      <c r="M13" s="28">
        <f>SUM(M14:M15)</f>
        <v>254</v>
      </c>
      <c r="N13" s="17"/>
      <c r="O13" s="13">
        <f t="shared" si="0"/>
        <v>10017</v>
      </c>
    </row>
    <row r="14" spans="1:15" x14ac:dyDescent="0.35">
      <c r="A14" s="6" t="s">
        <v>16</v>
      </c>
      <c r="B14" s="1" t="s">
        <v>22</v>
      </c>
      <c r="C14" s="21">
        <v>740</v>
      </c>
      <c r="D14" s="21">
        <v>1032</v>
      </c>
      <c r="E14" s="21">
        <v>164</v>
      </c>
      <c r="F14" s="21">
        <v>18</v>
      </c>
      <c r="G14" s="30">
        <v>819</v>
      </c>
      <c r="H14" s="21">
        <v>3220</v>
      </c>
      <c r="I14" s="21">
        <v>1356</v>
      </c>
      <c r="J14" s="21">
        <v>199</v>
      </c>
      <c r="K14" s="2">
        <v>264</v>
      </c>
      <c r="L14" s="20">
        <v>217</v>
      </c>
      <c r="M14" s="28">
        <v>168</v>
      </c>
      <c r="N14" s="17"/>
      <c r="O14" s="13">
        <f t="shared" si="0"/>
        <v>8197</v>
      </c>
    </row>
    <row r="15" spans="1:15" x14ac:dyDescent="0.35">
      <c r="A15" s="6" t="s">
        <v>18</v>
      </c>
      <c r="B15" s="1" t="s">
        <v>23</v>
      </c>
      <c r="C15" s="21">
        <v>85</v>
      </c>
      <c r="D15" s="21">
        <v>152</v>
      </c>
      <c r="E15" s="21">
        <v>50</v>
      </c>
      <c r="F15" s="21">
        <v>3</v>
      </c>
      <c r="G15" s="30">
        <v>302</v>
      </c>
      <c r="H15" s="21">
        <v>444</v>
      </c>
      <c r="I15" s="21">
        <v>458</v>
      </c>
      <c r="J15" s="21">
        <v>101</v>
      </c>
      <c r="K15" s="2">
        <v>93</v>
      </c>
      <c r="L15" s="20">
        <v>46</v>
      </c>
      <c r="M15" s="28">
        <v>86</v>
      </c>
      <c r="N15" s="17"/>
      <c r="O15" s="13">
        <f t="shared" si="0"/>
        <v>1820</v>
      </c>
    </row>
    <row r="16" spans="1:15" x14ac:dyDescent="0.35">
      <c r="A16" s="6" t="s">
        <v>24</v>
      </c>
      <c r="B16" s="1" t="s">
        <v>25</v>
      </c>
      <c r="C16" s="21">
        <v>1398</v>
      </c>
      <c r="D16" s="21">
        <f>D17+D18</f>
        <v>1404</v>
      </c>
      <c r="E16" s="21">
        <v>533</v>
      </c>
      <c r="F16" s="21">
        <v>134</v>
      </c>
      <c r="G16" s="30">
        <v>1121</v>
      </c>
      <c r="H16" s="21">
        <v>3734</v>
      </c>
      <c r="I16" s="21">
        <f>I17+I18</f>
        <v>1814</v>
      </c>
      <c r="J16" s="21">
        <f t="shared" ref="J16" si="3">SUM(J17:J18)</f>
        <v>569</v>
      </c>
      <c r="K16" s="21">
        <f>K17+K18</f>
        <v>683</v>
      </c>
      <c r="L16" s="20">
        <v>539</v>
      </c>
      <c r="M16" s="28">
        <f>SUM(M17:M18)</f>
        <v>823</v>
      </c>
      <c r="N16" s="17"/>
      <c r="O16" s="13">
        <f t="shared" si="0"/>
        <v>12752</v>
      </c>
    </row>
    <row r="17" spans="1:15" x14ac:dyDescent="0.35">
      <c r="A17" s="6" t="s">
        <v>16</v>
      </c>
      <c r="B17" s="1" t="s">
        <v>26</v>
      </c>
      <c r="C17" s="21">
        <v>1227</v>
      </c>
      <c r="D17" s="21">
        <v>1136</v>
      </c>
      <c r="E17" s="21">
        <v>358</v>
      </c>
      <c r="F17" s="21">
        <v>116</v>
      </c>
      <c r="G17" s="30">
        <v>819</v>
      </c>
      <c r="H17" s="21">
        <v>3233</v>
      </c>
      <c r="I17" s="21">
        <f>I14</f>
        <v>1356</v>
      </c>
      <c r="J17" s="21">
        <f>323+25</f>
        <v>348</v>
      </c>
      <c r="K17" s="31">
        <f>K11+K14</f>
        <v>524</v>
      </c>
      <c r="L17" s="20">
        <v>411</v>
      </c>
      <c r="M17" s="28">
        <v>192</v>
      </c>
      <c r="N17" s="17"/>
      <c r="O17" s="13">
        <f t="shared" si="0"/>
        <v>9720</v>
      </c>
    </row>
    <row r="18" spans="1:15" x14ac:dyDescent="0.35">
      <c r="A18" s="6" t="s">
        <v>18</v>
      </c>
      <c r="B18" s="1" t="s">
        <v>27</v>
      </c>
      <c r="C18" s="21">
        <v>171</v>
      </c>
      <c r="D18" s="21">
        <v>268</v>
      </c>
      <c r="E18" s="21">
        <v>175</v>
      </c>
      <c r="F18" s="21">
        <v>18</v>
      </c>
      <c r="G18" s="30">
        <v>302</v>
      </c>
      <c r="H18" s="21">
        <v>501</v>
      </c>
      <c r="I18" s="21">
        <f>I15</f>
        <v>458</v>
      </c>
      <c r="J18" s="21">
        <v>221</v>
      </c>
      <c r="K18" s="31">
        <f>K12+K15</f>
        <v>159</v>
      </c>
      <c r="L18" s="20">
        <v>128</v>
      </c>
      <c r="M18" s="28">
        <v>631</v>
      </c>
      <c r="N18" s="17"/>
      <c r="O18" s="13">
        <f t="shared" si="0"/>
        <v>3032</v>
      </c>
    </row>
    <row r="19" spans="1:15" x14ac:dyDescent="0.35">
      <c r="A19" s="6" t="s">
        <v>28</v>
      </c>
      <c r="B19" s="1" t="s">
        <v>29</v>
      </c>
      <c r="C19" s="21">
        <v>6405</v>
      </c>
      <c r="D19" s="21">
        <f>D20+D24+D25</f>
        <v>5985</v>
      </c>
      <c r="E19" s="21">
        <v>5806</v>
      </c>
      <c r="F19" s="21">
        <v>6109</v>
      </c>
      <c r="G19" s="30">
        <v>3262</v>
      </c>
      <c r="H19" s="25">
        <f>H20+H24+H25</f>
        <v>5560</v>
      </c>
      <c r="I19" s="21">
        <f>I20+I24+I25</f>
        <v>4745</v>
      </c>
      <c r="J19" s="21">
        <f t="shared" ref="J19" si="4">SUM(J20,J24:J25)</f>
        <v>12396</v>
      </c>
      <c r="K19" s="21">
        <f>SUM(K21:K25)</f>
        <v>7977</v>
      </c>
      <c r="L19" s="20">
        <v>6238</v>
      </c>
      <c r="M19" s="28">
        <f>M20+M24+M25</f>
        <v>4529</v>
      </c>
      <c r="N19" s="17"/>
      <c r="O19" s="13">
        <f t="shared" si="0"/>
        <v>69012</v>
      </c>
    </row>
    <row r="20" spans="1:15" x14ac:dyDescent="0.35">
      <c r="A20" s="6" t="s">
        <v>30</v>
      </c>
      <c r="B20" s="1" t="s">
        <v>31</v>
      </c>
      <c r="C20" s="21">
        <v>6378</v>
      </c>
      <c r="D20" s="21">
        <f>SUM(D21:D23)</f>
        <v>5965</v>
      </c>
      <c r="E20" s="21">
        <v>5794</v>
      </c>
      <c r="F20" s="21">
        <v>6109</v>
      </c>
      <c r="G20" s="30">
        <v>3240</v>
      </c>
      <c r="H20" s="25">
        <f>H21+H22+H23</f>
        <v>5478</v>
      </c>
      <c r="I20" s="21">
        <f>I21+I22+I23</f>
        <v>4683</v>
      </c>
      <c r="J20" s="21">
        <f t="shared" ref="J20" si="5">SUM(J21:J23)</f>
        <v>12377</v>
      </c>
      <c r="K20" s="21">
        <f>K21+K22+K23</f>
        <v>7943</v>
      </c>
      <c r="L20" s="20">
        <v>6211</v>
      </c>
      <c r="M20" s="28">
        <f>SUM(M21:M23)</f>
        <v>4475</v>
      </c>
      <c r="N20" s="17"/>
      <c r="O20" s="13">
        <f t="shared" si="0"/>
        <v>68653</v>
      </c>
    </row>
    <row r="21" spans="1:15" x14ac:dyDescent="0.35">
      <c r="A21" s="6" t="s">
        <v>32</v>
      </c>
      <c r="B21" s="1" t="s">
        <v>33</v>
      </c>
      <c r="C21" s="21">
        <v>4773</v>
      </c>
      <c r="D21" s="21">
        <v>4464</v>
      </c>
      <c r="E21" s="21">
        <v>2719</v>
      </c>
      <c r="F21" s="21">
        <v>4612</v>
      </c>
      <c r="G21" s="30">
        <v>2365</v>
      </c>
      <c r="H21" s="21">
        <v>3844</v>
      </c>
      <c r="I21" s="21">
        <v>3373</v>
      </c>
      <c r="J21" s="21">
        <v>9012</v>
      </c>
      <c r="K21" s="51">
        <v>6032</v>
      </c>
      <c r="L21" s="20">
        <v>4354</v>
      </c>
      <c r="M21" s="28">
        <v>3110</v>
      </c>
      <c r="N21" s="17"/>
      <c r="O21" s="13">
        <f t="shared" si="0"/>
        <v>48658</v>
      </c>
    </row>
    <row r="22" spans="1:15" x14ac:dyDescent="0.35">
      <c r="A22" s="6" t="s">
        <v>34</v>
      </c>
      <c r="B22" s="1" t="s">
        <v>35</v>
      </c>
      <c r="C22" s="21">
        <v>1600</v>
      </c>
      <c r="D22" s="21">
        <v>1485</v>
      </c>
      <c r="E22" s="21">
        <v>888</v>
      </c>
      <c r="F22" s="21">
        <v>1465</v>
      </c>
      <c r="G22" s="30">
        <v>720</v>
      </c>
      <c r="H22" s="21">
        <v>1619</v>
      </c>
      <c r="I22" s="21">
        <v>1296</v>
      </c>
      <c r="J22" s="21">
        <v>3330</v>
      </c>
      <c r="K22" s="51">
        <v>1899</v>
      </c>
      <c r="L22" s="20">
        <v>1854</v>
      </c>
      <c r="M22" s="28">
        <v>1134</v>
      </c>
      <c r="N22" s="17"/>
      <c r="O22" s="13">
        <f t="shared" si="0"/>
        <v>17290</v>
      </c>
    </row>
    <row r="23" spans="1:15" x14ac:dyDescent="0.35">
      <c r="A23" s="6" t="s">
        <v>36</v>
      </c>
      <c r="B23" s="1" t="s">
        <v>37</v>
      </c>
      <c r="C23" s="21">
        <v>5</v>
      </c>
      <c r="D23" s="21">
        <v>16</v>
      </c>
      <c r="E23" s="21">
        <v>2187</v>
      </c>
      <c r="F23" s="21">
        <v>27</v>
      </c>
      <c r="G23" s="30">
        <v>155</v>
      </c>
      <c r="H23" s="21">
        <v>15</v>
      </c>
      <c r="I23" s="21">
        <v>14</v>
      </c>
      <c r="J23" s="21">
        <v>35</v>
      </c>
      <c r="K23" s="51">
        <v>12</v>
      </c>
      <c r="L23" s="20">
        <v>3</v>
      </c>
      <c r="M23" s="28">
        <v>231</v>
      </c>
      <c r="N23" s="17"/>
      <c r="O23" s="13">
        <f t="shared" si="0"/>
        <v>2700</v>
      </c>
    </row>
    <row r="24" spans="1:15" x14ac:dyDescent="0.35">
      <c r="A24" s="6" t="s">
        <v>38</v>
      </c>
      <c r="B24" s="1" t="s">
        <v>39</v>
      </c>
      <c r="C24" s="21">
        <v>27</v>
      </c>
      <c r="D24" s="21">
        <v>20</v>
      </c>
      <c r="E24" s="21">
        <v>12</v>
      </c>
      <c r="F24" s="21">
        <v>5</v>
      </c>
      <c r="G24" s="30">
        <v>22</v>
      </c>
      <c r="H24" s="21">
        <v>82</v>
      </c>
      <c r="I24" s="21">
        <v>62</v>
      </c>
      <c r="J24" s="21">
        <v>19</v>
      </c>
      <c r="K24" s="51">
        <v>34</v>
      </c>
      <c r="L24" s="20">
        <v>27</v>
      </c>
      <c r="M24" s="28">
        <v>54</v>
      </c>
      <c r="N24" s="17"/>
      <c r="O24" s="13">
        <f t="shared" si="0"/>
        <v>364</v>
      </c>
    </row>
    <row r="25" spans="1:15" x14ac:dyDescent="0.3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2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1">
        <v>0</v>
      </c>
      <c r="D26" s="21">
        <v>2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50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x14ac:dyDescent="0.35">
      <c r="A27" s="6" t="s">
        <v>44</v>
      </c>
      <c r="B27" s="1" t="s">
        <v>45</v>
      </c>
      <c r="C27" s="21">
        <v>0</v>
      </c>
      <c r="D27" s="21">
        <v>2</v>
      </c>
      <c r="E27" s="21">
        <v>0</v>
      </c>
      <c r="F27" s="21">
        <v>0</v>
      </c>
      <c r="G27" s="30">
        <v>0</v>
      </c>
      <c r="H27" s="21">
        <v>4</v>
      </c>
      <c r="I27" s="21">
        <v>0</v>
      </c>
      <c r="J27" s="21">
        <v>1</v>
      </c>
      <c r="K27" s="50">
        <v>0</v>
      </c>
      <c r="L27" s="20">
        <v>2</v>
      </c>
      <c r="M27" s="28">
        <v>0</v>
      </c>
      <c r="N27" s="17"/>
      <c r="O27" s="13">
        <f t="shared" si="0"/>
        <v>9</v>
      </c>
    </row>
    <row r="28" spans="1:15" x14ac:dyDescent="0.35">
      <c r="A28" s="6" t="s">
        <v>46</v>
      </c>
      <c r="B28" s="1" t="s">
        <v>47</v>
      </c>
      <c r="C28" s="21">
        <v>766</v>
      </c>
      <c r="D28" s="21">
        <v>1382</v>
      </c>
      <c r="E28" s="21">
        <v>155</v>
      </c>
      <c r="F28" s="21">
        <v>36</v>
      </c>
      <c r="G28" s="30">
        <v>362</v>
      </c>
      <c r="H28" s="21">
        <v>1521</v>
      </c>
      <c r="I28" s="21">
        <v>788</v>
      </c>
      <c r="J28" s="21">
        <v>346</v>
      </c>
      <c r="K28" s="50">
        <v>209</v>
      </c>
      <c r="L28" s="20">
        <v>588</v>
      </c>
      <c r="M28" s="28">
        <v>60</v>
      </c>
      <c r="N28" s="17"/>
      <c r="O28" s="13">
        <f t="shared" si="0"/>
        <v>6213</v>
      </c>
    </row>
    <row r="29" spans="1:15" x14ac:dyDescent="0.35">
      <c r="A29" s="6" t="s">
        <v>48</v>
      </c>
      <c r="B29" s="1" t="s">
        <v>49</v>
      </c>
      <c r="C29" s="21">
        <v>6</v>
      </c>
      <c r="D29" s="21">
        <v>0</v>
      </c>
      <c r="E29" s="21">
        <v>5</v>
      </c>
      <c r="F29" s="21">
        <v>0</v>
      </c>
      <c r="G29" s="30">
        <v>1</v>
      </c>
      <c r="H29" s="21">
        <v>3</v>
      </c>
      <c r="I29" s="21">
        <v>769</v>
      </c>
      <c r="J29" s="21"/>
      <c r="K29" s="50">
        <v>111</v>
      </c>
      <c r="L29" s="20">
        <v>0</v>
      </c>
      <c r="M29" s="28">
        <v>2</v>
      </c>
      <c r="N29" s="17"/>
      <c r="O29" s="13">
        <f t="shared" si="0"/>
        <v>897</v>
      </c>
    </row>
    <row r="30" spans="1:15" x14ac:dyDescent="0.3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50">
        <v>0</v>
      </c>
      <c r="L30" s="20">
        <v>0</v>
      </c>
      <c r="M30" s="28">
        <v>2</v>
      </c>
      <c r="N30" s="17"/>
      <c r="O30" s="13">
        <f t="shared" si="0"/>
        <v>2</v>
      </c>
    </row>
    <row r="31" spans="1:15" x14ac:dyDescent="0.35">
      <c r="A31" s="6" t="s">
        <v>52</v>
      </c>
      <c r="B31" s="1" t="s">
        <v>53</v>
      </c>
      <c r="C31" s="21">
        <v>0</v>
      </c>
      <c r="D31" s="21">
        <v>83</v>
      </c>
      <c r="E31" s="21">
        <v>1</v>
      </c>
      <c r="F31" s="21">
        <v>0</v>
      </c>
      <c r="G31" s="30">
        <v>3</v>
      </c>
      <c r="H31" s="21">
        <v>106</v>
      </c>
      <c r="I31" s="21">
        <v>7</v>
      </c>
      <c r="J31" s="21">
        <v>5</v>
      </c>
      <c r="K31" s="50">
        <v>0</v>
      </c>
      <c r="L31" s="20">
        <v>0</v>
      </c>
      <c r="M31" s="28">
        <v>3</v>
      </c>
      <c r="N31" s="17"/>
      <c r="O31" s="13">
        <f t="shared" si="0"/>
        <v>208</v>
      </c>
    </row>
    <row r="32" spans="1:15" x14ac:dyDescent="0.3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50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1">
        <v>1828</v>
      </c>
      <c r="D33" s="21">
        <v>5010</v>
      </c>
      <c r="E33" s="21">
        <v>755</v>
      </c>
      <c r="F33" s="21">
        <v>452</v>
      </c>
      <c r="G33" s="30">
        <v>765</v>
      </c>
      <c r="H33" s="21">
        <v>4482</v>
      </c>
      <c r="I33" s="21">
        <v>4623</v>
      </c>
      <c r="J33" s="21">
        <v>2862</v>
      </c>
      <c r="K33" s="50">
        <v>866</v>
      </c>
      <c r="L33" s="20">
        <v>1504</v>
      </c>
      <c r="M33" s="28">
        <v>1156</v>
      </c>
      <c r="N33" s="17"/>
      <c r="O33" s="13">
        <f t="shared" si="0"/>
        <v>24303</v>
      </c>
    </row>
    <row r="34" spans="1:15" x14ac:dyDescent="0.35">
      <c r="A34" s="7" t="s">
        <v>58</v>
      </c>
      <c r="B34" s="8" t="s">
        <v>59</v>
      </c>
      <c r="C34" s="21">
        <v>19318</v>
      </c>
      <c r="D34" s="35">
        <v>14091</v>
      </c>
      <c r="E34" s="21">
        <v>7962</v>
      </c>
      <c r="F34" s="21">
        <v>6744</v>
      </c>
      <c r="G34" s="34">
        <v>5927</v>
      </c>
      <c r="H34" s="21">
        <v>14961</v>
      </c>
      <c r="I34" s="21">
        <v>16713</v>
      </c>
      <c r="J34" s="24">
        <v>16492</v>
      </c>
      <c r="K34" s="50">
        <v>10032</v>
      </c>
      <c r="L34" s="20">
        <v>9049</v>
      </c>
      <c r="M34" s="29">
        <v>8797</v>
      </c>
      <c r="N34" s="18"/>
      <c r="O34" s="9">
        <f t="shared" si="0"/>
        <v>130086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44</v>
      </c>
      <c r="D3" s="38">
        <v>119</v>
      </c>
      <c r="E3" s="21">
        <v>11</v>
      </c>
      <c r="F3" s="21">
        <v>24</v>
      </c>
      <c r="G3" s="21">
        <v>150</v>
      </c>
      <c r="H3" s="21">
        <v>81</v>
      </c>
      <c r="I3" s="21">
        <v>93</v>
      </c>
      <c r="J3" s="21">
        <v>63</v>
      </c>
      <c r="K3" s="20">
        <v>35</v>
      </c>
      <c r="L3" s="28">
        <v>37</v>
      </c>
      <c r="M3" s="21">
        <v>0</v>
      </c>
      <c r="N3" s="14">
        <f>SUM(C3:M3)</f>
        <v>657</v>
      </c>
    </row>
    <row r="4" spans="1:14" x14ac:dyDescent="0.35">
      <c r="A4" s="6" t="s">
        <v>2</v>
      </c>
      <c r="B4" s="1" t="s">
        <v>3</v>
      </c>
      <c r="C4" s="20">
        <v>1428</v>
      </c>
      <c r="D4" s="38">
        <v>1132</v>
      </c>
      <c r="E4" s="21">
        <v>68</v>
      </c>
      <c r="F4" s="21">
        <v>0</v>
      </c>
      <c r="G4" s="21">
        <v>1678</v>
      </c>
      <c r="H4" s="21">
        <v>637</v>
      </c>
      <c r="I4" s="21">
        <v>1138</v>
      </c>
      <c r="J4" s="21">
        <v>470</v>
      </c>
      <c r="K4" s="20">
        <v>0</v>
      </c>
      <c r="L4" s="28">
        <v>435</v>
      </c>
      <c r="M4" s="21">
        <v>0</v>
      </c>
      <c r="N4" s="14">
        <f t="shared" ref="N4:N34" si="0">SUM(C4:M4)</f>
        <v>6986</v>
      </c>
    </row>
    <row r="5" spans="1:14" x14ac:dyDescent="0.35">
      <c r="A5" s="6" t="s">
        <v>4</v>
      </c>
      <c r="B5" s="1" t="s">
        <v>5</v>
      </c>
      <c r="C5" s="20">
        <v>54</v>
      </c>
      <c r="D5" s="38">
        <v>44</v>
      </c>
      <c r="E5" s="21">
        <v>45</v>
      </c>
      <c r="F5" s="21">
        <v>8</v>
      </c>
      <c r="G5" s="21">
        <v>100</v>
      </c>
      <c r="H5" s="21">
        <v>131</v>
      </c>
      <c r="I5" s="21">
        <v>44</v>
      </c>
      <c r="J5" s="21">
        <v>33</v>
      </c>
      <c r="K5" s="20">
        <v>72</v>
      </c>
      <c r="L5" s="28">
        <v>55</v>
      </c>
      <c r="M5" s="21">
        <v>2</v>
      </c>
      <c r="N5" s="14">
        <f t="shared" si="0"/>
        <v>588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39"/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39"/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39"/>
      <c r="K8" s="20">
        <v>0</v>
      </c>
      <c r="L8" s="28">
        <v>1</v>
      </c>
      <c r="M8" s="21">
        <v>0</v>
      </c>
      <c r="N8" s="14">
        <f t="shared" si="0"/>
        <v>1</v>
      </c>
    </row>
    <row r="9" spans="1:14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39"/>
      <c r="K9" s="20">
        <v>0</v>
      </c>
      <c r="L9" s="28">
        <v>0</v>
      </c>
      <c r="M9" s="21">
        <v>0</v>
      </c>
      <c r="N9" s="14">
        <f t="shared" si="0"/>
        <v>0</v>
      </c>
    </row>
    <row r="10" spans="1:14" x14ac:dyDescent="0.35">
      <c r="A10" s="6" t="s">
        <v>14</v>
      </c>
      <c r="B10" s="1" t="s">
        <v>15</v>
      </c>
      <c r="C10" s="20">
        <v>3</v>
      </c>
      <c r="D10" s="21">
        <f>D11+D12</f>
        <v>30</v>
      </c>
      <c r="E10" s="21">
        <v>0</v>
      </c>
      <c r="F10" s="21">
        <v>1</v>
      </c>
      <c r="G10" s="21">
        <v>14</v>
      </c>
      <c r="H10" s="21">
        <v>17</v>
      </c>
      <c r="I10" s="21">
        <f t="shared" ref="I10" si="1">I11+I12</f>
        <v>1</v>
      </c>
      <c r="J10" s="21">
        <f t="shared" ref="J10" si="2">SUM(J11:J12)</f>
        <v>2</v>
      </c>
      <c r="K10" s="20">
        <v>6</v>
      </c>
      <c r="L10" s="28">
        <f>SUM(L11:L12)</f>
        <v>3</v>
      </c>
      <c r="M10" s="21">
        <v>0</v>
      </c>
      <c r="N10" s="14">
        <f t="shared" si="0"/>
        <v>77</v>
      </c>
    </row>
    <row r="11" spans="1:14" x14ac:dyDescent="0.35">
      <c r="A11" s="6" t="s">
        <v>16</v>
      </c>
      <c r="B11" s="1" t="s">
        <v>17</v>
      </c>
      <c r="C11" s="20">
        <v>1</v>
      </c>
      <c r="D11" s="21">
        <v>23</v>
      </c>
      <c r="E11" s="21">
        <v>0</v>
      </c>
      <c r="F11" s="21">
        <v>1</v>
      </c>
      <c r="G11" s="21">
        <v>8</v>
      </c>
      <c r="H11" s="21">
        <v>11</v>
      </c>
      <c r="I11" s="21">
        <v>0</v>
      </c>
      <c r="J11" s="21">
        <v>0</v>
      </c>
      <c r="K11" s="20">
        <v>4</v>
      </c>
      <c r="L11" s="28">
        <v>1</v>
      </c>
      <c r="M11" s="21">
        <v>0</v>
      </c>
      <c r="N11" s="14">
        <f t="shared" si="0"/>
        <v>49</v>
      </c>
    </row>
    <row r="12" spans="1:14" x14ac:dyDescent="0.35">
      <c r="A12" s="6" t="s">
        <v>18</v>
      </c>
      <c r="B12" s="1" t="s">
        <v>19</v>
      </c>
      <c r="C12" s="20">
        <v>2</v>
      </c>
      <c r="D12" s="21">
        <v>7</v>
      </c>
      <c r="E12" s="21">
        <v>0</v>
      </c>
      <c r="F12" s="21">
        <v>0</v>
      </c>
      <c r="G12" s="21">
        <v>6</v>
      </c>
      <c r="H12" s="21">
        <v>6</v>
      </c>
      <c r="I12" s="21">
        <v>1</v>
      </c>
      <c r="J12" s="21">
        <v>2</v>
      </c>
      <c r="K12" s="20">
        <v>2</v>
      </c>
      <c r="L12" s="28">
        <v>2</v>
      </c>
      <c r="M12" s="21">
        <v>0</v>
      </c>
      <c r="N12" s="14">
        <f t="shared" si="0"/>
        <v>28</v>
      </c>
    </row>
    <row r="13" spans="1:14" x14ac:dyDescent="0.35">
      <c r="A13" s="6" t="s">
        <v>20</v>
      </c>
      <c r="B13" s="1" t="s">
        <v>21</v>
      </c>
      <c r="C13" s="20">
        <v>19</v>
      </c>
      <c r="D13" s="21">
        <f>D14+D15</f>
        <v>10</v>
      </c>
      <c r="E13" s="21">
        <v>15</v>
      </c>
      <c r="F13" s="21">
        <v>0</v>
      </c>
      <c r="G13" s="21">
        <v>91</v>
      </c>
      <c r="H13" s="21">
        <v>73</v>
      </c>
      <c r="I13" s="21">
        <f>I14+I15</f>
        <v>68</v>
      </c>
      <c r="J13" s="21">
        <f t="shared" ref="J13" si="3">SUM(J14:J15)</f>
        <v>54</v>
      </c>
      <c r="K13" s="20">
        <v>20</v>
      </c>
      <c r="L13" s="28">
        <f>SUM(L14:L15)</f>
        <v>7</v>
      </c>
      <c r="M13" s="21">
        <f>M14+M15</f>
        <v>2</v>
      </c>
      <c r="N13" s="14">
        <f t="shared" si="0"/>
        <v>359</v>
      </c>
    </row>
    <row r="14" spans="1:14" x14ac:dyDescent="0.35">
      <c r="A14" s="6" t="s">
        <v>16</v>
      </c>
      <c r="B14" s="1" t="s">
        <v>22</v>
      </c>
      <c r="C14" s="20">
        <v>16</v>
      </c>
      <c r="D14" s="21">
        <v>5</v>
      </c>
      <c r="E14" s="21">
        <v>3</v>
      </c>
      <c r="F14" s="21">
        <v>0</v>
      </c>
      <c r="G14" s="21">
        <v>10</v>
      </c>
      <c r="H14" s="21">
        <v>56</v>
      </c>
      <c r="I14" s="21">
        <v>44</v>
      </c>
      <c r="J14" s="21">
        <v>2</v>
      </c>
      <c r="K14" s="20">
        <v>0</v>
      </c>
      <c r="L14" s="28">
        <v>3</v>
      </c>
      <c r="M14" s="21">
        <v>0</v>
      </c>
      <c r="N14" s="14">
        <f t="shared" si="0"/>
        <v>139</v>
      </c>
    </row>
    <row r="15" spans="1:14" x14ac:dyDescent="0.35">
      <c r="A15" s="6" t="s">
        <v>18</v>
      </c>
      <c r="B15" s="1" t="s">
        <v>23</v>
      </c>
      <c r="C15" s="20">
        <v>3</v>
      </c>
      <c r="D15" s="21">
        <v>5</v>
      </c>
      <c r="E15" s="21">
        <v>12</v>
      </c>
      <c r="F15" s="21">
        <v>0</v>
      </c>
      <c r="G15" s="21">
        <v>81</v>
      </c>
      <c r="H15" s="21">
        <v>17</v>
      </c>
      <c r="I15" s="21">
        <v>24</v>
      </c>
      <c r="J15" s="21">
        <v>52</v>
      </c>
      <c r="K15" s="20">
        <v>20</v>
      </c>
      <c r="L15" s="28">
        <v>4</v>
      </c>
      <c r="M15" s="21">
        <v>2</v>
      </c>
      <c r="N15" s="14">
        <f t="shared" si="0"/>
        <v>220</v>
      </c>
    </row>
    <row r="16" spans="1:14" x14ac:dyDescent="0.35">
      <c r="A16" s="6" t="s">
        <v>24</v>
      </c>
      <c r="B16" s="1" t="s">
        <v>25</v>
      </c>
      <c r="C16" s="20">
        <v>22</v>
      </c>
      <c r="D16" s="36">
        <f>D10+D13</f>
        <v>40</v>
      </c>
      <c r="E16" s="21">
        <v>15</v>
      </c>
      <c r="F16" s="21">
        <v>1</v>
      </c>
      <c r="G16" s="21">
        <v>105</v>
      </c>
      <c r="H16" s="21">
        <v>90</v>
      </c>
      <c r="I16" s="21">
        <f t="shared" ref="I16" si="4">I17+I18</f>
        <v>69</v>
      </c>
      <c r="J16" s="21">
        <f t="shared" ref="J16" si="5">SUM(J17:J18)</f>
        <v>56</v>
      </c>
      <c r="K16" s="20">
        <v>26</v>
      </c>
      <c r="L16" s="28">
        <f>SUM(L17:L18)</f>
        <v>10</v>
      </c>
      <c r="M16" s="21">
        <f>M17+M18</f>
        <v>2</v>
      </c>
      <c r="N16" s="14">
        <f t="shared" si="0"/>
        <v>436</v>
      </c>
    </row>
    <row r="17" spans="1:14" x14ac:dyDescent="0.35">
      <c r="A17" s="6" t="s">
        <v>16</v>
      </c>
      <c r="B17" s="1" t="s">
        <v>26</v>
      </c>
      <c r="C17" s="20">
        <v>17</v>
      </c>
      <c r="D17" s="36">
        <f t="shared" ref="D17:D18" si="6">D11+D14</f>
        <v>28</v>
      </c>
      <c r="E17" s="21">
        <v>3</v>
      </c>
      <c r="F17" s="21">
        <v>1</v>
      </c>
      <c r="G17" s="21">
        <v>18</v>
      </c>
      <c r="H17" s="21">
        <v>67</v>
      </c>
      <c r="I17" s="21">
        <f t="shared" ref="I17:I18" si="7">I11+I14</f>
        <v>44</v>
      </c>
      <c r="J17" s="21">
        <f t="shared" ref="J17:J18" si="8">J11+J14</f>
        <v>2</v>
      </c>
      <c r="K17" s="20">
        <v>4</v>
      </c>
      <c r="L17" s="28">
        <f t="shared" ref="L17:L18" si="9">L11+L14</f>
        <v>4</v>
      </c>
      <c r="M17" s="21">
        <v>0</v>
      </c>
      <c r="N17" s="14">
        <f t="shared" si="0"/>
        <v>188</v>
      </c>
    </row>
    <row r="18" spans="1:14" x14ac:dyDescent="0.35">
      <c r="A18" s="6" t="s">
        <v>18</v>
      </c>
      <c r="B18" s="1" t="s">
        <v>27</v>
      </c>
      <c r="C18" s="20">
        <v>5</v>
      </c>
      <c r="D18" s="36">
        <f t="shared" si="6"/>
        <v>12</v>
      </c>
      <c r="E18" s="21">
        <v>12</v>
      </c>
      <c r="F18" s="21">
        <v>0</v>
      </c>
      <c r="G18" s="21">
        <v>87</v>
      </c>
      <c r="H18" s="21">
        <v>23</v>
      </c>
      <c r="I18" s="21">
        <f t="shared" si="7"/>
        <v>25</v>
      </c>
      <c r="J18" s="21">
        <f t="shared" si="8"/>
        <v>54</v>
      </c>
      <c r="K18" s="20">
        <v>22</v>
      </c>
      <c r="L18" s="28">
        <f t="shared" si="9"/>
        <v>6</v>
      </c>
      <c r="M18" s="21">
        <f>M15+M12</f>
        <v>2</v>
      </c>
      <c r="N18" s="14">
        <f t="shared" si="0"/>
        <v>248</v>
      </c>
    </row>
    <row r="19" spans="1:14" x14ac:dyDescent="0.35">
      <c r="A19" s="6" t="s">
        <v>28</v>
      </c>
      <c r="B19" s="1" t="s">
        <v>29</v>
      </c>
      <c r="C19" s="20">
        <v>242</v>
      </c>
      <c r="D19" s="36">
        <f>D20+D24+D25</f>
        <v>152</v>
      </c>
      <c r="E19" s="21">
        <v>159</v>
      </c>
      <c r="F19" s="21">
        <v>269</v>
      </c>
      <c r="G19" s="21">
        <v>480</v>
      </c>
      <c r="H19" s="25">
        <f>H20+H24+H25</f>
        <v>239</v>
      </c>
      <c r="I19" s="21">
        <f t="shared" ref="I19" si="10">I20+I24+I25</f>
        <v>202</v>
      </c>
      <c r="J19" s="21">
        <f t="shared" ref="J19" si="11">SUM(J20,J24:J25)</f>
        <v>395</v>
      </c>
      <c r="K19" s="20">
        <v>234</v>
      </c>
      <c r="L19" s="28">
        <f>L20+L24+L25</f>
        <v>204</v>
      </c>
      <c r="M19" s="21">
        <v>18</v>
      </c>
      <c r="N19" s="14">
        <f t="shared" si="0"/>
        <v>2594</v>
      </c>
    </row>
    <row r="20" spans="1:14" x14ac:dyDescent="0.35">
      <c r="A20" s="6" t="s">
        <v>30</v>
      </c>
      <c r="B20" s="1" t="s">
        <v>31</v>
      </c>
      <c r="C20" s="20">
        <v>242</v>
      </c>
      <c r="D20" s="36">
        <f>SUM(D21:D23)</f>
        <v>151</v>
      </c>
      <c r="E20" s="21">
        <v>159</v>
      </c>
      <c r="F20" s="21">
        <v>259</v>
      </c>
      <c r="G20" s="21">
        <v>480</v>
      </c>
      <c r="H20" s="25">
        <f t="shared" ref="H20:I20" si="12">H21+H22+H23</f>
        <v>233</v>
      </c>
      <c r="I20" s="21">
        <f t="shared" si="12"/>
        <v>202</v>
      </c>
      <c r="J20" s="21">
        <f t="shared" ref="J20" si="13">SUM(J21:J23)</f>
        <v>394</v>
      </c>
      <c r="K20" s="20">
        <v>234</v>
      </c>
      <c r="L20" s="28">
        <f>SUM(L21:L23)</f>
        <v>204</v>
      </c>
      <c r="M20" s="21">
        <v>18</v>
      </c>
      <c r="N20" s="14">
        <f t="shared" si="0"/>
        <v>2576</v>
      </c>
    </row>
    <row r="21" spans="1:14" x14ac:dyDescent="0.35">
      <c r="A21" s="6" t="s">
        <v>32</v>
      </c>
      <c r="B21" s="1" t="s">
        <v>33</v>
      </c>
      <c r="C21" s="20">
        <v>235</v>
      </c>
      <c r="D21" s="38">
        <v>139</v>
      </c>
      <c r="E21" s="21">
        <v>147</v>
      </c>
      <c r="F21" s="21">
        <v>259</v>
      </c>
      <c r="G21" s="21">
        <v>461</v>
      </c>
      <c r="H21" s="21">
        <v>219</v>
      </c>
      <c r="I21" s="21">
        <v>189</v>
      </c>
      <c r="J21" s="21">
        <v>377</v>
      </c>
      <c r="K21" s="20">
        <v>225</v>
      </c>
      <c r="L21" s="28">
        <v>190</v>
      </c>
      <c r="M21" s="21">
        <v>18</v>
      </c>
      <c r="N21" s="14">
        <f t="shared" si="0"/>
        <v>2459</v>
      </c>
    </row>
    <row r="22" spans="1:14" x14ac:dyDescent="0.35">
      <c r="A22" s="6" t="s">
        <v>34</v>
      </c>
      <c r="B22" s="1" t="s">
        <v>35</v>
      </c>
      <c r="C22" s="20">
        <v>7</v>
      </c>
      <c r="D22" s="38">
        <v>12</v>
      </c>
      <c r="E22" s="21">
        <v>10</v>
      </c>
      <c r="F22" s="21">
        <v>10</v>
      </c>
      <c r="G22" s="21">
        <v>18</v>
      </c>
      <c r="H22" s="21">
        <v>14</v>
      </c>
      <c r="I22" s="21">
        <v>13</v>
      </c>
      <c r="J22" s="21">
        <v>17</v>
      </c>
      <c r="K22" s="20">
        <v>9</v>
      </c>
      <c r="L22" s="28">
        <v>12</v>
      </c>
      <c r="M22" s="21">
        <v>0</v>
      </c>
      <c r="N22" s="14">
        <f t="shared" si="0"/>
        <v>122</v>
      </c>
    </row>
    <row r="23" spans="1:14" x14ac:dyDescent="0.35">
      <c r="A23" s="6" t="s">
        <v>36</v>
      </c>
      <c r="B23" s="1" t="s">
        <v>37</v>
      </c>
      <c r="C23" s="20">
        <v>0</v>
      </c>
      <c r="D23" s="36">
        <v>0</v>
      </c>
      <c r="E23" s="21">
        <v>2</v>
      </c>
      <c r="F23" s="21">
        <v>0</v>
      </c>
      <c r="G23" s="21">
        <v>1</v>
      </c>
      <c r="H23" s="21">
        <v>0</v>
      </c>
      <c r="I23" s="21">
        <v>0</v>
      </c>
      <c r="J23" s="21">
        <v>0</v>
      </c>
      <c r="K23" s="20">
        <v>0</v>
      </c>
      <c r="L23" s="28">
        <v>2</v>
      </c>
      <c r="M23" s="21">
        <v>0</v>
      </c>
      <c r="N23" s="14">
        <f t="shared" si="0"/>
        <v>5</v>
      </c>
    </row>
    <row r="24" spans="1:14" x14ac:dyDescent="0.35">
      <c r="A24" s="6" t="s">
        <v>38</v>
      </c>
      <c r="B24" s="1" t="s">
        <v>39</v>
      </c>
      <c r="C24" s="20">
        <v>0</v>
      </c>
      <c r="D24" s="36">
        <v>1</v>
      </c>
      <c r="E24" s="21">
        <v>0</v>
      </c>
      <c r="F24" s="21">
        <v>0</v>
      </c>
      <c r="G24" s="21">
        <v>0</v>
      </c>
      <c r="H24" s="21">
        <v>6</v>
      </c>
      <c r="I24" s="21">
        <v>0</v>
      </c>
      <c r="J24" s="21">
        <v>1</v>
      </c>
      <c r="K24" s="20">
        <v>0</v>
      </c>
      <c r="L24" s="28">
        <v>0</v>
      </c>
      <c r="M24" s="21">
        <v>0</v>
      </c>
      <c r="N24" s="14">
        <f t="shared" si="0"/>
        <v>8</v>
      </c>
    </row>
    <row r="25" spans="1:14" x14ac:dyDescent="0.35">
      <c r="A25" s="6" t="s">
        <v>40</v>
      </c>
      <c r="B25" s="1" t="s">
        <v>41</v>
      </c>
      <c r="C25" s="20">
        <v>0</v>
      </c>
      <c r="D25" s="36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39"/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39"/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39"/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1</v>
      </c>
      <c r="D28" s="21">
        <v>1</v>
      </c>
      <c r="E28" s="21">
        <v>1</v>
      </c>
      <c r="F28" s="21">
        <v>0</v>
      </c>
      <c r="G28" s="21">
        <v>9</v>
      </c>
      <c r="H28" s="21">
        <v>0</v>
      </c>
      <c r="I28" s="21">
        <v>3</v>
      </c>
      <c r="J28" s="21">
        <v>1</v>
      </c>
      <c r="K28" s="20">
        <v>3</v>
      </c>
      <c r="L28" s="28">
        <v>0</v>
      </c>
      <c r="M28" s="21">
        <v>0</v>
      </c>
      <c r="N28" s="14">
        <f t="shared" si="0"/>
        <v>19</v>
      </c>
    </row>
    <row r="29" spans="1:14" x14ac:dyDescent="0.35">
      <c r="A29" s="6" t="s">
        <v>48</v>
      </c>
      <c r="B29" s="1" t="s">
        <v>49</v>
      </c>
      <c r="C29" s="20">
        <v>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2</v>
      </c>
      <c r="J29" s="39"/>
      <c r="K29" s="20">
        <v>0</v>
      </c>
      <c r="L29" s="28">
        <v>0</v>
      </c>
      <c r="M29" s="21">
        <v>0</v>
      </c>
      <c r="N29" s="14">
        <f t="shared" si="0"/>
        <v>3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39"/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5</v>
      </c>
      <c r="H31" s="21">
        <v>1</v>
      </c>
      <c r="I31" s="21">
        <v>0</v>
      </c>
      <c r="J31" s="39"/>
      <c r="K31" s="20">
        <v>0</v>
      </c>
      <c r="L31" s="28">
        <v>0</v>
      </c>
      <c r="M31" s="21">
        <v>0</v>
      </c>
      <c r="N31" s="14">
        <f t="shared" si="0"/>
        <v>6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39"/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9</v>
      </c>
      <c r="D33" s="21">
        <v>34</v>
      </c>
      <c r="E33" s="21">
        <v>5</v>
      </c>
      <c r="F33" s="21">
        <v>0</v>
      </c>
      <c r="G33" s="21">
        <v>14</v>
      </c>
      <c r="H33" s="21">
        <v>53</v>
      </c>
      <c r="I33" s="21">
        <v>68</v>
      </c>
      <c r="J33" s="21">
        <v>8</v>
      </c>
      <c r="K33" s="20">
        <v>11</v>
      </c>
      <c r="L33" s="28">
        <v>10</v>
      </c>
      <c r="M33" s="21">
        <v>0</v>
      </c>
      <c r="N33" s="14">
        <f t="shared" si="0"/>
        <v>212</v>
      </c>
    </row>
    <row r="34" spans="1:14" x14ac:dyDescent="0.35">
      <c r="A34" s="7" t="s">
        <v>58</v>
      </c>
      <c r="B34" s="8" t="s">
        <v>59</v>
      </c>
      <c r="C34" s="20">
        <v>1801</v>
      </c>
      <c r="D34" s="22">
        <f>D3+D4+D5+D6+D7+D8+D9+D16+D19+D26+D27+D28+D29+D30+D31+D32+D33</f>
        <v>1522</v>
      </c>
      <c r="E34" s="21">
        <v>304</v>
      </c>
      <c r="F34" s="21">
        <v>302</v>
      </c>
      <c r="G34" s="21">
        <v>2541</v>
      </c>
      <c r="H34" s="21">
        <v>1232</v>
      </c>
      <c r="I34" s="21">
        <f>I3+I5+I4+I6+I7+I8+I9+I16+I19+I26+I27+I28+I29+I30+I32+I31+I33</f>
        <v>1619</v>
      </c>
      <c r="J34" s="24">
        <f t="shared" ref="J34" si="14">SUM(J3:J10,J13,J19,J26:J33)</f>
        <v>1026</v>
      </c>
      <c r="K34" s="20">
        <v>381</v>
      </c>
      <c r="L34" s="29">
        <f>SUM(L3:L9)+L16+L19+SUM(L26:L33)</f>
        <v>752</v>
      </c>
      <c r="M34" s="22">
        <v>22</v>
      </c>
      <c r="N34" s="19">
        <f t="shared" si="0"/>
        <v>11502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70" zoomScaleNormal="70" workbookViewId="0">
      <selection activeCell="K3" sqref="K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1">
        <v>14</v>
      </c>
      <c r="D3" s="21">
        <v>138</v>
      </c>
      <c r="E3" s="21">
        <v>12</v>
      </c>
      <c r="F3" s="21">
        <v>10</v>
      </c>
      <c r="G3" s="30">
        <v>77</v>
      </c>
      <c r="H3" s="21">
        <v>161</v>
      </c>
      <c r="I3" s="21">
        <v>92</v>
      </c>
      <c r="J3" s="21">
        <v>51</v>
      </c>
      <c r="K3" s="21">
        <v>10</v>
      </c>
      <c r="L3" s="20">
        <v>47</v>
      </c>
      <c r="M3" s="28">
        <v>32</v>
      </c>
      <c r="N3" s="17"/>
      <c r="O3" s="13">
        <f>SUM(C3:N3)</f>
        <v>644</v>
      </c>
    </row>
    <row r="4" spans="1:15" x14ac:dyDescent="0.35">
      <c r="A4" s="6" t="s">
        <v>2</v>
      </c>
      <c r="B4" s="1" t="s">
        <v>3</v>
      </c>
      <c r="C4" s="21">
        <v>1766</v>
      </c>
      <c r="D4" s="21">
        <v>1011</v>
      </c>
      <c r="E4" s="21">
        <v>128</v>
      </c>
      <c r="F4" s="21">
        <v>0</v>
      </c>
      <c r="G4" s="30">
        <v>1353</v>
      </c>
      <c r="H4" s="21">
        <v>426</v>
      </c>
      <c r="I4" s="21">
        <v>954</v>
      </c>
      <c r="J4" s="21">
        <v>286</v>
      </c>
      <c r="K4" s="21">
        <v>23</v>
      </c>
      <c r="L4" s="20">
        <v>0</v>
      </c>
      <c r="M4" s="28">
        <v>364</v>
      </c>
      <c r="N4" s="17"/>
      <c r="O4" s="13">
        <f t="shared" ref="O4:O34" si="0">SUM(C4:N4)</f>
        <v>6311</v>
      </c>
    </row>
    <row r="5" spans="1:15" x14ac:dyDescent="0.35">
      <c r="A5" s="6" t="s">
        <v>4</v>
      </c>
      <c r="B5" s="1" t="s">
        <v>5</v>
      </c>
      <c r="C5" s="21">
        <v>49</v>
      </c>
      <c r="D5" s="21">
        <v>35</v>
      </c>
      <c r="E5" s="21">
        <v>62</v>
      </c>
      <c r="F5" s="21">
        <v>7</v>
      </c>
      <c r="G5" s="30">
        <v>24</v>
      </c>
      <c r="H5" s="21">
        <v>100</v>
      </c>
      <c r="I5" s="21">
        <v>94</v>
      </c>
      <c r="J5" s="21">
        <v>44</v>
      </c>
      <c r="K5" s="21">
        <v>7</v>
      </c>
      <c r="L5" s="20">
        <v>55</v>
      </c>
      <c r="M5" s="28">
        <v>60</v>
      </c>
      <c r="N5" s="17"/>
      <c r="O5" s="13">
        <f t="shared" si="0"/>
        <v>537</v>
      </c>
    </row>
    <row r="6" spans="1:15" x14ac:dyDescent="0.3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/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1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21"/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/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1">
        <v>0</v>
      </c>
      <c r="D9" s="21">
        <v>0</v>
      </c>
      <c r="E9" s="21">
        <v>1</v>
      </c>
      <c r="F9" s="21">
        <v>0</v>
      </c>
      <c r="G9" s="30">
        <v>0</v>
      </c>
      <c r="H9" s="21">
        <v>0</v>
      </c>
      <c r="I9" s="21">
        <v>0</v>
      </c>
      <c r="J9" s="21">
        <v>1</v>
      </c>
      <c r="K9" s="21"/>
      <c r="L9" s="20">
        <v>0</v>
      </c>
      <c r="M9" s="28">
        <v>0</v>
      </c>
      <c r="N9" s="17"/>
      <c r="O9" s="13">
        <f t="shared" si="0"/>
        <v>2</v>
      </c>
    </row>
    <row r="10" spans="1:15" x14ac:dyDescent="0.35">
      <c r="A10" s="6" t="s">
        <v>14</v>
      </c>
      <c r="B10" s="1" t="s">
        <v>15</v>
      </c>
      <c r="C10" s="21">
        <v>2</v>
      </c>
      <c r="D10" s="21">
        <f>D11+D12</f>
        <v>30</v>
      </c>
      <c r="E10" s="21">
        <v>0</v>
      </c>
      <c r="F10" s="21">
        <v>1</v>
      </c>
      <c r="G10" s="30">
        <v>4</v>
      </c>
      <c r="H10" s="21">
        <v>6</v>
      </c>
      <c r="I10" s="21">
        <f t="shared" ref="I10" si="1">I11+I12</f>
        <v>7</v>
      </c>
      <c r="J10" s="21">
        <f t="shared" ref="J10" si="2">SUM(J11:J12)</f>
        <v>3</v>
      </c>
      <c r="K10" s="21">
        <f t="shared" ref="K10" si="3">K11+K12</f>
        <v>1</v>
      </c>
      <c r="L10" s="20">
        <v>7</v>
      </c>
      <c r="M10" s="28">
        <f>SUM(M11:M12)</f>
        <v>1</v>
      </c>
      <c r="N10" s="17"/>
      <c r="O10" s="13">
        <f t="shared" si="0"/>
        <v>62</v>
      </c>
    </row>
    <row r="11" spans="1:15" x14ac:dyDescent="0.35">
      <c r="A11" s="6" t="s">
        <v>16</v>
      </c>
      <c r="B11" s="1" t="s">
        <v>17</v>
      </c>
      <c r="C11" s="21">
        <v>1</v>
      </c>
      <c r="D11" s="21">
        <v>21</v>
      </c>
      <c r="E11" s="21">
        <v>0</v>
      </c>
      <c r="F11" s="21">
        <v>1</v>
      </c>
      <c r="G11" s="30">
        <v>1</v>
      </c>
      <c r="H11" s="21">
        <v>3</v>
      </c>
      <c r="I11" s="21">
        <v>3</v>
      </c>
      <c r="J11" s="21">
        <v>1</v>
      </c>
      <c r="K11" s="21"/>
      <c r="L11" s="20">
        <v>6</v>
      </c>
      <c r="M11" s="28">
        <v>0</v>
      </c>
      <c r="N11" s="17"/>
      <c r="O11" s="13">
        <f t="shared" si="0"/>
        <v>37</v>
      </c>
    </row>
    <row r="12" spans="1:15" x14ac:dyDescent="0.35">
      <c r="A12" s="6" t="s">
        <v>18</v>
      </c>
      <c r="B12" s="1" t="s">
        <v>19</v>
      </c>
      <c r="C12" s="21">
        <v>1</v>
      </c>
      <c r="D12" s="21">
        <v>9</v>
      </c>
      <c r="E12" s="21">
        <v>0</v>
      </c>
      <c r="F12" s="21">
        <v>0</v>
      </c>
      <c r="G12" s="30">
        <v>3</v>
      </c>
      <c r="H12" s="21">
        <v>3</v>
      </c>
      <c r="I12" s="21">
        <v>4</v>
      </c>
      <c r="J12" s="21">
        <v>2</v>
      </c>
      <c r="K12" s="21">
        <v>1</v>
      </c>
      <c r="L12" s="20">
        <v>1</v>
      </c>
      <c r="M12" s="28">
        <v>1</v>
      </c>
      <c r="N12" s="17"/>
      <c r="O12" s="13">
        <f t="shared" si="0"/>
        <v>25</v>
      </c>
    </row>
    <row r="13" spans="1:15" x14ac:dyDescent="0.35">
      <c r="A13" s="6" t="s">
        <v>20</v>
      </c>
      <c r="B13" s="1" t="s">
        <v>21</v>
      </c>
      <c r="C13" s="21">
        <v>27</v>
      </c>
      <c r="D13" s="21">
        <f>D14+D15</f>
        <v>22</v>
      </c>
      <c r="E13" s="21">
        <v>31</v>
      </c>
      <c r="F13" s="21">
        <v>0</v>
      </c>
      <c r="G13" s="30">
        <v>102</v>
      </c>
      <c r="H13" s="21">
        <v>99</v>
      </c>
      <c r="I13" s="21">
        <f>I14+I15</f>
        <v>64</v>
      </c>
      <c r="J13" s="21">
        <f t="shared" ref="J13" si="4">SUM(J14:J15)</f>
        <v>36</v>
      </c>
      <c r="K13" s="21">
        <f t="shared" ref="K13" si="5">K14+K15</f>
        <v>9</v>
      </c>
      <c r="L13" s="20">
        <v>2</v>
      </c>
      <c r="M13" s="28">
        <f>SUM(M14:M15)</f>
        <v>10</v>
      </c>
      <c r="N13" s="17"/>
      <c r="O13" s="13">
        <f t="shared" si="0"/>
        <v>402</v>
      </c>
    </row>
    <row r="14" spans="1:15" x14ac:dyDescent="0.35">
      <c r="A14" s="6" t="s">
        <v>16</v>
      </c>
      <c r="B14" s="1" t="s">
        <v>22</v>
      </c>
      <c r="C14" s="21">
        <v>17</v>
      </c>
      <c r="D14" s="21">
        <v>15</v>
      </c>
      <c r="E14" s="21">
        <v>4</v>
      </c>
      <c r="F14" s="21">
        <v>0</v>
      </c>
      <c r="G14" s="30">
        <v>9</v>
      </c>
      <c r="H14" s="21">
        <v>74</v>
      </c>
      <c r="I14" s="21">
        <v>29</v>
      </c>
      <c r="J14" s="21">
        <v>7</v>
      </c>
      <c r="K14" s="21">
        <v>4</v>
      </c>
      <c r="L14" s="20">
        <v>0</v>
      </c>
      <c r="M14" s="28">
        <v>3</v>
      </c>
      <c r="N14" s="17"/>
      <c r="O14" s="13">
        <f t="shared" si="0"/>
        <v>162</v>
      </c>
    </row>
    <row r="15" spans="1:15" x14ac:dyDescent="0.35">
      <c r="A15" s="6" t="s">
        <v>18</v>
      </c>
      <c r="B15" s="1" t="s">
        <v>23</v>
      </c>
      <c r="C15" s="21">
        <v>10</v>
      </c>
      <c r="D15" s="21">
        <v>7</v>
      </c>
      <c r="E15" s="21">
        <v>27</v>
      </c>
      <c r="F15" s="21">
        <v>0</v>
      </c>
      <c r="G15" s="30">
        <v>93</v>
      </c>
      <c r="H15" s="21">
        <v>25</v>
      </c>
      <c r="I15" s="21">
        <v>35</v>
      </c>
      <c r="J15" s="21">
        <v>29</v>
      </c>
      <c r="K15" s="21">
        <v>5</v>
      </c>
      <c r="L15" s="20">
        <v>2</v>
      </c>
      <c r="M15" s="28">
        <v>7</v>
      </c>
      <c r="N15" s="17"/>
      <c r="O15" s="13">
        <f t="shared" si="0"/>
        <v>240</v>
      </c>
    </row>
    <row r="16" spans="1:15" x14ac:dyDescent="0.35">
      <c r="A16" s="6" t="s">
        <v>24</v>
      </c>
      <c r="B16" s="1" t="s">
        <v>25</v>
      </c>
      <c r="C16" s="21">
        <v>29</v>
      </c>
      <c r="D16" s="21">
        <f t="shared" ref="D16:D18" si="6">D10+D13</f>
        <v>52</v>
      </c>
      <c r="E16" s="21">
        <v>31</v>
      </c>
      <c r="F16" s="21">
        <v>1</v>
      </c>
      <c r="G16" s="30">
        <v>106</v>
      </c>
      <c r="H16" s="21">
        <v>105</v>
      </c>
      <c r="I16" s="21">
        <f t="shared" ref="I16" si="7">I17+I18</f>
        <v>71</v>
      </c>
      <c r="J16" s="21">
        <f t="shared" ref="J16" si="8">SUM(J17:J18)</f>
        <v>39</v>
      </c>
      <c r="K16" s="21">
        <f t="shared" ref="K16" si="9">K17+K18</f>
        <v>10</v>
      </c>
      <c r="L16" s="20">
        <v>9</v>
      </c>
      <c r="M16" s="28">
        <f>SUM(M17:M18)</f>
        <v>11</v>
      </c>
      <c r="N16" s="17"/>
      <c r="O16" s="13">
        <f t="shared" si="0"/>
        <v>464</v>
      </c>
    </row>
    <row r="17" spans="1:15" x14ac:dyDescent="0.35">
      <c r="A17" s="6" t="s">
        <v>16</v>
      </c>
      <c r="B17" s="1" t="s">
        <v>26</v>
      </c>
      <c r="C17" s="21">
        <v>18</v>
      </c>
      <c r="D17" s="21">
        <f t="shared" si="6"/>
        <v>36</v>
      </c>
      <c r="E17" s="21">
        <v>4</v>
      </c>
      <c r="F17" s="21">
        <v>1</v>
      </c>
      <c r="G17" s="30">
        <v>10</v>
      </c>
      <c r="H17" s="21">
        <v>77</v>
      </c>
      <c r="I17" s="21">
        <f t="shared" ref="I17:I18" si="10">I11+I14</f>
        <v>32</v>
      </c>
      <c r="J17" s="21">
        <f t="shared" ref="J17:K18" si="11">J11+J14</f>
        <v>8</v>
      </c>
      <c r="K17" s="21">
        <f t="shared" si="11"/>
        <v>4</v>
      </c>
      <c r="L17" s="20">
        <v>6</v>
      </c>
      <c r="M17" s="28">
        <f t="shared" ref="M17:M18" si="12">M11+M14</f>
        <v>3</v>
      </c>
      <c r="N17" s="17"/>
      <c r="O17" s="13">
        <f t="shared" si="0"/>
        <v>199</v>
      </c>
    </row>
    <row r="18" spans="1:15" x14ac:dyDescent="0.35">
      <c r="A18" s="6" t="s">
        <v>18</v>
      </c>
      <c r="B18" s="1" t="s">
        <v>27</v>
      </c>
      <c r="C18" s="21">
        <v>11</v>
      </c>
      <c r="D18" s="21">
        <f t="shared" si="6"/>
        <v>16</v>
      </c>
      <c r="E18" s="21">
        <v>27</v>
      </c>
      <c r="F18" s="21">
        <v>0</v>
      </c>
      <c r="G18" s="30">
        <v>96</v>
      </c>
      <c r="H18" s="21">
        <v>28</v>
      </c>
      <c r="I18" s="21">
        <f t="shared" si="10"/>
        <v>39</v>
      </c>
      <c r="J18" s="21">
        <f t="shared" si="11"/>
        <v>31</v>
      </c>
      <c r="K18" s="21">
        <f t="shared" si="11"/>
        <v>6</v>
      </c>
      <c r="L18" s="20">
        <v>3</v>
      </c>
      <c r="M18" s="28">
        <f t="shared" si="12"/>
        <v>8</v>
      </c>
      <c r="N18" s="17"/>
      <c r="O18" s="13">
        <f t="shared" si="0"/>
        <v>265</v>
      </c>
    </row>
    <row r="19" spans="1:15" x14ac:dyDescent="0.35">
      <c r="A19" s="6" t="s">
        <v>28</v>
      </c>
      <c r="B19" s="1" t="s">
        <v>29</v>
      </c>
      <c r="C19" s="21">
        <v>285</v>
      </c>
      <c r="D19" s="21">
        <f>D20+D24+D25</f>
        <v>186</v>
      </c>
      <c r="E19" s="21">
        <v>187</v>
      </c>
      <c r="F19" s="21">
        <v>252</v>
      </c>
      <c r="G19" s="30">
        <v>134</v>
      </c>
      <c r="H19" s="25">
        <f>H20+H24+H25</f>
        <v>219</v>
      </c>
      <c r="I19" s="21">
        <f t="shared" ref="I19" si="13">I20+I24+I25</f>
        <v>217</v>
      </c>
      <c r="J19" s="21">
        <f t="shared" ref="J19" si="14">SUM(J20,J24:J25)</f>
        <v>342</v>
      </c>
      <c r="K19" s="21">
        <f t="shared" ref="K19" si="15">SUM(K21:K25)</f>
        <v>118</v>
      </c>
      <c r="L19" s="20">
        <v>260</v>
      </c>
      <c r="M19" s="28">
        <f>M20+M24+M25</f>
        <v>164</v>
      </c>
      <c r="N19" s="17"/>
      <c r="O19" s="13">
        <f t="shared" si="0"/>
        <v>2364</v>
      </c>
    </row>
    <row r="20" spans="1:15" x14ac:dyDescent="0.35">
      <c r="A20" s="6" t="s">
        <v>30</v>
      </c>
      <c r="B20" s="1" t="s">
        <v>31</v>
      </c>
      <c r="C20" s="21">
        <v>285</v>
      </c>
      <c r="D20" s="21">
        <f>SUM(D21:D23)</f>
        <v>186</v>
      </c>
      <c r="E20" s="21">
        <v>187</v>
      </c>
      <c r="F20" s="21">
        <v>252</v>
      </c>
      <c r="G20" s="30">
        <v>132</v>
      </c>
      <c r="H20" s="25">
        <f t="shared" ref="H20:I20" si="16">H21+H22+H23</f>
        <v>211</v>
      </c>
      <c r="I20" s="21">
        <f t="shared" si="16"/>
        <v>216</v>
      </c>
      <c r="J20" s="21">
        <f t="shared" ref="J20" si="17">SUM(J21:J23)</f>
        <v>341</v>
      </c>
      <c r="K20" s="21">
        <f t="shared" ref="K20" si="18">K21+K22+K23</f>
        <v>118</v>
      </c>
      <c r="L20" s="20">
        <v>259</v>
      </c>
      <c r="M20" s="28">
        <f>SUM(M21:M23)</f>
        <v>163</v>
      </c>
      <c r="N20" s="17"/>
      <c r="O20" s="13">
        <f t="shared" si="0"/>
        <v>2350</v>
      </c>
    </row>
    <row r="21" spans="1:15" x14ac:dyDescent="0.35">
      <c r="A21" s="6" t="s">
        <v>32</v>
      </c>
      <c r="B21" s="1" t="s">
        <v>33</v>
      </c>
      <c r="C21" s="21">
        <v>273</v>
      </c>
      <c r="D21" s="21">
        <v>175</v>
      </c>
      <c r="E21" s="21">
        <v>182</v>
      </c>
      <c r="F21" s="21">
        <v>241</v>
      </c>
      <c r="G21" s="30">
        <v>126</v>
      </c>
      <c r="H21" s="21">
        <v>203</v>
      </c>
      <c r="I21" s="21">
        <v>195</v>
      </c>
      <c r="J21" s="21">
        <v>326</v>
      </c>
      <c r="K21" s="21">
        <v>116</v>
      </c>
      <c r="L21" s="20">
        <v>243</v>
      </c>
      <c r="M21" s="28">
        <v>154</v>
      </c>
      <c r="N21" s="17"/>
      <c r="O21" s="13">
        <f t="shared" si="0"/>
        <v>2234</v>
      </c>
    </row>
    <row r="22" spans="1:15" x14ac:dyDescent="0.35">
      <c r="A22" s="6" t="s">
        <v>34</v>
      </c>
      <c r="B22" s="1" t="s">
        <v>35</v>
      </c>
      <c r="C22" s="21">
        <v>12</v>
      </c>
      <c r="D22" s="21">
        <v>11</v>
      </c>
      <c r="E22" s="21">
        <v>5</v>
      </c>
      <c r="F22" s="21">
        <v>11</v>
      </c>
      <c r="G22" s="30">
        <v>6</v>
      </c>
      <c r="H22" s="21">
        <v>7</v>
      </c>
      <c r="I22" s="21">
        <v>21</v>
      </c>
      <c r="J22" s="21">
        <v>15</v>
      </c>
      <c r="K22" s="21">
        <v>2</v>
      </c>
      <c r="L22" s="20">
        <v>16</v>
      </c>
      <c r="M22" s="28">
        <v>9</v>
      </c>
      <c r="N22" s="17"/>
      <c r="O22" s="13">
        <f t="shared" si="0"/>
        <v>115</v>
      </c>
    </row>
    <row r="23" spans="1:15" x14ac:dyDescent="0.35">
      <c r="A23" s="6" t="s">
        <v>36</v>
      </c>
      <c r="B23" s="1" t="s">
        <v>37</v>
      </c>
      <c r="C23" s="21">
        <v>0</v>
      </c>
      <c r="D23" s="21">
        <v>0</v>
      </c>
      <c r="E23" s="21">
        <v>0</v>
      </c>
      <c r="F23" s="21">
        <v>0</v>
      </c>
      <c r="G23" s="30">
        <v>0</v>
      </c>
      <c r="H23" s="21">
        <v>1</v>
      </c>
      <c r="I23" s="21">
        <v>0</v>
      </c>
      <c r="J23" s="21">
        <v>0</v>
      </c>
      <c r="K23" s="21"/>
      <c r="L23" s="20">
        <v>0</v>
      </c>
      <c r="M23" s="28">
        <v>0</v>
      </c>
      <c r="N23" s="17"/>
      <c r="O23" s="13">
        <f t="shared" si="0"/>
        <v>1</v>
      </c>
    </row>
    <row r="24" spans="1:15" x14ac:dyDescent="0.35">
      <c r="A24" s="6" t="s">
        <v>38</v>
      </c>
      <c r="B24" s="1" t="s">
        <v>39</v>
      </c>
      <c r="C24" s="21">
        <v>0</v>
      </c>
      <c r="D24" s="21">
        <v>0</v>
      </c>
      <c r="E24" s="21">
        <v>0</v>
      </c>
      <c r="F24" s="21">
        <v>0</v>
      </c>
      <c r="G24" s="30">
        <v>2</v>
      </c>
      <c r="H24" s="21">
        <v>8</v>
      </c>
      <c r="I24" s="21">
        <v>1</v>
      </c>
      <c r="J24" s="21">
        <v>1</v>
      </c>
      <c r="K24" s="21"/>
      <c r="L24" s="20">
        <v>1</v>
      </c>
      <c r="M24" s="28">
        <v>1</v>
      </c>
      <c r="N24" s="17"/>
      <c r="O24" s="13">
        <f t="shared" si="0"/>
        <v>14</v>
      </c>
    </row>
    <row r="25" spans="1:15" x14ac:dyDescent="0.3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1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1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1">
        <v>0</v>
      </c>
      <c r="D28" s="21">
        <v>6</v>
      </c>
      <c r="E28" s="21">
        <v>5</v>
      </c>
      <c r="F28" s="21">
        <v>0</v>
      </c>
      <c r="G28" s="30">
        <v>13</v>
      </c>
      <c r="H28" s="21">
        <v>4</v>
      </c>
      <c r="I28" s="21">
        <v>0</v>
      </c>
      <c r="J28" s="21">
        <v>0</v>
      </c>
      <c r="K28" s="21"/>
      <c r="L28" s="20">
        <v>3</v>
      </c>
      <c r="M28" s="28">
        <v>1</v>
      </c>
      <c r="N28" s="17"/>
      <c r="O28" s="13">
        <f t="shared" si="0"/>
        <v>32</v>
      </c>
    </row>
    <row r="29" spans="1:15" x14ac:dyDescent="0.35">
      <c r="A29" s="6" t="s">
        <v>48</v>
      </c>
      <c r="B29" s="1" t="s">
        <v>49</v>
      </c>
      <c r="C29" s="21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0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0</v>
      </c>
    </row>
    <row r="30" spans="1:15" x14ac:dyDescent="0.3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1">
        <v>0</v>
      </c>
      <c r="D31" s="21">
        <v>1</v>
      </c>
      <c r="E31" s="21">
        <v>0</v>
      </c>
      <c r="F31" s="21">
        <v>0</v>
      </c>
      <c r="G31" s="30">
        <v>5</v>
      </c>
      <c r="H31" s="21">
        <v>0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6</v>
      </c>
    </row>
    <row r="32" spans="1:15" x14ac:dyDescent="0.3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1">
        <v>19</v>
      </c>
      <c r="D33" s="21">
        <v>35</v>
      </c>
      <c r="E33" s="21">
        <v>14</v>
      </c>
      <c r="F33" s="21">
        <v>8</v>
      </c>
      <c r="G33" s="30">
        <v>8</v>
      </c>
      <c r="H33" s="21">
        <v>37</v>
      </c>
      <c r="I33" s="21">
        <v>62</v>
      </c>
      <c r="J33" s="21">
        <v>6</v>
      </c>
      <c r="K33" s="21"/>
      <c r="L33" s="20">
        <v>13</v>
      </c>
      <c r="M33" s="28">
        <v>9</v>
      </c>
      <c r="N33" s="17"/>
      <c r="O33" s="13">
        <f t="shared" si="0"/>
        <v>211</v>
      </c>
    </row>
    <row r="34" spans="1:15" x14ac:dyDescent="0.35">
      <c r="A34" s="7" t="s">
        <v>58</v>
      </c>
      <c r="B34" s="8" t="s">
        <v>59</v>
      </c>
      <c r="C34" s="21">
        <v>2162</v>
      </c>
      <c r="D34" s="22">
        <f>D3+D4+D5+D6+D7+D8+D9+D16+D19+D26+D27+D28+D29+D30+D31+D32+D33</f>
        <v>1464</v>
      </c>
      <c r="E34" s="21">
        <v>440</v>
      </c>
      <c r="F34" s="21">
        <v>278</v>
      </c>
      <c r="G34" s="34">
        <v>1720</v>
      </c>
      <c r="H34" s="21">
        <v>1052</v>
      </c>
      <c r="I34" s="21">
        <f>I3+I5+I4+I6+I7+I8+I9+I16+I19+I26+I27+I28+I29+I30+I32+I31+I33</f>
        <v>1490</v>
      </c>
      <c r="J34" s="24">
        <f t="shared" ref="J34" si="19">SUM(J3:J10,J13,J19,J26:J33)</f>
        <v>769</v>
      </c>
      <c r="K34" s="24">
        <f>SUM(K3:K10)+K13+K19+SUM(K26:K33)</f>
        <v>168</v>
      </c>
      <c r="L34" s="20">
        <v>387</v>
      </c>
      <c r="M34" s="29">
        <f>SUM(M3:M9)+M16+M19+SUM(M26:M33)</f>
        <v>641</v>
      </c>
      <c r="N34" s="18"/>
      <c r="O34" s="9">
        <f t="shared" si="0"/>
        <v>10571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2025-02-12T20:00:15Z</dcterms:modified>
</cp:coreProperties>
</file>