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0" l="1"/>
  <c r="J35" i="10"/>
  <c r="J29" i="10"/>
  <c r="I29" i="10"/>
  <c r="K23" i="10"/>
  <c r="J23" i="10"/>
  <c r="J22" i="10" s="1"/>
  <c r="I23" i="10"/>
  <c r="I22" i="10" s="1"/>
  <c r="K22" i="10"/>
  <c r="J21" i="10"/>
  <c r="J20" i="10"/>
  <c r="J18" i="10" s="1"/>
  <c r="J19" i="10"/>
  <c r="K12" i="10"/>
  <c r="K5" i="10" s="1"/>
  <c r="K4" i="10" s="1"/>
  <c r="K45" i="10" s="1"/>
  <c r="J12" i="10"/>
  <c r="I12" i="10"/>
  <c r="I5" i="10" s="1"/>
  <c r="I4" i="10" s="1"/>
  <c r="I45" i="10" s="1"/>
  <c r="K6" i="10"/>
  <c r="I6" i="10"/>
  <c r="D45" i="10"/>
  <c r="H35" i="10"/>
  <c r="C29" i="10"/>
  <c r="H23" i="10"/>
  <c r="G23" i="10"/>
  <c r="G22" i="10" s="1"/>
  <c r="C23" i="10"/>
  <c r="C22" i="10" s="1"/>
  <c r="H22" i="10"/>
  <c r="H4" i="10" s="1"/>
  <c r="H45" i="10" s="1"/>
  <c r="D18" i="10"/>
  <c r="H12" i="10"/>
  <c r="G12" i="10"/>
  <c r="C12" i="10"/>
  <c r="G6" i="10"/>
  <c r="G5" i="10" s="1"/>
  <c r="G4" i="10" s="1"/>
  <c r="G45" i="10" s="1"/>
  <c r="C6" i="10"/>
  <c r="C5" i="10" s="1"/>
  <c r="D5" i="10"/>
  <c r="D4" i="10" s="1"/>
  <c r="J45" i="9"/>
  <c r="J35" i="9"/>
  <c r="J29" i="9"/>
  <c r="I29" i="9"/>
  <c r="K23" i="9"/>
  <c r="J23" i="9"/>
  <c r="J22" i="9" s="1"/>
  <c r="I23" i="9"/>
  <c r="I22" i="9" s="1"/>
  <c r="K22" i="9"/>
  <c r="J21" i="9"/>
  <c r="J20" i="9"/>
  <c r="J19" i="9"/>
  <c r="J18" i="9"/>
  <c r="K12" i="9"/>
  <c r="K5" i="9" s="1"/>
  <c r="K4" i="9" s="1"/>
  <c r="K45" i="9" s="1"/>
  <c r="J12" i="9"/>
  <c r="I12" i="9"/>
  <c r="I5" i="9" s="1"/>
  <c r="K6" i="9"/>
  <c r="I6" i="9"/>
  <c r="H45" i="9"/>
  <c r="D45" i="9"/>
  <c r="H35" i="9"/>
  <c r="C29" i="9"/>
  <c r="H23" i="9"/>
  <c r="G23" i="9"/>
  <c r="C23" i="9"/>
  <c r="C22" i="9" s="1"/>
  <c r="H22" i="9"/>
  <c r="G22" i="9"/>
  <c r="D18" i="9"/>
  <c r="D5" i="9" s="1"/>
  <c r="D4" i="9" s="1"/>
  <c r="H12" i="9"/>
  <c r="G12" i="9"/>
  <c r="C12" i="9"/>
  <c r="G6" i="9"/>
  <c r="G5" i="9" s="1"/>
  <c r="G4" i="9" s="1"/>
  <c r="G45" i="9" s="1"/>
  <c r="C6" i="9"/>
  <c r="C45" i="9" s="1"/>
  <c r="F28" i="4"/>
  <c r="G22" i="4"/>
  <c r="G21" i="4" s="1"/>
  <c r="F22" i="4"/>
  <c r="F21" i="4"/>
  <c r="G11" i="4"/>
  <c r="F11" i="4"/>
  <c r="G5" i="4"/>
  <c r="G4" i="4" s="1"/>
  <c r="F5" i="4"/>
  <c r="F4" i="4" s="1"/>
  <c r="F3" i="4" s="1"/>
  <c r="F44" i="4" s="1"/>
  <c r="E34" i="4"/>
  <c r="E24" i="4"/>
  <c r="E22" i="4" s="1"/>
  <c r="E21" i="4" s="1"/>
  <c r="C22" i="4"/>
  <c r="C21" i="4" s="1"/>
  <c r="E17" i="4"/>
  <c r="C17" i="4"/>
  <c r="E5" i="4"/>
  <c r="C5" i="4"/>
  <c r="E4" i="4"/>
  <c r="C4" i="4"/>
  <c r="C3" i="4" s="1"/>
  <c r="C44" i="4" s="1"/>
  <c r="G28" i="2"/>
  <c r="F28" i="2"/>
  <c r="G22" i="2"/>
  <c r="G21" i="2" s="1"/>
  <c r="F22" i="2"/>
  <c r="F21" i="2"/>
  <c r="G11" i="2"/>
  <c r="F11" i="2"/>
  <c r="F4" i="2" s="1"/>
  <c r="F3" i="2" s="1"/>
  <c r="F44" i="2" s="1"/>
  <c r="G5" i="2"/>
  <c r="G4" i="2" s="1"/>
  <c r="G3" i="2" s="1"/>
  <c r="G44" i="2" s="1"/>
  <c r="F5" i="2"/>
  <c r="E34" i="2"/>
  <c r="E28" i="2"/>
  <c r="C28" i="2"/>
  <c r="E24" i="2"/>
  <c r="E22" i="2" s="1"/>
  <c r="E21" i="2" s="1"/>
  <c r="C22" i="2"/>
  <c r="C21" i="2"/>
  <c r="E17" i="2"/>
  <c r="E11" i="2"/>
  <c r="C11" i="2"/>
  <c r="E9" i="2"/>
  <c r="E6" i="2"/>
  <c r="E5" i="2" s="1"/>
  <c r="E4" i="2" s="1"/>
  <c r="E3" i="2" s="1"/>
  <c r="E44" i="2" s="1"/>
  <c r="C5" i="2"/>
  <c r="C44" i="2" s="1"/>
  <c r="C4" i="10" l="1"/>
  <c r="C45" i="10" s="1"/>
  <c r="I4" i="9"/>
  <c r="I45" i="9" s="1"/>
  <c r="C5" i="9"/>
  <c r="C4" i="9" s="1"/>
  <c r="G3" i="4"/>
  <c r="G44" i="4" s="1"/>
  <c r="E3" i="4"/>
  <c r="E44" i="4" s="1"/>
  <c r="C4" i="2"/>
  <c r="C3" i="2" s="1"/>
  <c r="H34" i="3" l="1"/>
  <c r="H21" i="3" s="1"/>
  <c r="H22" i="3"/>
  <c r="H17" i="3"/>
  <c r="H5" i="3"/>
  <c r="H4" i="3" s="1"/>
  <c r="H44" i="1"/>
  <c r="H34" i="1"/>
  <c r="H28" i="1"/>
  <c r="H22" i="1"/>
  <c r="H21" i="1"/>
  <c r="H17" i="1"/>
  <c r="H11" i="1"/>
  <c r="H5" i="1"/>
  <c r="H4" i="1"/>
  <c r="H3" i="1" s="1"/>
  <c r="H3" i="3" l="1"/>
  <c r="H44" i="3" s="1"/>
  <c r="K23" i="11"/>
  <c r="K22" i="11" s="1"/>
  <c r="K12" i="11"/>
  <c r="K5" i="11" s="1"/>
  <c r="K4" i="11" s="1"/>
  <c r="K45" i="11" s="1"/>
  <c r="K6" i="11"/>
  <c r="K23" i="5"/>
  <c r="K22" i="5" s="1"/>
  <c r="K12" i="5"/>
  <c r="K5" i="5" s="1"/>
  <c r="K4" i="5" s="1"/>
  <c r="K45" i="5" s="1"/>
  <c r="K6" i="5"/>
  <c r="G22" i="3"/>
  <c r="G21" i="3"/>
  <c r="G11" i="3"/>
  <c r="G5" i="3"/>
  <c r="G4" i="3"/>
  <c r="G3" i="3" s="1"/>
  <c r="G44" i="3" s="1"/>
  <c r="G28" i="1"/>
  <c r="G21" i="1" s="1"/>
  <c r="G22" i="1"/>
  <c r="G11" i="1"/>
  <c r="G5" i="1"/>
  <c r="G4" i="1" s="1"/>
  <c r="G3" i="1" l="1"/>
  <c r="G44" i="1" s="1"/>
  <c r="H45" i="11" l="1"/>
  <c r="G23" i="11"/>
  <c r="G22" i="11" s="1"/>
  <c r="G12" i="11"/>
  <c r="G6" i="11"/>
  <c r="G5" i="11" s="1"/>
  <c r="H45" i="5"/>
  <c r="G23" i="5"/>
  <c r="G22" i="5" s="1"/>
  <c r="G12" i="5"/>
  <c r="G6" i="5"/>
  <c r="G5" i="5" s="1"/>
  <c r="E34" i="3"/>
  <c r="E21" i="3" s="1"/>
  <c r="E22" i="3"/>
  <c r="E17" i="3"/>
  <c r="E5" i="3"/>
  <c r="E4" i="3" s="1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F23" i="11"/>
  <c r="F22" i="11"/>
  <c r="F18" i="11"/>
  <c r="F5" i="11" s="1"/>
  <c r="F4" i="11" s="1"/>
  <c r="F45" i="11" s="1"/>
  <c r="F6" i="11"/>
  <c r="E29" i="11"/>
  <c r="E23" i="11"/>
  <c r="E22" i="11" s="1"/>
  <c r="E18" i="11"/>
  <c r="E12" i="11"/>
  <c r="E6" i="11"/>
  <c r="E5" i="11" s="1"/>
  <c r="E4" i="11" s="1"/>
  <c r="E45" i="11" s="1"/>
  <c r="F23" i="5"/>
  <c r="F22" i="5"/>
  <c r="F18" i="5"/>
  <c r="F6" i="5"/>
  <c r="F5" i="5"/>
  <c r="F4" i="5" s="1"/>
  <c r="F45" i="5" s="1"/>
  <c r="E29" i="5"/>
  <c r="E23" i="5"/>
  <c r="E22" i="5" s="1"/>
  <c r="E18" i="5"/>
  <c r="E12" i="5"/>
  <c r="E6" i="5"/>
  <c r="E5" i="5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/>
  <c r="D17" i="1"/>
  <c r="D11" i="1"/>
  <c r="D5" i="1"/>
  <c r="D4" i="1" s="1"/>
  <c r="D3" i="1" s="1"/>
  <c r="D44" i="1" s="1"/>
  <c r="I29" i="11"/>
  <c r="I23" i="11"/>
  <c r="I22" i="11"/>
  <c r="I12" i="11"/>
  <c r="I6" i="11"/>
  <c r="I5" i="11"/>
  <c r="I4" i="11"/>
  <c r="I45" i="11" s="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5" i="1"/>
  <c r="F4" i="1"/>
  <c r="F3" i="1" s="1"/>
  <c r="F44" i="1" s="1"/>
  <c r="G4" i="11" l="1"/>
  <c r="G45" i="11" s="1"/>
  <c r="G4" i="5"/>
  <c r="G45" i="5" s="1"/>
  <c r="D45" i="11"/>
  <c r="D18" i="11"/>
  <c r="D5" i="11" s="1"/>
  <c r="D4" i="11" s="1"/>
  <c r="C29" i="11"/>
  <c r="C23" i="11"/>
  <c r="C22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45" i="5" s="1"/>
  <c r="C6" i="5"/>
  <c r="C22" i="3"/>
  <c r="C21" i="3"/>
  <c r="C17" i="3"/>
  <c r="C5" i="3"/>
  <c r="C4" i="3" s="1"/>
  <c r="C3" i="3" s="1"/>
  <c r="C44" i="3" s="1"/>
  <c r="C44" i="1"/>
  <c r="C28" i="1"/>
  <c r="C22" i="1"/>
  <c r="C21" i="1"/>
  <c r="C11" i="1"/>
  <c r="C5" i="1"/>
  <c r="C4" i="1"/>
  <c r="C3" i="1" s="1"/>
  <c r="C5" i="5" l="1"/>
  <c r="C4" i="5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<sst xmlns="http://schemas.openxmlformats.org/spreadsheetml/2006/main" count="928" uniqueCount="104">
  <si>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</si>
  <si>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</si>
  <si>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</si>
  <si>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</si>
  <si>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</si>
  <si>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</si>
  <si>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</si>
  <si>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</si>
  <si>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</si>
  <si>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</si>
  <si>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</si>
  <si>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</si>
  <si>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</si>
  <si>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</si>
  <si>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</si>
  <si>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</si>
  <si>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</si>
  <si>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</si>
  <si>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</si>
  <si>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</si>
  <si>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</si>
  <si>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</si>
  <si>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</si>
  <si>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</si>
  <si>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</si>
  <si>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</si>
  <si>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</si>
  <si>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</si>
  <si>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</si>
  <si>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</si>
  <si>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</si>
  <si>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</si>
  <si>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</si>
  <si>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</si>
  <si>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</si>
  <si>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</si>
  <si>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</si>
  <si>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</si>
  <si>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</si>
  <si>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</si>
  <si>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</si>
  <si>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</si>
  <si>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</si>
  <si>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</si>
  <si>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</si>
  <si>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</si>
  <si>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</si>
  <si>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</si>
  <si>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</si>
  <si>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</si>
  <si>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</si>
  <si>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</si>
  <si>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</si>
  <si>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</si>
  <si>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</si>
  <si>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</si>
  <si>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</si>
  <si>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</si>
  <si>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</si>
  <si>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</si>
  <si>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</si>
  <si>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</si>
  <si>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</si>
  <si>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</si>
  <si>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</si>
  <si>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</si>
  <si>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</si>
  <si>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</si>
  <si>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</si>
  <si>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</si>
  <si>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</si>
  <si>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</si>
  <si>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</si>
  <si>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</si>
  <si>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</si>
  <si>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</si>
  <si>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</si>
  <si>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</si>
  <si>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</si>
  <si>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</si>
  <si>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</si>
  <si>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</si>
  <si>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</si>
  <si>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</si>
  <si>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</si>
  <si>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</si>
  <si>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</si>
  <si>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</si>
  <si>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</si>
  <si>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</si>
  <si>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</si>
  <si>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</si>
  <si>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</si>
  <si>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</si>
  <si>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</si>
  <si>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</si>
  <si>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janar të vitit 2025</t>
  </si>
  <si>
    <t>Numri i kontratave të lidhura të shoqërive të jetës, për muajin janar të vitit 2025</t>
  </si>
  <si>
    <t>Numri i kontratave të lidhura të shoqërive të jetës, për muajin janar të vitit 2024</t>
  </si>
  <si>
    <t>Dëme të paguara bruto, në mijëra denarë,  për shoqëritë e sigurimeve jetë, për muajin janar të vitit 2025</t>
  </si>
  <si>
    <t>Dëme të paguara bruto, në mijëra denarë,  për shoqëritë e sigurimeve jetë, për muajin janar të vitit 2024</t>
  </si>
  <si>
    <t>Numri i dëmeve të paguara  për shoqëritë e sigurimeve jetë, për  muajin janar të vitit 2025</t>
  </si>
  <si>
    <t>Numri i dëmeve të paguara  për shoqëritë e sigurimeve jetë, për muajin janar të vitit 2024</t>
  </si>
  <si>
    <t>Primi i shkruar bruto, në mijëra denarë, të shoqërive të sigurimeve jetë, për  muajin janar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</si>
</sst>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70" zoomScaleNormal="7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60" t="s">
        <v>59</v>
      </c>
      <c r="B3" s="10" t="s">
        <v>1</v>
      </c>
      <c r="C3" s="24">
        <f t="shared" ref="C3" si="0">C4+C21</f>
        <v>23517</v>
      </c>
      <c r="D3" s="24">
        <f>D4+D21</f>
        <v>4862</v>
      </c>
      <c r="E3" s="24">
        <f t="shared" ref="E3" si="1">E4+E21</f>
        <v>7189</v>
      </c>
      <c r="F3" s="41">
        <f>SUM(F4,F21,F28)</f>
        <v>5893</v>
      </c>
      <c r="G3" s="44">
        <f>G4+G21</f>
        <v>51750.88527182267</v>
      </c>
      <c r="H3" s="44">
        <f>H4+H21</f>
        <v>786.69</v>
      </c>
      <c r="I3" s="16">
        <f>SUM(C3:H3)</f>
        <v>93998.575271822672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0" t="s">
        <v>60</v>
      </c>
      <c r="B4" s="10" t="s">
        <v>2</v>
      </c>
      <c r="C4" s="24">
        <f>C5+C11</f>
        <v>7176</v>
      </c>
      <c r="D4" s="24">
        <f>D5+D11+D17</f>
        <v>3981</v>
      </c>
      <c r="E4" s="24">
        <f t="shared" ref="E4" si="2">SUM(E5,E17,E11)</f>
        <v>5134</v>
      </c>
      <c r="F4" s="41">
        <f>SUM(F11,F5)</f>
        <v>27</v>
      </c>
      <c r="G4" s="44">
        <f>G5+G11</f>
        <v>29855.35610837999</v>
      </c>
      <c r="H4" s="44">
        <f>H5+H11</f>
        <v>0</v>
      </c>
      <c r="I4" s="16">
        <f t="shared" ref="I4:I44" si="3">SUM(C4:H4)</f>
        <v>46173.356108379987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1" t="s">
        <v>61</v>
      </c>
      <c r="B5" s="13" t="s">
        <v>3</v>
      </c>
      <c r="C5" s="24">
        <f>SUM(C6:C10)</f>
        <v>7071</v>
      </c>
      <c r="D5" s="24">
        <f t="shared" ref="D5" si="4">SUM(D6:D9)</f>
        <v>3759</v>
      </c>
      <c r="E5" s="24">
        <f t="shared" ref="E5" si="5">SUM(E6:E10)</f>
        <v>5013</v>
      </c>
      <c r="F5" s="41">
        <f>SUM(F6:F10)</f>
        <v>26</v>
      </c>
      <c r="G5" s="44">
        <f>G6+G8</f>
        <v>29587.857372833991</v>
      </c>
      <c r="H5" s="44">
        <f>SUM(H6:H10)</f>
        <v>0</v>
      </c>
      <c r="I5" s="18">
        <f t="shared" si="3"/>
        <v>45456.857372833991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1" t="s">
        <v>62</v>
      </c>
      <c r="B6" s="13" t="s">
        <v>4</v>
      </c>
      <c r="C6" s="25">
        <v>6925</v>
      </c>
      <c r="D6" s="11">
        <v>86</v>
      </c>
      <c r="E6" s="11">
        <v>4180</v>
      </c>
      <c r="F6" s="11">
        <v>0</v>
      </c>
      <c r="G6" s="45">
        <v>28863.404871017992</v>
      </c>
      <c r="H6" s="46"/>
      <c r="I6" s="18">
        <f t="shared" si="3"/>
        <v>40054.404871017992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1" t="s">
        <v>63</v>
      </c>
      <c r="B7" s="13" t="s">
        <v>5</v>
      </c>
      <c r="C7" s="26">
        <v>0</v>
      </c>
      <c r="D7" s="11">
        <v>1951</v>
      </c>
      <c r="E7" s="11"/>
      <c r="F7" s="42">
        <v>0</v>
      </c>
      <c r="G7" s="45"/>
      <c r="H7" s="46"/>
      <c r="I7" s="18">
        <f t="shared" si="3"/>
        <v>1951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1" t="s">
        <v>64</v>
      </c>
      <c r="B8" s="13" t="s">
        <v>6</v>
      </c>
      <c r="C8" s="25">
        <v>146</v>
      </c>
      <c r="D8" s="11">
        <v>1088</v>
      </c>
      <c r="E8" s="11"/>
      <c r="F8" s="11">
        <v>0</v>
      </c>
      <c r="G8" s="45">
        <v>724.45250181600011</v>
      </c>
      <c r="H8" s="46"/>
      <c r="I8" s="18">
        <f t="shared" si="3"/>
        <v>1958.4525018160002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1" t="s">
        <v>65</v>
      </c>
      <c r="B9" s="13" t="s">
        <v>7</v>
      </c>
      <c r="C9" s="26">
        <v>0</v>
      </c>
      <c r="D9" s="11">
        <v>634</v>
      </c>
      <c r="E9" s="11">
        <v>833</v>
      </c>
      <c r="F9" s="11">
        <v>26</v>
      </c>
      <c r="G9" s="46"/>
      <c r="H9" s="46"/>
      <c r="I9" s="18">
        <f t="shared" si="3"/>
        <v>1493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1" t="s">
        <v>66</v>
      </c>
      <c r="B10" s="13" t="s">
        <v>8</v>
      </c>
      <c r="C10" s="26">
        <v>0</v>
      </c>
      <c r="D10" s="11">
        <v>0</v>
      </c>
      <c r="E10" s="11"/>
      <c r="F10" s="42">
        <v>0</v>
      </c>
      <c r="G10" s="46"/>
      <c r="H10" s="46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1" t="s">
        <v>67</v>
      </c>
      <c r="B11" s="13" t="s">
        <v>9</v>
      </c>
      <c r="C11" s="27">
        <f>C12+C13+C14+C15+C16</f>
        <v>105</v>
      </c>
      <c r="D11" s="24">
        <f>SUM(D12:D16)</f>
        <v>222</v>
      </c>
      <c r="E11" s="33">
        <f>SUM(E12:E16)</f>
        <v>121</v>
      </c>
      <c r="F11" s="43">
        <f>SUM(F16,F13)</f>
        <v>1</v>
      </c>
      <c r="G11" s="44">
        <f>SUM(G12:G16)</f>
        <v>267.49873554599975</v>
      </c>
      <c r="H11" s="44">
        <f>SUM(H12:H16)</f>
        <v>0</v>
      </c>
      <c r="I11" s="18">
        <f t="shared" si="3"/>
        <v>716.49873554599981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1" t="s">
        <v>68</v>
      </c>
      <c r="B12" s="13" t="s">
        <v>10</v>
      </c>
      <c r="C12" s="28">
        <v>21</v>
      </c>
      <c r="D12" s="11">
        <v>63</v>
      </c>
      <c r="E12" s="11">
        <v>26</v>
      </c>
      <c r="F12" s="42">
        <v>0</v>
      </c>
      <c r="G12" s="45">
        <v>24.10942838999998</v>
      </c>
      <c r="H12" s="46"/>
      <c r="I12" s="18">
        <f t="shared" si="3"/>
        <v>134.10942838999998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1" t="s">
        <v>69</v>
      </c>
      <c r="B13" s="13" t="s">
        <v>11</v>
      </c>
      <c r="C13" s="28">
        <v>27</v>
      </c>
      <c r="D13" s="11">
        <v>127</v>
      </c>
      <c r="E13" s="11">
        <v>62</v>
      </c>
      <c r="F13" s="11">
        <v>0</v>
      </c>
      <c r="G13" s="45">
        <v>239.44127679599973</v>
      </c>
      <c r="H13" s="46"/>
      <c r="I13" s="18">
        <f t="shared" si="3"/>
        <v>455.44127679599973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1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4"/>
      <c r="H14" s="46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1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4"/>
      <c r="H15" s="46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1" t="s">
        <v>72</v>
      </c>
      <c r="B16" s="13" t="s">
        <v>14</v>
      </c>
      <c r="C16" s="26">
        <v>57</v>
      </c>
      <c r="D16" s="11">
        <v>32</v>
      </c>
      <c r="E16" s="11">
        <v>33</v>
      </c>
      <c r="F16" s="11">
        <v>1</v>
      </c>
      <c r="G16" s="45">
        <v>3.9480303599999993</v>
      </c>
      <c r="H16" s="46"/>
      <c r="I16" s="18">
        <f t="shared" si="3"/>
        <v>126.94803036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1" t="s">
        <v>73</v>
      </c>
      <c r="B17" s="13" t="s">
        <v>15</v>
      </c>
      <c r="C17" s="29">
        <v>0</v>
      </c>
      <c r="D17" s="24">
        <f t="shared" ref="D17" si="6">SUM(D18:D20)</f>
        <v>0</v>
      </c>
      <c r="E17" s="24">
        <f t="shared" ref="E17" si="7">SUM(E18:E20)</f>
        <v>0</v>
      </c>
      <c r="F17" s="43">
        <v>0</v>
      </c>
      <c r="G17" s="44"/>
      <c r="H17" s="4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1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46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1" t="s">
        <v>75</v>
      </c>
      <c r="B19" s="13" t="s">
        <v>17</v>
      </c>
      <c r="C19" s="26"/>
      <c r="D19" s="11">
        <v>0</v>
      </c>
      <c r="E19" s="11"/>
      <c r="F19" s="42">
        <v>0</v>
      </c>
      <c r="G19" s="46"/>
      <c r="H19" s="46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2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46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3" t="s">
        <v>60</v>
      </c>
      <c r="B21" s="10" t="s">
        <v>19</v>
      </c>
      <c r="C21" s="29">
        <f>C22+C28</f>
        <v>16341</v>
      </c>
      <c r="D21" s="24">
        <f>D22+D28</f>
        <v>881</v>
      </c>
      <c r="E21" s="24">
        <f t="shared" ref="E21" si="8">SUM(E22,E28,E34)</f>
        <v>2055</v>
      </c>
      <c r="F21" s="27">
        <f>SUM(F22,F34)</f>
        <v>5562</v>
      </c>
      <c r="G21" s="44">
        <f>G22+G28</f>
        <v>21895.529163442683</v>
      </c>
      <c r="H21" s="44">
        <f>H22+H28</f>
        <v>786.69</v>
      </c>
      <c r="I21" s="16">
        <f t="shared" si="3"/>
        <v>47521.219163442685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1" t="s">
        <v>62</v>
      </c>
      <c r="B22" s="13" t="s">
        <v>20</v>
      </c>
      <c r="C22" s="27">
        <f>SUM(C23:C27)</f>
        <v>15368</v>
      </c>
      <c r="D22" s="24">
        <f>D24</f>
        <v>881</v>
      </c>
      <c r="E22" s="24">
        <f t="shared" ref="E22" si="9">SUM(E23:E27)</f>
        <v>2055</v>
      </c>
      <c r="F22" s="27">
        <f t="shared" ref="F22" si="10">SUM(F23:F27)</f>
        <v>5562</v>
      </c>
      <c r="G22" s="44">
        <f>G24</f>
        <v>21895.529163442683</v>
      </c>
      <c r="H22" s="44">
        <f>SUM(H23:H27)</f>
        <v>734.97</v>
      </c>
      <c r="I22" s="18">
        <f t="shared" si="3"/>
        <v>46496.499163442684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1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46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1" t="s">
        <v>64</v>
      </c>
      <c r="B24" s="13" t="s">
        <v>22</v>
      </c>
      <c r="C24" s="30">
        <v>15368</v>
      </c>
      <c r="D24" s="11">
        <v>881</v>
      </c>
      <c r="E24" s="11">
        <v>2055</v>
      </c>
      <c r="F24" s="11">
        <v>5562</v>
      </c>
      <c r="G24" s="46">
        <v>21895.529163442683</v>
      </c>
      <c r="H24" s="46">
        <v>734.97</v>
      </c>
      <c r="I24" s="18">
        <f t="shared" si="3"/>
        <v>46496.499163442684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1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46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1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46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1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46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1" t="s">
        <v>68</v>
      </c>
      <c r="B28" s="13" t="s">
        <v>26</v>
      </c>
      <c r="C28" s="27">
        <f>SUM(C29:C33)</f>
        <v>973</v>
      </c>
      <c r="D28" s="24">
        <f>D29+D30</f>
        <v>0</v>
      </c>
      <c r="E28" s="24">
        <f>SUM(E29:E33)</f>
        <v>0</v>
      </c>
      <c r="F28" s="27">
        <f>SUM(F29:F33)</f>
        <v>304</v>
      </c>
      <c r="G28" s="44">
        <f>SUM(G29:G33)</f>
        <v>0</v>
      </c>
      <c r="H28" s="44">
        <f>SUM(H29:H33)</f>
        <v>51.72</v>
      </c>
      <c r="I28" s="18">
        <f t="shared" si="3"/>
        <v>1328.72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1" t="s">
        <v>69</v>
      </c>
      <c r="B29" s="13" t="s">
        <v>27</v>
      </c>
      <c r="C29" s="28">
        <v>16</v>
      </c>
      <c r="D29" s="11">
        <v>0</v>
      </c>
      <c r="E29" s="11"/>
      <c r="F29" s="11">
        <v>0</v>
      </c>
      <c r="G29" s="46"/>
      <c r="H29" s="46">
        <v>5.35</v>
      </c>
      <c r="I29" s="18">
        <f t="shared" si="3"/>
        <v>21.35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1" t="s">
        <v>70</v>
      </c>
      <c r="B30" s="13" t="s">
        <v>28</v>
      </c>
      <c r="C30" s="28">
        <v>916</v>
      </c>
      <c r="D30" s="11">
        <v>0</v>
      </c>
      <c r="E30" s="11"/>
      <c r="F30" s="11">
        <v>285</v>
      </c>
      <c r="G30" s="46"/>
      <c r="H30" s="46">
        <v>8.86</v>
      </c>
      <c r="I30" s="18">
        <f t="shared" si="3"/>
        <v>1209.8599999999999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1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46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1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46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1" t="s">
        <v>73</v>
      </c>
      <c r="B33" s="13" t="s">
        <v>31</v>
      </c>
      <c r="C33" s="26">
        <v>41</v>
      </c>
      <c r="D33" s="11">
        <v>0</v>
      </c>
      <c r="E33" s="11"/>
      <c r="F33" s="11">
        <v>19</v>
      </c>
      <c r="G33" s="46"/>
      <c r="H33" s="46">
        <v>37.51</v>
      </c>
      <c r="I33" s="18">
        <f t="shared" si="3"/>
        <v>97.509999999999991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1" t="s">
        <v>74</v>
      </c>
      <c r="B34" s="13" t="s">
        <v>32</v>
      </c>
      <c r="C34" s="31">
        <v>0</v>
      </c>
      <c r="D34" s="24">
        <v>0</v>
      </c>
      <c r="E34" s="24">
        <f t="shared" ref="E34" si="11">SUM(E35:E37)</f>
        <v>0</v>
      </c>
      <c r="F34" s="43">
        <v>0</v>
      </c>
      <c r="G34" s="44"/>
      <c r="H34" s="4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2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46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1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46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2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46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0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46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3" t="s">
        <v>79</v>
      </c>
      <c r="B39" s="10" t="s">
        <v>37</v>
      </c>
      <c r="C39" s="25">
        <v>8558</v>
      </c>
      <c r="D39" s="24">
        <v>2704</v>
      </c>
      <c r="E39" s="11">
        <v>13198</v>
      </c>
      <c r="F39" s="11">
        <v>471</v>
      </c>
      <c r="G39" s="46">
        <v>22113.092694432002</v>
      </c>
      <c r="H39" s="46">
        <v>213.76</v>
      </c>
      <c r="I39" s="16">
        <f t="shared" si="3"/>
        <v>47257.852694432004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3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46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3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46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3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46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3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46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4" t="s">
        <v>84</v>
      </c>
      <c r="B44" s="12" t="s">
        <v>42</v>
      </c>
      <c r="C44" s="24">
        <f>C5+C11+C22+C28+C39</f>
        <v>32075</v>
      </c>
      <c r="D44" s="24">
        <f>D39+D3</f>
        <v>7566</v>
      </c>
      <c r="E44" s="24">
        <f t="shared" ref="E44" si="12">SUM(E3,E38:E43)</f>
        <v>20387</v>
      </c>
      <c r="F44" s="55">
        <f>SUM(F3,F39)</f>
        <v>6364</v>
      </c>
      <c r="G44" s="47">
        <f>G3+G39</f>
        <v>73863.977966254664</v>
      </c>
      <c r="H44" s="44">
        <f>H5+H11+H22+H28+H39</f>
        <v>1000.45</v>
      </c>
      <c r="I44" s="20">
        <f t="shared" si="3"/>
        <v>141256.42796625468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103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60" t="s">
        <v>59</v>
      </c>
      <c r="B3" s="10" t="s">
        <v>1</v>
      </c>
      <c r="C3" s="24">
        <f t="shared" ref="C3" si="0">C4+C21</f>
        <v>14849</v>
      </c>
      <c r="D3" s="24">
        <v>9489.9246860606072</v>
      </c>
      <c r="E3" s="24">
        <f t="shared" ref="E3" si="1">E4+E21</f>
        <v>3057</v>
      </c>
      <c r="F3" s="41">
        <f>SUM(F4,F21,F28)</f>
        <v>5375</v>
      </c>
      <c r="G3" s="44">
        <f>G4+G21</f>
        <v>31036.871568597868</v>
      </c>
      <c r="H3" s="24">
        <v>0</v>
      </c>
      <c r="I3" s="16">
        <f>SUM(C3:H3)</f>
        <v>63807.796254658475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0" t="s">
        <v>60</v>
      </c>
      <c r="B4" s="10" t="s">
        <v>2</v>
      </c>
      <c r="C4" s="24">
        <f>C5+C11</f>
        <v>5483</v>
      </c>
      <c r="D4" s="24">
        <v>6971.7341160606065</v>
      </c>
      <c r="E4" s="24">
        <f t="shared" ref="E4" si="2">SUM(E5,E17,E11)</f>
        <v>1688</v>
      </c>
      <c r="F4" s="41">
        <f>SUM(F11,F5)</f>
        <v>47</v>
      </c>
      <c r="G4" s="44">
        <f>G5+G11</f>
        <v>3729.8273674500001</v>
      </c>
      <c r="H4" s="24">
        <v>0</v>
      </c>
      <c r="I4" s="16">
        <f t="shared" ref="I4:I44" si="3">SUM(C4:H4)</f>
        <v>17919.561483510606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1" t="s">
        <v>61</v>
      </c>
      <c r="B5" s="13" t="s">
        <v>3</v>
      </c>
      <c r="C5" s="24">
        <f>SUM(C6:C10)</f>
        <v>5351</v>
      </c>
      <c r="D5" s="24">
        <v>3913.1042699999998</v>
      </c>
      <c r="E5" s="24">
        <f t="shared" ref="E5" si="4">SUM(E6:E10)</f>
        <v>1625</v>
      </c>
      <c r="F5" s="41">
        <f>SUM(F6:F10)</f>
        <v>46</v>
      </c>
      <c r="G5" s="44">
        <f>G6+G8</f>
        <v>3683.8670602500001</v>
      </c>
      <c r="H5" s="24">
        <v>0</v>
      </c>
      <c r="I5" s="18">
        <f t="shared" si="3"/>
        <v>14618.97133025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1" t="s">
        <v>62</v>
      </c>
      <c r="B6" s="13" t="s">
        <v>4</v>
      </c>
      <c r="C6" s="25">
        <v>5296</v>
      </c>
      <c r="D6" s="11">
        <v>0</v>
      </c>
      <c r="E6" s="11">
        <f>946-29</f>
        <v>917</v>
      </c>
      <c r="F6" s="11">
        <v>46</v>
      </c>
      <c r="G6" s="45">
        <v>3637.6624408500002</v>
      </c>
      <c r="H6" s="11"/>
      <c r="I6" s="18">
        <f t="shared" si="3"/>
        <v>9896.6624408499993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1" t="s">
        <v>63</v>
      </c>
      <c r="B7" s="13" t="s">
        <v>5</v>
      </c>
      <c r="C7" s="26">
        <v>0</v>
      </c>
      <c r="D7" s="11">
        <v>1551.8498699999998</v>
      </c>
      <c r="E7" s="11"/>
      <c r="F7" s="42">
        <v>0</v>
      </c>
      <c r="G7" s="45"/>
      <c r="H7" s="11"/>
      <c r="I7" s="18">
        <f t="shared" si="3"/>
        <v>1551.8498699999998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1" t="s">
        <v>64</v>
      </c>
      <c r="B8" s="13" t="s">
        <v>6</v>
      </c>
      <c r="C8" s="25">
        <v>55</v>
      </c>
      <c r="D8" s="11">
        <v>1827.30251</v>
      </c>
      <c r="E8" s="11"/>
      <c r="F8" s="11">
        <v>0</v>
      </c>
      <c r="G8" s="45">
        <v>46.204619399999999</v>
      </c>
      <c r="H8" s="11"/>
      <c r="I8" s="18">
        <f t="shared" si="3"/>
        <v>1928.5071293999999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1" t="s">
        <v>65</v>
      </c>
      <c r="B9" s="13" t="s">
        <v>7</v>
      </c>
      <c r="C9" s="26">
        <v>0</v>
      </c>
      <c r="D9" s="11">
        <v>533.95189000000005</v>
      </c>
      <c r="E9" s="11">
        <f>761-53</f>
        <v>708</v>
      </c>
      <c r="F9" s="11">
        <v>0</v>
      </c>
      <c r="G9" s="46"/>
      <c r="H9" s="11"/>
      <c r="I9" s="18">
        <f t="shared" si="3"/>
        <v>1241.95189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1" t="s">
        <v>66</v>
      </c>
      <c r="B10" s="13" t="s">
        <v>8</v>
      </c>
      <c r="C10" s="26">
        <v>0</v>
      </c>
      <c r="D10" s="11">
        <v>0</v>
      </c>
      <c r="E10" s="11"/>
      <c r="F10" s="42">
        <v>0</v>
      </c>
      <c r="G10" s="46"/>
      <c r="H10" s="11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1" t="s">
        <v>67</v>
      </c>
      <c r="B11" s="13" t="s">
        <v>9</v>
      </c>
      <c r="C11" s="27">
        <f>C12+C13+C14+C15+C16</f>
        <v>132</v>
      </c>
      <c r="D11" s="24">
        <v>229.86599606060602</v>
      </c>
      <c r="E11" s="33">
        <f>SUM(E12:E16)</f>
        <v>63</v>
      </c>
      <c r="F11" s="43">
        <f>SUM(F16,F13)</f>
        <v>1</v>
      </c>
      <c r="G11" s="44">
        <f>SUM(G12:G16)</f>
        <v>45.960307199999995</v>
      </c>
      <c r="H11" s="24"/>
      <c r="I11" s="18">
        <f t="shared" si="3"/>
        <v>471.82630326060598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1" t="s">
        <v>68</v>
      </c>
      <c r="B12" s="13" t="s">
        <v>10</v>
      </c>
      <c r="C12" s="28">
        <v>2</v>
      </c>
      <c r="D12" s="11">
        <v>73.13575696969697</v>
      </c>
      <c r="E12" s="11">
        <v>26</v>
      </c>
      <c r="F12" s="42"/>
      <c r="G12" s="45">
        <v>2.8725191999999997</v>
      </c>
      <c r="H12" s="11"/>
      <c r="I12" s="18">
        <f t="shared" si="3"/>
        <v>104.00827616969697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1" t="s">
        <v>69</v>
      </c>
      <c r="B13" s="13" t="s">
        <v>11</v>
      </c>
      <c r="C13" s="28">
        <v>27</v>
      </c>
      <c r="D13" s="11">
        <v>146.66195909090908</v>
      </c>
      <c r="E13" s="11">
        <v>24</v>
      </c>
      <c r="F13" s="11">
        <v>1</v>
      </c>
      <c r="G13" s="45">
        <v>31.005439199999998</v>
      </c>
      <c r="H13" s="11"/>
      <c r="I13" s="18">
        <f t="shared" si="3"/>
        <v>229.66739829090909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1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4"/>
      <c r="H14" s="1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1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4"/>
      <c r="H15" s="1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1" t="s">
        <v>72</v>
      </c>
      <c r="B16" s="13" t="s">
        <v>14</v>
      </c>
      <c r="C16" s="26">
        <v>103</v>
      </c>
      <c r="D16" s="11">
        <v>10.06828</v>
      </c>
      <c r="E16" s="11">
        <v>13</v>
      </c>
      <c r="F16" s="11">
        <v>0</v>
      </c>
      <c r="G16" s="45">
        <v>12.082348799999998</v>
      </c>
      <c r="H16" s="11"/>
      <c r="I16" s="18">
        <f t="shared" si="3"/>
        <v>138.15062879999999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1" t="s">
        <v>73</v>
      </c>
      <c r="B17" s="13" t="s">
        <v>15</v>
      </c>
      <c r="C17" s="29">
        <v>0</v>
      </c>
      <c r="D17" s="24">
        <v>2828.7638500000003</v>
      </c>
      <c r="E17" s="24">
        <f t="shared" ref="E17" si="5">SUM(E18:E20)</f>
        <v>0</v>
      </c>
      <c r="F17" s="43">
        <v>0</v>
      </c>
      <c r="G17" s="44"/>
      <c r="H17" s="27">
        <v>0</v>
      </c>
      <c r="I17" s="18">
        <f t="shared" si="3"/>
        <v>2828.7638500000003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1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1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1" t="s">
        <v>75</v>
      </c>
      <c r="B19" s="13" t="s">
        <v>17</v>
      </c>
      <c r="C19" s="26"/>
      <c r="D19" s="11">
        <v>2828.7638500000003</v>
      </c>
      <c r="E19" s="11"/>
      <c r="F19" s="42">
        <v>0</v>
      </c>
      <c r="G19" s="46"/>
      <c r="H19" s="11"/>
      <c r="I19" s="18">
        <f t="shared" si="3"/>
        <v>2828.7638500000003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2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1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3" t="s">
        <v>60</v>
      </c>
      <c r="B21" s="10" t="s">
        <v>19</v>
      </c>
      <c r="C21" s="29">
        <f>C22+C28</f>
        <v>9366</v>
      </c>
      <c r="D21" s="24">
        <v>2518.1905699999998</v>
      </c>
      <c r="E21" s="24">
        <f t="shared" ref="E21" si="6">SUM(E22,E28,E34)</f>
        <v>1369</v>
      </c>
      <c r="F21" s="27">
        <f>SUM(F22,F34)</f>
        <v>5020</v>
      </c>
      <c r="G21" s="44">
        <f>G22+G28</f>
        <v>27307.044201147866</v>
      </c>
      <c r="H21" s="24">
        <v>0</v>
      </c>
      <c r="I21" s="16">
        <f t="shared" si="3"/>
        <v>45580.234771147865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1" t="s">
        <v>62</v>
      </c>
      <c r="B22" s="13" t="s">
        <v>20</v>
      </c>
      <c r="C22" s="27">
        <f>SUM(C23:C27)</f>
        <v>8889</v>
      </c>
      <c r="D22" s="24">
        <v>2518.1905699999998</v>
      </c>
      <c r="E22" s="24">
        <f t="shared" ref="E22:F22" si="7">SUM(E23:E27)</f>
        <v>1369</v>
      </c>
      <c r="F22" s="27">
        <f t="shared" si="7"/>
        <v>5020</v>
      </c>
      <c r="G22" s="44">
        <f>G24</f>
        <v>27302.291218347866</v>
      </c>
      <c r="H22" s="24">
        <v>0</v>
      </c>
      <c r="I22" s="18">
        <f t="shared" si="3"/>
        <v>45098.481788347868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1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1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1" t="s">
        <v>64</v>
      </c>
      <c r="B24" s="13" t="s">
        <v>22</v>
      </c>
      <c r="C24" s="30">
        <v>8889</v>
      </c>
      <c r="D24" s="11">
        <v>2518.1905699999998</v>
      </c>
      <c r="E24" s="11">
        <f>278+1091</f>
        <v>1369</v>
      </c>
      <c r="F24" s="11">
        <v>5020</v>
      </c>
      <c r="G24" s="46">
        <v>27302.291218347866</v>
      </c>
      <c r="H24" s="11">
        <v>0</v>
      </c>
      <c r="I24" s="18">
        <f t="shared" si="3"/>
        <v>45098.481788347868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1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1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1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1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1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1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1" t="s">
        <v>68</v>
      </c>
      <c r="B28" s="13" t="s">
        <v>26</v>
      </c>
      <c r="C28" s="27">
        <f>SUM(C29:C33)</f>
        <v>477</v>
      </c>
      <c r="D28" s="24">
        <v>0</v>
      </c>
      <c r="E28" s="24">
        <f>SUM(E29:E33)</f>
        <v>0</v>
      </c>
      <c r="F28" s="27">
        <f>SUM(F29:F33)</f>
        <v>308</v>
      </c>
      <c r="G28" s="44">
        <f>SUM(G29:G33)</f>
        <v>4.7529827999999998</v>
      </c>
      <c r="H28" s="24">
        <v>0</v>
      </c>
      <c r="I28" s="18">
        <f t="shared" si="3"/>
        <v>789.75298280000004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1" t="s">
        <v>69</v>
      </c>
      <c r="B29" s="13" t="s">
        <v>27</v>
      </c>
      <c r="C29" s="28">
        <v>38</v>
      </c>
      <c r="D29" s="11">
        <v>0</v>
      </c>
      <c r="E29" s="11"/>
      <c r="F29" s="11">
        <v>0</v>
      </c>
      <c r="G29" s="46">
        <v>8.8840799999999998E-2</v>
      </c>
      <c r="I29" s="18">
        <f t="shared" si="3"/>
        <v>38.0888408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1" t="s">
        <v>70</v>
      </c>
      <c r="B30" s="13" t="s">
        <v>28</v>
      </c>
      <c r="C30" s="28">
        <v>421</v>
      </c>
      <c r="D30" s="11">
        <v>0</v>
      </c>
      <c r="E30" s="11"/>
      <c r="F30" s="11">
        <v>267</v>
      </c>
      <c r="G30" s="46">
        <v>0.88840799999999986</v>
      </c>
      <c r="H30" s="11"/>
      <c r="I30" s="18">
        <f t="shared" si="3"/>
        <v>688.88840800000003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1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1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1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1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1" t="s">
        <v>73</v>
      </c>
      <c r="B33" s="13" t="s">
        <v>31</v>
      </c>
      <c r="C33" s="26">
        <v>18</v>
      </c>
      <c r="D33" s="11">
        <v>0</v>
      </c>
      <c r="E33" s="11"/>
      <c r="F33" s="11">
        <v>41</v>
      </c>
      <c r="G33" s="46">
        <v>3.7757339999999999</v>
      </c>
      <c r="H33" s="11"/>
      <c r="I33" s="18">
        <f t="shared" si="3"/>
        <v>62.775734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1" t="s">
        <v>74</v>
      </c>
      <c r="B34" s="13" t="s">
        <v>32</v>
      </c>
      <c r="C34" s="31">
        <v>0</v>
      </c>
      <c r="D34" s="24">
        <v>0</v>
      </c>
      <c r="E34" s="24">
        <f t="shared" ref="E34" si="8">SUM(E35:E37)</f>
        <v>0</v>
      </c>
      <c r="F34" s="43">
        <v>0</v>
      </c>
      <c r="G34" s="44"/>
      <c r="H34" s="24"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2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1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1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1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2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1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0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1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3" t="s">
        <v>79</v>
      </c>
      <c r="B39" s="10" t="s">
        <v>37</v>
      </c>
      <c r="C39" s="25">
        <v>2292</v>
      </c>
      <c r="D39" s="24">
        <v>2107.0686499999993</v>
      </c>
      <c r="E39" s="11">
        <v>12186</v>
      </c>
      <c r="F39" s="11">
        <v>105</v>
      </c>
      <c r="G39" s="46">
        <v>12686.614307999998</v>
      </c>
      <c r="H39" s="11"/>
      <c r="I39" s="16">
        <f t="shared" si="3"/>
        <v>29376.682957999998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3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1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3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1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3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1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3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1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4" t="s">
        <v>84</v>
      </c>
      <c r="B44" s="12" t="s">
        <v>42</v>
      </c>
      <c r="C44" s="24">
        <f>C5+C11+C22+C28+C39</f>
        <v>17141</v>
      </c>
      <c r="D44" s="24">
        <v>11596.993336060606</v>
      </c>
      <c r="E44" s="24">
        <f t="shared" ref="E44" si="9">SUM(E3,E38:E43)</f>
        <v>15243</v>
      </c>
      <c r="F44" s="49">
        <f>SUM(F3,F39)</f>
        <v>5480</v>
      </c>
      <c r="G44" s="47">
        <f>G3+G39</f>
        <v>43723.485876597864</v>
      </c>
      <c r="H44" s="48">
        <v>0</v>
      </c>
      <c r="I44" s="20">
        <f t="shared" si="3"/>
        <v>93184.47921265848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60" t="s">
        <v>59</v>
      </c>
      <c r="B3" s="10" t="s">
        <v>1</v>
      </c>
      <c r="C3" s="29">
        <f>C4+C21</f>
        <v>318</v>
      </c>
      <c r="D3" s="24">
        <f>D4+D21</f>
        <v>95</v>
      </c>
      <c r="E3" s="24">
        <f>E4+E21</f>
        <v>94</v>
      </c>
      <c r="F3" s="24">
        <f>SUM(F4,F21)</f>
        <v>676</v>
      </c>
      <c r="G3" s="24">
        <f>G4+G21</f>
        <v>17323</v>
      </c>
      <c r="H3" s="24">
        <f>H4+H21</f>
        <v>25</v>
      </c>
      <c r="I3" s="16">
        <f>SUM(C3:H3)</f>
        <v>18531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0" t="s">
        <v>60</v>
      </c>
      <c r="B4" s="10" t="s">
        <v>2</v>
      </c>
      <c r="C4" s="29">
        <f>C5+C17</f>
        <v>70</v>
      </c>
      <c r="D4" s="24">
        <f>D5+D17</f>
        <v>84</v>
      </c>
      <c r="E4" s="24">
        <f>SUM(E5,E17)</f>
        <v>58</v>
      </c>
      <c r="F4" s="24">
        <f>SUM(F5)</f>
        <v>1</v>
      </c>
      <c r="G4" s="24">
        <f>G5</f>
        <v>252</v>
      </c>
      <c r="H4" s="24">
        <f>H5+H17</f>
        <v>0</v>
      </c>
      <c r="I4" s="16">
        <f t="shared" ref="I4:I44" si="0">SUM(C4:H4)</f>
        <v>465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1" t="s">
        <v>61</v>
      </c>
      <c r="B5" s="13" t="s">
        <v>3</v>
      </c>
      <c r="C5" s="29">
        <f t="shared" ref="C5" si="1">C6+C7+C8+C9+C10</f>
        <v>70</v>
      </c>
      <c r="D5" s="24">
        <f>SUM(D6:D9)</f>
        <v>84</v>
      </c>
      <c r="E5" s="24">
        <f>SUM(E6:E10)</f>
        <v>58</v>
      </c>
      <c r="F5" s="24">
        <f>SUM(F6:F10)</f>
        <v>1</v>
      </c>
      <c r="G5" s="24">
        <f>G6+G8</f>
        <v>252</v>
      </c>
      <c r="H5" s="24">
        <f>SUM(H6:H10)</f>
        <v>0</v>
      </c>
      <c r="I5" s="18">
        <f t="shared" si="0"/>
        <v>465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1" t="s">
        <v>62</v>
      </c>
      <c r="B6" s="13" t="s">
        <v>4</v>
      </c>
      <c r="C6" s="25">
        <v>65</v>
      </c>
      <c r="D6" s="11">
        <v>4</v>
      </c>
      <c r="E6" s="11">
        <v>36</v>
      </c>
      <c r="F6" s="11">
        <v>0</v>
      </c>
      <c r="G6" s="32">
        <v>225</v>
      </c>
      <c r="H6" s="11"/>
      <c r="I6" s="18">
        <f t="shared" si="0"/>
        <v>330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1" t="s">
        <v>63</v>
      </c>
      <c r="B7" s="13" t="s">
        <v>5</v>
      </c>
      <c r="C7" s="26">
        <v>0</v>
      </c>
      <c r="D7" s="11">
        <v>49</v>
      </c>
      <c r="E7" s="11"/>
      <c r="F7" s="11">
        <v>0</v>
      </c>
      <c r="G7" s="32"/>
      <c r="H7" s="11"/>
      <c r="I7" s="18">
        <f t="shared" si="0"/>
        <v>49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1" t="s">
        <v>64</v>
      </c>
      <c r="B8" s="13" t="s">
        <v>6</v>
      </c>
      <c r="C8" s="25">
        <v>5</v>
      </c>
      <c r="D8" s="11">
        <v>10</v>
      </c>
      <c r="E8" s="11"/>
      <c r="F8" s="11">
        <v>0</v>
      </c>
      <c r="G8" s="32">
        <v>27</v>
      </c>
      <c r="H8" s="11"/>
      <c r="I8" s="18">
        <f t="shared" si="0"/>
        <v>42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1" t="s">
        <v>65</v>
      </c>
      <c r="B9" s="13" t="s">
        <v>7</v>
      </c>
      <c r="C9" s="26">
        <v>0</v>
      </c>
      <c r="D9" s="11">
        <v>21</v>
      </c>
      <c r="E9" s="11">
        <v>22</v>
      </c>
      <c r="F9" s="11">
        <v>1</v>
      </c>
      <c r="G9" s="11"/>
      <c r="H9" s="11"/>
      <c r="I9" s="18">
        <f t="shared" si="0"/>
        <v>44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1" t="s">
        <v>66</v>
      </c>
      <c r="B10" s="13" t="s">
        <v>8</v>
      </c>
      <c r="C10" s="26">
        <v>0</v>
      </c>
      <c r="D10" s="11">
        <v>0</v>
      </c>
      <c r="E10" s="11"/>
      <c r="F10" s="11">
        <v>0</v>
      </c>
      <c r="G10" s="11"/>
      <c r="H10" s="11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1" t="s">
        <v>67</v>
      </c>
      <c r="B11" s="13" t="s">
        <v>9</v>
      </c>
      <c r="C11" s="31">
        <v>43</v>
      </c>
      <c r="D11" s="24">
        <f>D12</f>
        <v>55</v>
      </c>
      <c r="E11" s="11">
        <v>26</v>
      </c>
      <c r="F11" s="27">
        <f>SUM(F16,F13)</f>
        <v>1</v>
      </c>
      <c r="G11" s="24">
        <f>G13</f>
        <v>132</v>
      </c>
      <c r="H11" s="24"/>
      <c r="I11" s="18">
        <f t="shared" si="0"/>
        <v>257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1" t="s">
        <v>68</v>
      </c>
      <c r="B12" s="13" t="s">
        <v>10</v>
      </c>
      <c r="C12" s="28">
        <v>21</v>
      </c>
      <c r="D12" s="11">
        <v>55</v>
      </c>
      <c r="E12" s="11">
        <v>24</v>
      </c>
      <c r="F12" s="11">
        <v>0</v>
      </c>
      <c r="G12" s="32">
        <v>132</v>
      </c>
      <c r="H12" s="11"/>
      <c r="I12" s="18">
        <f t="shared" si="0"/>
        <v>232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1" t="s">
        <v>69</v>
      </c>
      <c r="B13" s="13" t="s">
        <v>11</v>
      </c>
      <c r="C13" s="28">
        <v>43</v>
      </c>
      <c r="D13" s="11">
        <v>63</v>
      </c>
      <c r="E13" s="11">
        <v>24</v>
      </c>
      <c r="F13" s="11">
        <v>0</v>
      </c>
      <c r="G13" s="32">
        <v>132</v>
      </c>
      <c r="H13" s="11"/>
      <c r="I13" s="18">
        <f t="shared" si="0"/>
        <v>262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1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1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1" t="s">
        <v>72</v>
      </c>
      <c r="B16" s="13" t="s">
        <v>14</v>
      </c>
      <c r="C16" s="26">
        <v>0</v>
      </c>
      <c r="D16" s="11">
        <v>8</v>
      </c>
      <c r="E16" s="11">
        <v>6</v>
      </c>
      <c r="F16" s="11">
        <v>1</v>
      </c>
      <c r="G16" s="32">
        <v>1</v>
      </c>
      <c r="H16" s="11"/>
      <c r="I16" s="18">
        <f t="shared" si="0"/>
        <v>16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1" t="s">
        <v>73</v>
      </c>
      <c r="B17" s="13" t="s">
        <v>15</v>
      </c>
      <c r="C17" s="29">
        <f>SUM(C18:C20)</f>
        <v>0</v>
      </c>
      <c r="D17" s="24">
        <f>SUM(D18:D20)</f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1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1" t="s">
        <v>75</v>
      </c>
      <c r="B19" s="13" t="s">
        <v>17</v>
      </c>
      <c r="C19" s="26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2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3" t="s">
        <v>60</v>
      </c>
      <c r="B21" s="10" t="s">
        <v>19</v>
      </c>
      <c r="C21" s="29">
        <f>C22</f>
        <v>248</v>
      </c>
      <c r="D21" s="24">
        <f>D22</f>
        <v>11</v>
      </c>
      <c r="E21" s="24">
        <f>SUM(E22,E28,E34)</f>
        <v>36</v>
      </c>
      <c r="F21" s="27">
        <f>SUM(F22,F34)</f>
        <v>675</v>
      </c>
      <c r="G21" s="24">
        <f>G22</f>
        <v>17071</v>
      </c>
      <c r="H21" s="24">
        <f>H22+H34</f>
        <v>25</v>
      </c>
      <c r="I21" s="16">
        <f t="shared" si="0"/>
        <v>18066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1" t="s">
        <v>62</v>
      </c>
      <c r="B22" s="13" t="s">
        <v>20</v>
      </c>
      <c r="C22" s="31">
        <f>C23+C24+C25+C26+C27</f>
        <v>248</v>
      </c>
      <c r="D22" s="24">
        <f>D24</f>
        <v>11</v>
      </c>
      <c r="E22" s="24">
        <f>SUM(E23:E27)</f>
        <v>36</v>
      </c>
      <c r="F22" s="27">
        <f>SUM(F23:F27)</f>
        <v>675</v>
      </c>
      <c r="G22" s="24">
        <f>SUM(G23:G27)</f>
        <v>17071</v>
      </c>
      <c r="H22" s="24">
        <f>SUM(H23:H27)</f>
        <v>25</v>
      </c>
      <c r="I22" s="18">
        <f t="shared" si="0"/>
        <v>18066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1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1" t="s">
        <v>64</v>
      </c>
      <c r="B24" s="13" t="s">
        <v>22</v>
      </c>
      <c r="C24" s="30">
        <v>248</v>
      </c>
      <c r="D24" s="11">
        <v>11</v>
      </c>
      <c r="E24" s="11">
        <v>36</v>
      </c>
      <c r="F24" s="11">
        <v>675</v>
      </c>
      <c r="G24" s="11">
        <v>17071</v>
      </c>
      <c r="H24" s="11">
        <v>25</v>
      </c>
      <c r="I24" s="18">
        <f t="shared" si="0"/>
        <v>18066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1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1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1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1" t="s">
        <v>68</v>
      </c>
      <c r="B28" s="13" t="s">
        <v>26</v>
      </c>
      <c r="C28" s="31">
        <v>89</v>
      </c>
      <c r="D28" s="24">
        <v>0</v>
      </c>
      <c r="E28" s="11"/>
      <c r="F28" s="27">
        <f>SUM(F29:F33)</f>
        <v>477</v>
      </c>
      <c r="G28" s="24">
        <v>0</v>
      </c>
      <c r="H28" s="24">
        <v>4</v>
      </c>
      <c r="I28" s="18">
        <f t="shared" si="0"/>
        <v>570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1" t="s">
        <v>69</v>
      </c>
      <c r="B29" s="13" t="s">
        <v>27</v>
      </c>
      <c r="C29" s="28">
        <v>31</v>
      </c>
      <c r="D29" s="11">
        <v>0</v>
      </c>
      <c r="E29" s="11"/>
      <c r="F29" s="11">
        <v>0</v>
      </c>
      <c r="G29" s="11"/>
      <c r="H29" s="1">
        <v>4</v>
      </c>
      <c r="I29" s="18">
        <f t="shared" si="0"/>
        <v>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1" t="s">
        <v>70</v>
      </c>
      <c r="B30" s="13" t="s">
        <v>28</v>
      </c>
      <c r="C30" s="28">
        <v>89</v>
      </c>
      <c r="D30" s="11">
        <v>0</v>
      </c>
      <c r="E30" s="11"/>
      <c r="F30" s="11">
        <v>470</v>
      </c>
      <c r="G30" s="11"/>
      <c r="H30" s="11">
        <v>4</v>
      </c>
      <c r="I30" s="18">
        <f t="shared" si="0"/>
        <v>563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1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1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1" t="s">
        <v>73</v>
      </c>
      <c r="B33" s="13" t="s">
        <v>31</v>
      </c>
      <c r="C33" s="26">
        <v>22</v>
      </c>
      <c r="D33" s="11">
        <v>0</v>
      </c>
      <c r="E33" s="11"/>
      <c r="F33" s="11">
        <v>7</v>
      </c>
      <c r="G33" s="11"/>
      <c r="H33" s="11">
        <v>4</v>
      </c>
      <c r="I33" s="18">
        <f t="shared" si="0"/>
        <v>33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1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2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1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2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0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3" t="s">
        <v>79</v>
      </c>
      <c r="B39" s="10" t="s">
        <v>37</v>
      </c>
      <c r="C39" s="25">
        <v>54</v>
      </c>
      <c r="D39" s="24">
        <v>51</v>
      </c>
      <c r="E39" s="11">
        <v>256</v>
      </c>
      <c r="F39" s="11">
        <v>15</v>
      </c>
      <c r="G39" s="11">
        <v>76</v>
      </c>
      <c r="H39" s="11">
        <v>9</v>
      </c>
      <c r="I39" s="16">
        <f t="shared" si="0"/>
        <v>461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3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3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3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3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4" t="s">
        <v>84</v>
      </c>
      <c r="B44" s="12" t="s">
        <v>42</v>
      </c>
      <c r="C44" s="29">
        <f>C39+C3</f>
        <v>372</v>
      </c>
      <c r="D44" s="24">
        <f>D39+D3</f>
        <v>146</v>
      </c>
      <c r="E44" s="24">
        <f>SUM(E3,E38:E43)</f>
        <v>350</v>
      </c>
      <c r="F44" s="55">
        <f>SUM(F3,F39)</f>
        <v>691</v>
      </c>
      <c r="G44" s="24">
        <f>G3+G39</f>
        <v>17399</v>
      </c>
      <c r="H44" s="48">
        <f>H39+H3</f>
        <v>34</v>
      </c>
      <c r="I44" s="20">
        <f t="shared" si="0"/>
        <v>18992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60" t="s">
        <v>59</v>
      </c>
      <c r="B3" s="10" t="s">
        <v>1</v>
      </c>
      <c r="C3" s="24">
        <f>C4+C21</f>
        <v>315</v>
      </c>
      <c r="D3" s="24">
        <v>87</v>
      </c>
      <c r="E3" s="24">
        <f>E4+E21</f>
        <v>107</v>
      </c>
      <c r="F3" s="24">
        <f>SUM(F4,F21)</f>
        <v>640</v>
      </c>
      <c r="G3" s="24">
        <f>G4+G21</f>
        <v>15540</v>
      </c>
      <c r="H3" s="24">
        <v>0</v>
      </c>
      <c r="I3" s="16">
        <f>SUM(C3:H3)</f>
        <v>16689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0" t="s">
        <v>60</v>
      </c>
      <c r="B4" s="10" t="s">
        <v>2</v>
      </c>
      <c r="C4" s="24">
        <f>C5+C17</f>
        <v>76</v>
      </c>
      <c r="D4" s="24">
        <v>73</v>
      </c>
      <c r="E4" s="24">
        <f>SUM(E5,E17)</f>
        <v>30</v>
      </c>
      <c r="F4" s="24">
        <f>SUM(F5)</f>
        <v>2</v>
      </c>
      <c r="G4" s="24">
        <f>G5</f>
        <v>36</v>
      </c>
      <c r="H4" s="24">
        <v>0</v>
      </c>
      <c r="I4" s="16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1" t="s">
        <v>61</v>
      </c>
      <c r="B5" s="13" t="s">
        <v>3</v>
      </c>
      <c r="C5" s="24">
        <f t="shared" ref="C5" si="1">C6+C7+C8+C9+C10</f>
        <v>76</v>
      </c>
      <c r="D5" s="24">
        <v>72</v>
      </c>
      <c r="E5" s="24">
        <f>SUM(E6:E10)</f>
        <v>30</v>
      </c>
      <c r="F5" s="24">
        <f>SUM(F6:F10)</f>
        <v>2</v>
      </c>
      <c r="G5" s="24">
        <f>G6+G8</f>
        <v>36</v>
      </c>
      <c r="H5" s="24">
        <v>0</v>
      </c>
      <c r="I5" s="18">
        <f t="shared" si="0"/>
        <v>216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1" t="s">
        <v>62</v>
      </c>
      <c r="B6" s="13" t="s">
        <v>4</v>
      </c>
      <c r="C6" s="58">
        <v>74</v>
      </c>
      <c r="D6" s="11">
        <v>0</v>
      </c>
      <c r="E6" s="11">
        <v>12</v>
      </c>
      <c r="F6" s="11">
        <v>2</v>
      </c>
      <c r="G6" s="32">
        <v>33</v>
      </c>
      <c r="H6" s="11"/>
      <c r="I6" s="18">
        <f t="shared" si="0"/>
        <v>121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1" t="s">
        <v>63</v>
      </c>
      <c r="B7" s="13" t="s">
        <v>5</v>
      </c>
      <c r="C7" s="26">
        <v>0</v>
      </c>
      <c r="D7" s="11">
        <v>47</v>
      </c>
      <c r="E7" s="11"/>
      <c r="F7" s="11">
        <v>0</v>
      </c>
      <c r="G7" s="32"/>
      <c r="H7" s="11"/>
      <c r="I7" s="18">
        <f t="shared" si="0"/>
        <v>47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1" t="s">
        <v>64</v>
      </c>
      <c r="B8" s="13" t="s">
        <v>6</v>
      </c>
      <c r="C8" s="58">
        <v>2</v>
      </c>
      <c r="D8" s="11">
        <v>10</v>
      </c>
      <c r="E8" s="11"/>
      <c r="F8" s="11">
        <v>0</v>
      </c>
      <c r="G8" s="32">
        <v>3</v>
      </c>
      <c r="H8" s="11"/>
      <c r="I8" s="18">
        <f t="shared" si="0"/>
        <v>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1" t="s">
        <v>65</v>
      </c>
      <c r="B9" s="13" t="s">
        <v>7</v>
      </c>
      <c r="C9" s="26">
        <v>0</v>
      </c>
      <c r="D9" s="11">
        <v>15</v>
      </c>
      <c r="E9" s="11">
        <v>18</v>
      </c>
      <c r="F9" s="11">
        <v>0</v>
      </c>
      <c r="G9" s="11"/>
      <c r="H9" s="11"/>
      <c r="I9" s="18">
        <f t="shared" si="0"/>
        <v>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1" t="s">
        <v>66</v>
      </c>
      <c r="B10" s="13" t="s">
        <v>8</v>
      </c>
      <c r="C10" s="26">
        <v>0</v>
      </c>
      <c r="D10" s="11">
        <v>0</v>
      </c>
      <c r="E10" s="11"/>
      <c r="F10" s="11">
        <v>0</v>
      </c>
      <c r="G10" s="11"/>
      <c r="H10" s="11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1" t="s">
        <v>67</v>
      </c>
      <c r="B11" s="13" t="s">
        <v>9</v>
      </c>
      <c r="C11" s="27">
        <v>120</v>
      </c>
      <c r="D11" s="24">
        <v>62</v>
      </c>
      <c r="E11" s="11">
        <v>24</v>
      </c>
      <c r="F11" s="27">
        <f>SUM(F16,F13)</f>
        <v>1</v>
      </c>
      <c r="G11" s="24">
        <f>G13</f>
        <v>16</v>
      </c>
      <c r="H11" s="24"/>
      <c r="I11" s="18">
        <f t="shared" si="0"/>
        <v>223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1" t="s">
        <v>68</v>
      </c>
      <c r="B12" s="13" t="s">
        <v>10</v>
      </c>
      <c r="C12" s="59">
        <v>5</v>
      </c>
      <c r="D12" s="11">
        <v>62</v>
      </c>
      <c r="E12" s="11">
        <v>25</v>
      </c>
      <c r="F12" s="11">
        <v>0</v>
      </c>
      <c r="G12" s="32">
        <v>16</v>
      </c>
      <c r="H12" s="11"/>
      <c r="I12" s="18">
        <f t="shared" si="0"/>
        <v>108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1" t="s">
        <v>69</v>
      </c>
      <c r="B13" s="13" t="s">
        <v>11</v>
      </c>
      <c r="C13" s="59">
        <v>63</v>
      </c>
      <c r="D13" s="11">
        <v>67</v>
      </c>
      <c r="E13" s="11">
        <v>21</v>
      </c>
      <c r="F13" s="11">
        <v>1</v>
      </c>
      <c r="G13" s="32">
        <v>16</v>
      </c>
      <c r="H13" s="11"/>
      <c r="I13" s="18">
        <f t="shared" si="0"/>
        <v>168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1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1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1" t="s">
        <v>72</v>
      </c>
      <c r="B16" s="13" t="s">
        <v>14</v>
      </c>
      <c r="C16" s="26">
        <v>64</v>
      </c>
      <c r="D16" s="11">
        <v>2</v>
      </c>
      <c r="E16" s="11">
        <v>3</v>
      </c>
      <c r="F16" s="11">
        <v>0</v>
      </c>
      <c r="G16" s="32">
        <v>7</v>
      </c>
      <c r="H16" s="11"/>
      <c r="I16" s="18">
        <f t="shared" si="0"/>
        <v>76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1" t="s">
        <v>73</v>
      </c>
      <c r="B17" s="13" t="s">
        <v>15</v>
      </c>
      <c r="C17" s="29">
        <f>SUM(C18:C20)</f>
        <v>0</v>
      </c>
      <c r="D17" s="24">
        <v>1</v>
      </c>
      <c r="E17" s="24">
        <f>SUM(E18:E20)</f>
        <v>0</v>
      </c>
      <c r="F17" s="27">
        <v>0</v>
      </c>
      <c r="G17" s="24"/>
      <c r="H17" s="27">
        <v>0</v>
      </c>
      <c r="I17" s="18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1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1" t="s">
        <v>75</v>
      </c>
      <c r="B19" s="13" t="s">
        <v>17</v>
      </c>
      <c r="C19" s="26"/>
      <c r="D19" s="11">
        <v>1</v>
      </c>
      <c r="E19" s="11"/>
      <c r="F19" s="11">
        <v>0</v>
      </c>
      <c r="G19" s="11"/>
      <c r="H19" s="11"/>
      <c r="I19" s="18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2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3" t="s">
        <v>60</v>
      </c>
      <c r="B21" s="10" t="s">
        <v>19</v>
      </c>
      <c r="C21" s="29">
        <f>C22</f>
        <v>239</v>
      </c>
      <c r="D21" s="24">
        <v>14</v>
      </c>
      <c r="E21" s="24">
        <f>SUM(E22,E28,E34)</f>
        <v>77</v>
      </c>
      <c r="F21" s="27">
        <f>SUM(F22,F34)</f>
        <v>638</v>
      </c>
      <c r="G21" s="24">
        <f>G22</f>
        <v>15504</v>
      </c>
      <c r="H21" s="24">
        <v>0</v>
      </c>
      <c r="I21" s="16">
        <f t="shared" si="0"/>
        <v>16472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1" t="s">
        <v>62</v>
      </c>
      <c r="B22" s="13" t="s">
        <v>20</v>
      </c>
      <c r="C22" s="27">
        <f>C23+C24+C25+C26+C27</f>
        <v>239</v>
      </c>
      <c r="D22" s="24">
        <v>14</v>
      </c>
      <c r="E22" s="24">
        <f>SUM(E23:E27)</f>
        <v>77</v>
      </c>
      <c r="F22" s="27">
        <f>SUM(F23:F27)</f>
        <v>638</v>
      </c>
      <c r="G22" s="24">
        <f>SUM(G23:G27)</f>
        <v>15504</v>
      </c>
      <c r="H22" s="24">
        <v>0</v>
      </c>
      <c r="I22" s="18">
        <f t="shared" si="0"/>
        <v>16472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1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1" t="s">
        <v>64</v>
      </c>
      <c r="B24" s="13" t="s">
        <v>22</v>
      </c>
      <c r="C24" s="30">
        <v>239</v>
      </c>
      <c r="D24" s="11">
        <v>14</v>
      </c>
      <c r="E24" s="11">
        <f>50+27</f>
        <v>77</v>
      </c>
      <c r="F24" s="11">
        <v>638</v>
      </c>
      <c r="G24" s="11">
        <v>15504</v>
      </c>
      <c r="H24" s="11">
        <v>0</v>
      </c>
      <c r="I24" s="18">
        <f t="shared" si="0"/>
        <v>16472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1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1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1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1" t="s">
        <v>68</v>
      </c>
      <c r="B28" s="13" t="s">
        <v>26</v>
      </c>
      <c r="C28" s="27">
        <v>39</v>
      </c>
      <c r="D28" s="24">
        <v>0</v>
      </c>
      <c r="E28" s="11"/>
      <c r="F28" s="27">
        <f>SUM(F29:F33)</f>
        <v>357</v>
      </c>
      <c r="G28" s="11">
        <v>0</v>
      </c>
      <c r="H28" s="24">
        <v>0</v>
      </c>
      <c r="I28" s="18">
        <f t="shared" si="0"/>
        <v>396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1" t="s">
        <v>69</v>
      </c>
      <c r="B29" s="13" t="s">
        <v>27</v>
      </c>
      <c r="C29" s="59">
        <v>9</v>
      </c>
      <c r="D29" s="11">
        <v>0</v>
      </c>
      <c r="E29" s="11"/>
      <c r="F29" s="11">
        <v>0</v>
      </c>
      <c r="G29" s="11">
        <v>1</v>
      </c>
      <c r="I29" s="18">
        <f t="shared" si="0"/>
        <v>10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1" t="s">
        <v>70</v>
      </c>
      <c r="B30" s="13" t="s">
        <v>28</v>
      </c>
      <c r="C30" s="59">
        <v>39</v>
      </c>
      <c r="D30" s="11">
        <v>0</v>
      </c>
      <c r="E30" s="11"/>
      <c r="F30" s="11">
        <v>349</v>
      </c>
      <c r="G30" s="11">
        <v>1</v>
      </c>
      <c r="H30" s="11"/>
      <c r="I30" s="18">
        <f t="shared" si="0"/>
        <v>389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1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1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1" t="s">
        <v>73</v>
      </c>
      <c r="B33" s="13" t="s">
        <v>31</v>
      </c>
      <c r="C33" s="26">
        <v>16</v>
      </c>
      <c r="D33" s="11">
        <v>0</v>
      </c>
      <c r="E33" s="11"/>
      <c r="F33" s="11">
        <v>8</v>
      </c>
      <c r="G33" s="11">
        <v>1</v>
      </c>
      <c r="H33" s="11"/>
      <c r="I33" s="18">
        <f t="shared" si="0"/>
        <v>25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1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24"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2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1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2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0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3" t="s">
        <v>79</v>
      </c>
      <c r="B39" s="10" t="s">
        <v>37</v>
      </c>
      <c r="C39" s="58">
        <v>20</v>
      </c>
      <c r="D39" s="24">
        <v>39</v>
      </c>
      <c r="E39" s="11">
        <v>263</v>
      </c>
      <c r="F39" s="11">
        <v>3</v>
      </c>
      <c r="G39" s="11">
        <v>27</v>
      </c>
      <c r="H39" s="11"/>
      <c r="I39" s="16">
        <f t="shared" si="0"/>
        <v>352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3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3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3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3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4" t="s">
        <v>84</v>
      </c>
      <c r="B44" s="12" t="s">
        <v>42</v>
      </c>
      <c r="C44" s="24">
        <f>C39+C3</f>
        <v>335</v>
      </c>
      <c r="D44" s="24">
        <v>126</v>
      </c>
      <c r="E44" s="24">
        <f>SUM(E3,E38:E43)</f>
        <v>370</v>
      </c>
      <c r="F44" s="49">
        <f>SUM(F3,F39)</f>
        <v>643</v>
      </c>
      <c r="G44" s="24">
        <f>G3+G39</f>
        <v>15567</v>
      </c>
      <c r="H44" s="48">
        <v>0</v>
      </c>
      <c r="I44" s="20">
        <f t="shared" si="0"/>
        <v>17041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60" zoomScaleNormal="6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99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66"/>
      <c r="O2" s="65" t="s">
        <v>91</v>
      </c>
      <c r="P2" s="66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0" t="s">
        <v>59</v>
      </c>
      <c r="B4" s="10" t="s">
        <v>1</v>
      </c>
      <c r="C4" s="24">
        <f t="shared" ref="C4:F4" si="0">C5+C22</f>
        <v>24664</v>
      </c>
      <c r="D4" s="24">
        <f t="shared" si="0"/>
        <v>22</v>
      </c>
      <c r="E4" s="24">
        <f t="shared" si="0"/>
        <v>13574</v>
      </c>
      <c r="F4" s="24">
        <f t="shared" si="0"/>
        <v>32</v>
      </c>
      <c r="G4" s="27">
        <f>G5+G22</f>
        <v>8727</v>
      </c>
      <c r="H4" s="27">
        <v>16</v>
      </c>
      <c r="I4" s="41">
        <f>SUM(I5,I22,I29)</f>
        <v>6034</v>
      </c>
      <c r="J4" s="41"/>
      <c r="K4" s="44">
        <f>K5+K22</f>
        <v>22784.289000000004</v>
      </c>
      <c r="L4" s="15"/>
      <c r="M4" s="15"/>
      <c r="N4" s="15"/>
      <c r="O4" s="15">
        <f>C4+E4+G4+I4+K4+M4</f>
        <v>75783.289000000004</v>
      </c>
      <c r="P4" s="16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0" t="s">
        <v>60</v>
      </c>
      <c r="B5" s="10" t="s">
        <v>2</v>
      </c>
      <c r="C5" s="24">
        <f>C6+C12</f>
        <v>22706</v>
      </c>
      <c r="D5" s="24">
        <f>D6+D12+D18</f>
        <v>22</v>
      </c>
      <c r="E5" s="24">
        <f>E6+E12+E18</f>
        <v>13574</v>
      </c>
      <c r="F5" s="24">
        <f>F6+F12+F18</f>
        <v>32</v>
      </c>
      <c r="G5" s="27">
        <f>G6+G12</f>
        <v>7211</v>
      </c>
      <c r="H5" s="38"/>
      <c r="I5" s="41">
        <f>SUM(I12,I6)</f>
        <v>4284</v>
      </c>
      <c r="J5" s="41"/>
      <c r="K5" s="44">
        <f>K6+K12</f>
        <v>22426.923000000003</v>
      </c>
      <c r="L5" s="15"/>
      <c r="M5" s="15"/>
      <c r="N5" s="15"/>
      <c r="O5" s="15">
        <f t="shared" ref="O5:O45" si="1">C5+E5+G5+I5+K5+M5</f>
        <v>70201.92300000001</v>
      </c>
      <c r="P5" s="16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1" t="s">
        <v>61</v>
      </c>
      <c r="B6" s="13" t="s">
        <v>3</v>
      </c>
      <c r="C6" s="24">
        <f>SUM(C7:C11)</f>
        <v>22426</v>
      </c>
      <c r="D6" s="24"/>
      <c r="E6" s="24">
        <f t="shared" ref="E6:F6" si="3">SUM(E7:E10)</f>
        <v>13465</v>
      </c>
      <c r="F6" s="24">
        <f t="shared" si="3"/>
        <v>0</v>
      </c>
      <c r="G6" s="27">
        <f>G7+G10</f>
        <v>6961</v>
      </c>
      <c r="H6" s="38"/>
      <c r="I6" s="41">
        <f>SUM(I7:I11)</f>
        <v>4266</v>
      </c>
      <c r="J6" s="41"/>
      <c r="K6" s="44">
        <f>K7</f>
        <v>22334.025000000001</v>
      </c>
      <c r="L6" s="17"/>
      <c r="M6" s="17"/>
      <c r="N6" s="17"/>
      <c r="O6" s="15">
        <f t="shared" si="1"/>
        <v>69452.024999999994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1" t="s">
        <v>62</v>
      </c>
      <c r="B7" s="13" t="s">
        <v>4</v>
      </c>
      <c r="C7" s="32">
        <v>20752</v>
      </c>
      <c r="D7" s="11"/>
      <c r="E7" s="11">
        <v>7268</v>
      </c>
      <c r="F7" s="11">
        <v>0</v>
      </c>
      <c r="G7" s="11">
        <v>6961</v>
      </c>
      <c r="H7" s="37"/>
      <c r="I7" s="11">
        <v>3571</v>
      </c>
      <c r="J7" s="11"/>
      <c r="K7" s="45">
        <v>22334.025000000001</v>
      </c>
      <c r="L7" s="17"/>
      <c r="M7" s="17"/>
      <c r="N7" s="17"/>
      <c r="O7" s="15">
        <f t="shared" si="1"/>
        <v>60886.025000000001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1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45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1" t="s">
        <v>64</v>
      </c>
      <c r="B9" s="13" t="s">
        <v>6</v>
      </c>
      <c r="C9" s="32">
        <v>1674</v>
      </c>
      <c r="D9" s="11"/>
      <c r="E9" s="11">
        <v>1687</v>
      </c>
      <c r="F9" s="11">
        <v>0</v>
      </c>
      <c r="G9" s="35"/>
      <c r="H9" s="37"/>
      <c r="I9" s="11">
        <v>93</v>
      </c>
      <c r="J9" s="11"/>
      <c r="K9" s="45"/>
      <c r="L9" s="17"/>
      <c r="M9" s="17"/>
      <c r="N9" s="17"/>
      <c r="O9" s="15">
        <f t="shared" si="1"/>
        <v>3454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1" t="s">
        <v>65</v>
      </c>
      <c r="B10" s="13" t="s">
        <v>7</v>
      </c>
      <c r="C10" s="32"/>
      <c r="D10" s="11"/>
      <c r="E10" s="11">
        <v>4510</v>
      </c>
      <c r="F10" s="11">
        <v>0</v>
      </c>
      <c r="G10" s="32"/>
      <c r="H10" s="37"/>
      <c r="I10" s="11">
        <v>602</v>
      </c>
      <c r="J10" s="11"/>
      <c r="K10" s="46"/>
      <c r="L10" s="17"/>
      <c r="M10" s="17"/>
      <c r="N10" s="17"/>
      <c r="O10" s="15">
        <f t="shared" si="1"/>
        <v>5112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1" t="s">
        <v>66</v>
      </c>
      <c r="B11" s="13" t="s">
        <v>8</v>
      </c>
      <c r="C11" s="32"/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46"/>
      <c r="L11" s="17"/>
      <c r="M11" s="17"/>
      <c r="N11" s="17"/>
      <c r="O11" s="15">
        <f t="shared" si="1"/>
        <v>0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1" t="s">
        <v>67</v>
      </c>
      <c r="B12" s="13" t="s">
        <v>9</v>
      </c>
      <c r="C12" s="27">
        <f>C13+C14+C15+C16+C17</f>
        <v>280</v>
      </c>
      <c r="D12" s="24"/>
      <c r="E12" s="24">
        <f t="shared" ref="E12" si="4">SUM(E13:E17)</f>
        <v>109</v>
      </c>
      <c r="F12" s="24">
        <v>0</v>
      </c>
      <c r="G12" s="27">
        <f>G14+G17</f>
        <v>250</v>
      </c>
      <c r="H12" s="38"/>
      <c r="I12" s="43">
        <f>SUM(I13:I16)</f>
        <v>18</v>
      </c>
      <c r="J12" s="24"/>
      <c r="K12" s="44">
        <f>SUM(K13:K17)</f>
        <v>92.897999999999996</v>
      </c>
      <c r="L12" s="17"/>
      <c r="M12" s="17"/>
      <c r="N12" s="17"/>
      <c r="O12" s="15">
        <f t="shared" si="1"/>
        <v>749.89800000000002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1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46"/>
      <c r="L13" s="17"/>
      <c r="M13" s="17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1" t="s">
        <v>69</v>
      </c>
      <c r="B14" s="13" t="s">
        <v>11</v>
      </c>
      <c r="C14" s="32">
        <v>211</v>
      </c>
      <c r="D14" s="11"/>
      <c r="E14" s="11">
        <v>109</v>
      </c>
      <c r="F14" s="11">
        <v>0</v>
      </c>
      <c r="G14" s="11">
        <v>7</v>
      </c>
      <c r="H14" s="37"/>
      <c r="I14" s="11">
        <v>18</v>
      </c>
      <c r="J14" s="11"/>
      <c r="K14" s="46">
        <v>92.897999999999996</v>
      </c>
      <c r="L14" s="17"/>
      <c r="M14" s="17"/>
      <c r="N14" s="17"/>
      <c r="O14" s="15">
        <f t="shared" si="1"/>
        <v>437.89800000000002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1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46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1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46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1" t="s">
        <v>72</v>
      </c>
      <c r="B17" s="13" t="s">
        <v>14</v>
      </c>
      <c r="C17" s="11">
        <v>69</v>
      </c>
      <c r="D17" s="11"/>
      <c r="E17" s="11">
        <v>0</v>
      </c>
      <c r="F17" s="11">
        <v>0</v>
      </c>
      <c r="G17" s="32">
        <v>243</v>
      </c>
      <c r="H17" s="37"/>
      <c r="I17" s="11">
        <v>0</v>
      </c>
      <c r="J17" s="11"/>
      <c r="K17" s="46"/>
      <c r="L17" s="17"/>
      <c r="M17" s="17"/>
      <c r="N17" s="17"/>
      <c r="O17" s="15">
        <f t="shared" si="1"/>
        <v>312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1" t="s">
        <v>73</v>
      </c>
      <c r="B18" s="13" t="s">
        <v>15</v>
      </c>
      <c r="C18" s="27"/>
      <c r="D18" s="24">
        <f>D20</f>
        <v>22</v>
      </c>
      <c r="E18" s="24">
        <f t="shared" ref="E18:F18" si="5">SUM(E19:E21)</f>
        <v>0</v>
      </c>
      <c r="F18" s="24">
        <f t="shared" si="5"/>
        <v>32</v>
      </c>
      <c r="G18" s="36"/>
      <c r="H18" s="38"/>
      <c r="I18" s="24">
        <v>0</v>
      </c>
      <c r="J18" s="24"/>
      <c r="K18" s="44"/>
      <c r="L18" s="17"/>
      <c r="M18" s="17"/>
      <c r="N18" s="17"/>
      <c r="O18" s="15">
        <f t="shared" si="1"/>
        <v>0</v>
      </c>
      <c r="P18" s="16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1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46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1" t="s">
        <v>75</v>
      </c>
      <c r="B20" s="13" t="s">
        <v>17</v>
      </c>
      <c r="C20" s="32"/>
      <c r="D20" s="11">
        <v>22</v>
      </c>
      <c r="E20" s="11">
        <v>0</v>
      </c>
      <c r="F20" s="11">
        <v>32</v>
      </c>
      <c r="G20" s="34"/>
      <c r="H20" s="37"/>
      <c r="I20" s="11">
        <v>0</v>
      </c>
      <c r="J20" s="11"/>
      <c r="K20" s="46"/>
      <c r="L20" s="17"/>
      <c r="M20" s="17"/>
      <c r="N20" s="17"/>
      <c r="O20" s="15">
        <f t="shared" si="1"/>
        <v>0</v>
      </c>
      <c r="P20" s="16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2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46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3" t="s">
        <v>60</v>
      </c>
      <c r="B22" s="10" t="s">
        <v>19</v>
      </c>
      <c r="C22" s="29">
        <f>C23+C29</f>
        <v>1958</v>
      </c>
      <c r="D22" s="27"/>
      <c r="E22" s="24">
        <f t="shared" ref="E22" si="6">E23+E29</f>
        <v>0</v>
      </c>
      <c r="F22" s="24">
        <f>F23+F29</f>
        <v>0</v>
      </c>
      <c r="G22" s="27">
        <f>G23</f>
        <v>1516</v>
      </c>
      <c r="H22" s="38"/>
      <c r="I22" s="27">
        <f>SUM(I23,I35)</f>
        <v>1451</v>
      </c>
      <c r="J22" s="27"/>
      <c r="K22" s="44">
        <f>K23+K29</f>
        <v>357.36599999999999</v>
      </c>
      <c r="L22" s="15"/>
      <c r="M22" s="15"/>
      <c r="N22" s="15"/>
      <c r="O22" s="15">
        <f t="shared" si="1"/>
        <v>5282.366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1" t="s">
        <v>62</v>
      </c>
      <c r="B23" s="13" t="s">
        <v>20</v>
      </c>
      <c r="C23" s="27">
        <f>SUM(C24:C28)</f>
        <v>1801</v>
      </c>
      <c r="D23" s="24"/>
      <c r="E23" s="24">
        <f t="shared" ref="E23" si="7">E25</f>
        <v>0</v>
      </c>
      <c r="F23" s="24">
        <f>SUM(F24:F28)</f>
        <v>0</v>
      </c>
      <c r="G23" s="27">
        <f>G25</f>
        <v>1516</v>
      </c>
      <c r="H23" s="38"/>
      <c r="I23" s="27">
        <f t="shared" ref="I23" si="8">SUM(I24:I28)</f>
        <v>1451</v>
      </c>
      <c r="J23" s="24"/>
      <c r="K23" s="44">
        <f>K25</f>
        <v>357.36599999999999</v>
      </c>
      <c r="L23" s="17"/>
      <c r="M23" s="17"/>
      <c r="N23" s="17"/>
      <c r="O23" s="15">
        <f t="shared" si="1"/>
        <v>5125.366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1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46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1" t="s">
        <v>64</v>
      </c>
      <c r="B25" s="13" t="s">
        <v>22</v>
      </c>
      <c r="C25" s="32">
        <v>1801</v>
      </c>
      <c r="D25" s="11"/>
      <c r="E25" s="11">
        <v>0</v>
      </c>
      <c r="F25" s="11">
        <v>0</v>
      </c>
      <c r="G25" s="11">
        <v>1516</v>
      </c>
      <c r="H25" s="37"/>
      <c r="I25" s="11">
        <v>1451</v>
      </c>
      <c r="J25" s="11"/>
      <c r="K25" s="46">
        <v>357.36599999999999</v>
      </c>
      <c r="L25" s="17"/>
      <c r="M25" s="17"/>
      <c r="N25" s="17"/>
      <c r="O25" s="15">
        <f t="shared" si="1"/>
        <v>5125.366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1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37"/>
      <c r="I26" s="11">
        <v>0</v>
      </c>
      <c r="J26" s="11"/>
      <c r="K26" s="46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1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46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1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46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1" t="s">
        <v>68</v>
      </c>
      <c r="B29" s="13" t="s">
        <v>26</v>
      </c>
      <c r="C29" s="27">
        <f>SUM(C30:C34)</f>
        <v>157</v>
      </c>
      <c r="D29" s="24"/>
      <c r="E29" s="24">
        <f t="shared" ref="E29" si="9">E30+E31</f>
        <v>0</v>
      </c>
      <c r="F29" s="24">
        <v>0</v>
      </c>
      <c r="G29" s="36"/>
      <c r="H29" s="38"/>
      <c r="I29" s="27">
        <f>SUM(I30:I34)</f>
        <v>299</v>
      </c>
      <c r="J29" s="24"/>
      <c r="K29" s="44">
        <v>0</v>
      </c>
      <c r="L29" s="17"/>
      <c r="M29" s="17"/>
      <c r="N29" s="17"/>
      <c r="O29" s="15">
        <f t="shared" si="1"/>
        <v>456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1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46"/>
      <c r="L30" s="17"/>
      <c r="M30" s="17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1" t="s">
        <v>70</v>
      </c>
      <c r="B31" s="13" t="s">
        <v>28</v>
      </c>
      <c r="C31" s="32">
        <v>157</v>
      </c>
      <c r="D31" s="11"/>
      <c r="E31" s="11">
        <v>0</v>
      </c>
      <c r="F31" s="11">
        <v>0</v>
      </c>
      <c r="G31" s="34"/>
      <c r="H31" s="37"/>
      <c r="I31" s="11">
        <v>299</v>
      </c>
      <c r="J31" s="11"/>
      <c r="K31" s="46"/>
      <c r="L31" s="17"/>
      <c r="M31" s="17"/>
      <c r="N31" s="17"/>
      <c r="O31" s="15">
        <f t="shared" si="1"/>
        <v>456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1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46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1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46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1" t="s">
        <v>73</v>
      </c>
      <c r="B34" s="13" t="s">
        <v>31</v>
      </c>
      <c r="C34" s="32"/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46"/>
      <c r="L34" s="17"/>
      <c r="M34" s="17"/>
      <c r="N34" s="17"/>
      <c r="O34" s="15">
        <f t="shared" si="1"/>
        <v>0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1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16</v>
      </c>
      <c r="I35" s="24">
        <v>0</v>
      </c>
      <c r="J35" s="24"/>
      <c r="K35" s="44"/>
      <c r="L35" s="17"/>
      <c r="M35" s="17"/>
      <c r="N35" s="17"/>
      <c r="O35" s="15">
        <f t="shared" si="1"/>
        <v>0</v>
      </c>
      <c r="P35" s="16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2" t="s">
        <v>77</v>
      </c>
      <c r="B36" s="13" t="s">
        <v>33</v>
      </c>
      <c r="C36" s="32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6"/>
      <c r="L36" s="17"/>
      <c r="M36" s="17"/>
      <c r="N36" s="17"/>
      <c r="O36" s="15">
        <f t="shared" si="1"/>
        <v>0</v>
      </c>
      <c r="P36" s="16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1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46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2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46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0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46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3" t="s">
        <v>79</v>
      </c>
      <c r="B40" s="10" t="s">
        <v>37</v>
      </c>
      <c r="C40" s="32">
        <v>5890</v>
      </c>
      <c r="D40" s="11"/>
      <c r="E40" s="24">
        <v>212</v>
      </c>
      <c r="F40" s="24">
        <v>0</v>
      </c>
      <c r="G40" s="11">
        <v>1462</v>
      </c>
      <c r="H40" s="11"/>
      <c r="I40" s="11">
        <v>849</v>
      </c>
      <c r="J40" s="11"/>
      <c r="K40" s="46">
        <v>256.57600000000002</v>
      </c>
      <c r="L40" s="15"/>
      <c r="M40" s="15"/>
      <c r="N40" s="15"/>
      <c r="O40" s="15">
        <f t="shared" si="1"/>
        <v>8669.5760000000009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46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46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46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46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4" t="s">
        <v>84</v>
      </c>
      <c r="B45" s="12" t="s">
        <v>42</v>
      </c>
      <c r="C45" s="24">
        <f>C6+C12+C23+C29+C40</f>
        <v>30554</v>
      </c>
      <c r="D45" s="24">
        <f>D20</f>
        <v>22</v>
      </c>
      <c r="E45" s="24">
        <f t="shared" ref="E45:F45" si="10">E40+E4</f>
        <v>13786</v>
      </c>
      <c r="F45" s="24">
        <f t="shared" si="10"/>
        <v>32</v>
      </c>
      <c r="G45" s="27">
        <f>G40+G4</f>
        <v>10189</v>
      </c>
      <c r="H45" s="27">
        <f>H4</f>
        <v>16</v>
      </c>
      <c r="I45" s="55">
        <f>SUM(I4,I40)</f>
        <v>6883</v>
      </c>
      <c r="J45" s="24"/>
      <c r="K45" s="47">
        <f>K4+K40</f>
        <v>23040.865000000005</v>
      </c>
      <c r="L45" s="19"/>
      <c r="M45" s="19"/>
      <c r="N45" s="19"/>
      <c r="O45" s="19">
        <f t="shared" si="1"/>
        <v>84452.865000000005</v>
      </c>
      <c r="P45" s="20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66"/>
      <c r="O2" s="69" t="s">
        <v>91</v>
      </c>
      <c r="P2" s="7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0" t="s">
        <v>59</v>
      </c>
      <c r="B4" s="10" t="s">
        <v>1</v>
      </c>
      <c r="C4" s="24">
        <f t="shared" ref="C4:D4" si="0">C5+C22</f>
        <v>15432</v>
      </c>
      <c r="D4" s="24">
        <f t="shared" si="0"/>
        <v>28</v>
      </c>
      <c r="E4" s="24">
        <v>14789</v>
      </c>
      <c r="F4" s="24">
        <v>25</v>
      </c>
      <c r="G4" s="24">
        <f t="shared" ref="G4" si="1">G5+G22</f>
        <v>16857</v>
      </c>
      <c r="H4" s="27">
        <v>16</v>
      </c>
      <c r="I4" s="41">
        <f>SUM(I5,I22,I29)</f>
        <v>3401</v>
      </c>
      <c r="J4" s="50">
        <v>0</v>
      </c>
      <c r="K4" s="44">
        <f>K5+K22</f>
        <v>25190.821</v>
      </c>
      <c r="L4" s="15"/>
      <c r="M4" s="15"/>
      <c r="N4" s="15"/>
      <c r="O4" s="15">
        <f>C4+E4+G4+I4+K4+M4</f>
        <v>75669.820999999996</v>
      </c>
      <c r="P4" s="16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0" t="s">
        <v>60</v>
      </c>
      <c r="B5" s="10" t="s">
        <v>2</v>
      </c>
      <c r="C5" s="24">
        <f>C6+C12</f>
        <v>13475</v>
      </c>
      <c r="D5" s="24">
        <f>D6+D12+D18</f>
        <v>28</v>
      </c>
      <c r="E5" s="24">
        <v>14788</v>
      </c>
      <c r="F5" s="24">
        <v>25</v>
      </c>
      <c r="G5" s="24">
        <f t="shared" ref="G5" si="2">SUM(G6,G18,G12)</f>
        <v>14319</v>
      </c>
      <c r="H5" s="24"/>
      <c r="I5" s="41">
        <f>SUM(I12,I6)</f>
        <v>2263</v>
      </c>
      <c r="J5" s="50">
        <v>0</v>
      </c>
      <c r="K5" s="44">
        <f>K6+K12</f>
        <v>24275.692999999999</v>
      </c>
      <c r="L5" s="15"/>
      <c r="M5" s="15"/>
      <c r="N5" s="15"/>
      <c r="O5" s="15">
        <f t="shared" ref="O5:O45" si="3">C5+E5+G5+I5+K5+M5</f>
        <v>69120.692999999999</v>
      </c>
      <c r="P5" s="16">
        <f t="shared" ref="P5:P45" si="4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1" t="s">
        <v>61</v>
      </c>
      <c r="B6" s="13" t="s">
        <v>3</v>
      </c>
      <c r="C6" s="24">
        <f>SUM(C7:C11)</f>
        <v>12728</v>
      </c>
      <c r="D6" s="24"/>
      <c r="E6" s="24">
        <v>13245</v>
      </c>
      <c r="F6" s="24">
        <v>0</v>
      </c>
      <c r="G6" s="24">
        <f t="shared" ref="G6" si="5">SUM(G7:G11)</f>
        <v>14179</v>
      </c>
      <c r="H6" s="24"/>
      <c r="I6" s="41">
        <f>SUM(I7:I11)</f>
        <v>2217</v>
      </c>
      <c r="J6" s="50">
        <v>0</v>
      </c>
      <c r="K6" s="44">
        <f>K7</f>
        <v>24275.692999999999</v>
      </c>
      <c r="L6" s="17"/>
      <c r="M6" s="17"/>
      <c r="N6" s="17"/>
      <c r="O6" s="15">
        <f t="shared" si="3"/>
        <v>66644.692999999999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1" t="s">
        <v>62</v>
      </c>
      <c r="B7" s="13" t="s">
        <v>4</v>
      </c>
      <c r="C7" s="11">
        <v>11137</v>
      </c>
      <c r="D7" s="11"/>
      <c r="E7" s="11">
        <v>6050</v>
      </c>
      <c r="F7" s="11">
        <v>0</v>
      </c>
      <c r="G7" s="11">
        <v>14179</v>
      </c>
      <c r="H7" s="11"/>
      <c r="I7" s="11">
        <v>1498</v>
      </c>
      <c r="J7" s="51">
        <v>0</v>
      </c>
      <c r="K7" s="45">
        <v>24275.692999999999</v>
      </c>
      <c r="L7" s="17"/>
      <c r="M7" s="17"/>
      <c r="N7" s="17"/>
      <c r="O7" s="15">
        <f t="shared" si="3"/>
        <v>57139.692999999999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1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1"/>
      <c r="I8" s="11">
        <v>0</v>
      </c>
      <c r="J8" s="51">
        <v>0</v>
      </c>
      <c r="K8" s="4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1" t="s">
        <v>64</v>
      </c>
      <c r="B9" s="13" t="s">
        <v>6</v>
      </c>
      <c r="C9" s="11">
        <v>1549</v>
      </c>
      <c r="D9" s="11"/>
      <c r="E9" s="11">
        <v>2524</v>
      </c>
      <c r="F9" s="11">
        <v>0</v>
      </c>
      <c r="G9" s="11"/>
      <c r="H9" s="11"/>
      <c r="I9" s="11">
        <v>142</v>
      </c>
      <c r="J9" s="51">
        <v>0</v>
      </c>
      <c r="K9" s="45"/>
      <c r="L9" s="17"/>
      <c r="M9" s="17"/>
      <c r="N9" s="17"/>
      <c r="O9" s="15">
        <f t="shared" si="3"/>
        <v>4215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1" t="s">
        <v>65</v>
      </c>
      <c r="B10" s="13" t="s">
        <v>7</v>
      </c>
      <c r="C10" s="32"/>
      <c r="D10" s="11"/>
      <c r="E10" s="11">
        <v>4671</v>
      </c>
      <c r="F10" s="11">
        <v>0</v>
      </c>
      <c r="G10" s="37"/>
      <c r="H10" s="11"/>
      <c r="I10" s="11">
        <v>577</v>
      </c>
      <c r="J10" s="51">
        <v>0</v>
      </c>
      <c r="K10" s="46"/>
      <c r="L10" s="17"/>
      <c r="M10" s="17"/>
      <c r="N10" s="17"/>
      <c r="O10" s="15">
        <f t="shared" si="3"/>
        <v>5248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1" t="s">
        <v>66</v>
      </c>
      <c r="B11" s="13" t="s">
        <v>8</v>
      </c>
      <c r="C11" s="32">
        <v>42</v>
      </c>
      <c r="D11" s="11"/>
      <c r="E11" s="11">
        <v>0</v>
      </c>
      <c r="F11" s="11">
        <v>0</v>
      </c>
      <c r="G11" s="37"/>
      <c r="H11" s="11"/>
      <c r="I11" s="11">
        <v>0</v>
      </c>
      <c r="J11" s="51">
        <v>0</v>
      </c>
      <c r="K11" s="46"/>
      <c r="L11" s="17"/>
      <c r="M11" s="17"/>
      <c r="N11" s="17"/>
      <c r="O11" s="15">
        <f t="shared" si="3"/>
        <v>42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1" t="s">
        <v>67</v>
      </c>
      <c r="B12" s="13" t="s">
        <v>9</v>
      </c>
      <c r="C12" s="27">
        <f>C13+C14+C15+C16+C17</f>
        <v>747</v>
      </c>
      <c r="D12" s="24"/>
      <c r="E12" s="24">
        <v>1543</v>
      </c>
      <c r="F12" s="24">
        <v>0</v>
      </c>
      <c r="G12" s="33">
        <f t="shared" ref="G12:H12" si="6">SUM(G13:G17)</f>
        <v>140</v>
      </c>
      <c r="H12" s="33">
        <f t="shared" si="6"/>
        <v>0</v>
      </c>
      <c r="I12" s="43">
        <f>SUM(I17,I14)</f>
        <v>46</v>
      </c>
      <c r="J12" s="50">
        <f>SUM(J13:J15)</f>
        <v>0</v>
      </c>
      <c r="K12" s="44">
        <f>SUM(K13:K17)</f>
        <v>0</v>
      </c>
      <c r="L12" s="17"/>
      <c r="M12" s="17"/>
      <c r="N12" s="17"/>
      <c r="O12" s="15">
        <f t="shared" si="3"/>
        <v>2476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1" t="s">
        <v>68</v>
      </c>
      <c r="B13" s="13" t="s">
        <v>10</v>
      </c>
      <c r="C13" s="32">
        <v>424</v>
      </c>
      <c r="D13" s="11"/>
      <c r="E13" s="11">
        <v>981</v>
      </c>
      <c r="F13" s="11">
        <v>0</v>
      </c>
      <c r="G13" s="37"/>
      <c r="H13" s="11"/>
      <c r="I13" s="11">
        <v>0</v>
      </c>
      <c r="J13" s="51">
        <v>0</v>
      </c>
      <c r="K13" s="46"/>
      <c r="L13" s="17"/>
      <c r="M13" s="17"/>
      <c r="N13" s="17"/>
      <c r="O13" s="15">
        <f t="shared" si="3"/>
        <v>1405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1" t="s">
        <v>69</v>
      </c>
      <c r="B14" s="13" t="s">
        <v>11</v>
      </c>
      <c r="C14" s="11">
        <v>127</v>
      </c>
      <c r="D14" s="11"/>
      <c r="E14" s="11">
        <v>562</v>
      </c>
      <c r="F14" s="11">
        <v>0</v>
      </c>
      <c r="G14" s="11">
        <v>21</v>
      </c>
      <c r="H14" s="11"/>
      <c r="I14" s="11">
        <v>46</v>
      </c>
      <c r="J14" s="51">
        <v>0</v>
      </c>
      <c r="K14" s="46">
        <v>0</v>
      </c>
      <c r="L14" s="17"/>
      <c r="M14" s="17"/>
      <c r="N14" s="17"/>
      <c r="O14" s="15">
        <f t="shared" si="3"/>
        <v>756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1" t="s">
        <v>70</v>
      </c>
      <c r="B15" s="13" t="s">
        <v>12</v>
      </c>
      <c r="C15" s="32"/>
      <c r="D15" s="11"/>
      <c r="E15" s="11">
        <v>0</v>
      </c>
      <c r="F15" s="11">
        <v>0</v>
      </c>
      <c r="G15" s="37"/>
      <c r="H15" s="11"/>
      <c r="I15" s="11">
        <v>0</v>
      </c>
      <c r="J15" s="51">
        <v>0</v>
      </c>
      <c r="K15" s="46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1" t="s">
        <v>71</v>
      </c>
      <c r="B16" s="13" t="s">
        <v>13</v>
      </c>
      <c r="C16" s="32"/>
      <c r="D16" s="11"/>
      <c r="E16" s="11">
        <v>0</v>
      </c>
      <c r="F16" s="11">
        <v>0</v>
      </c>
      <c r="G16" s="37"/>
      <c r="H16" s="11"/>
      <c r="I16" s="11">
        <v>0</v>
      </c>
      <c r="J16" s="51">
        <v>0</v>
      </c>
      <c r="K16" s="46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1" t="s">
        <v>72</v>
      </c>
      <c r="B17" s="13" t="s">
        <v>14</v>
      </c>
      <c r="C17" s="11">
        <v>196</v>
      </c>
      <c r="D17" s="11"/>
      <c r="E17" s="11">
        <v>0</v>
      </c>
      <c r="F17" s="11">
        <v>0</v>
      </c>
      <c r="G17" s="11">
        <v>119</v>
      </c>
      <c r="H17" s="11"/>
      <c r="I17" s="11">
        <v>0</v>
      </c>
      <c r="J17" s="51">
        <v>0</v>
      </c>
      <c r="K17" s="46">
        <v>0</v>
      </c>
      <c r="L17" s="17"/>
      <c r="M17" s="17"/>
      <c r="N17" s="17"/>
      <c r="O17" s="15">
        <f t="shared" si="3"/>
        <v>315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1" t="s">
        <v>73</v>
      </c>
      <c r="B18" s="13" t="s">
        <v>15</v>
      </c>
      <c r="C18" s="27"/>
      <c r="D18" s="24">
        <f>D20</f>
        <v>28</v>
      </c>
      <c r="E18" s="24">
        <v>0</v>
      </c>
      <c r="F18" s="24">
        <v>25</v>
      </c>
      <c r="G18" s="24"/>
      <c r="H18" s="24"/>
      <c r="I18" s="24">
        <v>0</v>
      </c>
      <c r="J18" s="50">
        <f>SUM(J19:J21)</f>
        <v>0</v>
      </c>
      <c r="K18" s="44"/>
      <c r="L18" s="17"/>
      <c r="M18" s="17"/>
      <c r="N18" s="17"/>
      <c r="O18" s="15">
        <f t="shared" si="3"/>
        <v>0</v>
      </c>
      <c r="P18" s="16">
        <f t="shared" si="4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1" t="s">
        <v>74</v>
      </c>
      <c r="B19" s="13" t="s">
        <v>16</v>
      </c>
      <c r="C19" s="32"/>
      <c r="D19" s="11"/>
      <c r="E19" s="11">
        <v>0</v>
      </c>
      <c r="F19" s="11">
        <v>0</v>
      </c>
      <c r="G19" s="37"/>
      <c r="H19" s="11"/>
      <c r="I19" s="11">
        <v>0</v>
      </c>
      <c r="J19" s="51">
        <f>0</f>
        <v>0</v>
      </c>
      <c r="K19" s="46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1" t="s">
        <v>75</v>
      </c>
      <c r="B20" s="13" t="s">
        <v>17</v>
      </c>
      <c r="C20" s="32"/>
      <c r="D20" s="11">
        <v>28</v>
      </c>
      <c r="E20" s="11">
        <v>0</v>
      </c>
      <c r="F20" s="11">
        <v>25</v>
      </c>
      <c r="G20" s="37"/>
      <c r="H20" s="11"/>
      <c r="I20" s="11">
        <v>0</v>
      </c>
      <c r="J20" s="51">
        <f>0</f>
        <v>0</v>
      </c>
      <c r="K20" s="46"/>
      <c r="L20" s="17"/>
      <c r="M20" s="17"/>
      <c r="N20" s="17"/>
      <c r="O20" s="15">
        <f t="shared" si="3"/>
        <v>0</v>
      </c>
      <c r="P20" s="16">
        <f t="shared" si="4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2" t="s">
        <v>76</v>
      </c>
      <c r="B21" s="13" t="s">
        <v>18</v>
      </c>
      <c r="C21" s="32"/>
      <c r="D21" s="11"/>
      <c r="E21" s="11">
        <v>0</v>
      </c>
      <c r="F21" s="11">
        <v>0</v>
      </c>
      <c r="G21" s="37"/>
      <c r="H21" s="11"/>
      <c r="I21" s="11">
        <v>0</v>
      </c>
      <c r="J21" s="51">
        <f>0</f>
        <v>0</v>
      </c>
      <c r="K21" s="46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3" t="s">
        <v>60</v>
      </c>
      <c r="B22" s="10" t="s">
        <v>19</v>
      </c>
      <c r="C22" s="29">
        <f>C23+C29</f>
        <v>1957</v>
      </c>
      <c r="D22" s="27"/>
      <c r="E22" s="24">
        <v>1</v>
      </c>
      <c r="F22" s="24">
        <v>0</v>
      </c>
      <c r="G22" s="24">
        <f t="shared" ref="G22:H22" si="7">SUM(G23,G29,G35)</f>
        <v>2538</v>
      </c>
      <c r="H22" s="24">
        <f t="shared" si="7"/>
        <v>16</v>
      </c>
      <c r="I22" s="27">
        <f>SUM(I23,I35)</f>
        <v>1028</v>
      </c>
      <c r="J22" s="52">
        <f t="shared" ref="J22" si="8">J23+J35</f>
        <v>0</v>
      </c>
      <c r="K22" s="44">
        <f>K23+K29</f>
        <v>915.12800000000004</v>
      </c>
      <c r="L22" s="15"/>
      <c r="M22" s="15"/>
      <c r="N22" s="15"/>
      <c r="O22" s="15">
        <f t="shared" si="3"/>
        <v>6439.1279999999997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1" t="s">
        <v>62</v>
      </c>
      <c r="B23" s="13" t="s">
        <v>20</v>
      </c>
      <c r="C23" s="27">
        <f>SUM(C24:C28)</f>
        <v>1814</v>
      </c>
      <c r="D23" s="24"/>
      <c r="E23" s="24">
        <v>1</v>
      </c>
      <c r="F23" s="24">
        <v>0</v>
      </c>
      <c r="G23" s="24">
        <f t="shared" ref="G23:J23" si="9">SUM(G24:G28)</f>
        <v>2538</v>
      </c>
      <c r="H23" s="24">
        <f t="shared" si="9"/>
        <v>0</v>
      </c>
      <c r="I23" s="27">
        <f t="shared" si="9"/>
        <v>1028</v>
      </c>
      <c r="J23" s="50">
        <f t="shared" si="9"/>
        <v>0</v>
      </c>
      <c r="K23" s="44">
        <f>K25</f>
        <v>915.12800000000004</v>
      </c>
      <c r="L23" s="17"/>
      <c r="M23" s="17"/>
      <c r="N23" s="17"/>
      <c r="O23" s="15">
        <f t="shared" si="3"/>
        <v>6296.1279999999997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1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1"/>
      <c r="I24" s="11">
        <v>0</v>
      </c>
      <c r="J24" s="51">
        <v>0</v>
      </c>
      <c r="K24" s="46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1" t="s">
        <v>64</v>
      </c>
      <c r="B25" s="13" t="s">
        <v>22</v>
      </c>
      <c r="C25" s="11">
        <v>1814</v>
      </c>
      <c r="D25" s="11"/>
      <c r="E25" s="11">
        <v>1</v>
      </c>
      <c r="F25" s="11">
        <v>0</v>
      </c>
      <c r="G25" s="11">
        <v>2538</v>
      </c>
      <c r="H25" s="11"/>
      <c r="I25" s="11">
        <v>1028</v>
      </c>
      <c r="J25" s="51">
        <v>0</v>
      </c>
      <c r="K25" s="46">
        <v>915.12800000000004</v>
      </c>
      <c r="L25" s="17"/>
      <c r="M25" s="17"/>
      <c r="N25" s="17"/>
      <c r="O25" s="15">
        <f t="shared" si="3"/>
        <v>6296.1279999999997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1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1"/>
      <c r="I26" s="11">
        <v>0</v>
      </c>
      <c r="J26" s="51">
        <v>0</v>
      </c>
      <c r="K26" s="46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1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1"/>
      <c r="I27" s="11">
        <v>0</v>
      </c>
      <c r="J27" s="51">
        <v>0</v>
      </c>
      <c r="K27" s="46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1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>
        <v>0</v>
      </c>
      <c r="J28" s="51">
        <v>0</v>
      </c>
      <c r="K28" s="46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1" t="s">
        <v>68</v>
      </c>
      <c r="B29" s="13" t="s">
        <v>26</v>
      </c>
      <c r="C29" s="27">
        <f>SUM(C30:C34)</f>
        <v>143</v>
      </c>
      <c r="D29" s="24"/>
      <c r="E29" s="24">
        <v>0</v>
      </c>
      <c r="F29" s="24">
        <v>0</v>
      </c>
      <c r="G29" s="24"/>
      <c r="H29" s="24"/>
      <c r="I29" s="27">
        <f>SUM(I30:I34)</f>
        <v>110</v>
      </c>
      <c r="J29" s="50">
        <f>SUM(J30:J32)</f>
        <v>0</v>
      </c>
      <c r="K29" s="44">
        <v>0</v>
      </c>
      <c r="L29" s="17"/>
      <c r="M29" s="17"/>
      <c r="N29" s="17"/>
      <c r="O29" s="15">
        <f t="shared" si="3"/>
        <v>253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1" t="s">
        <v>69</v>
      </c>
      <c r="B30" s="13" t="s">
        <v>27</v>
      </c>
      <c r="C30" s="32"/>
      <c r="D30" s="11"/>
      <c r="E30" s="11">
        <v>0</v>
      </c>
      <c r="F30" s="11">
        <v>0</v>
      </c>
      <c r="G30" s="37"/>
      <c r="H30" s="11"/>
      <c r="I30" s="11"/>
      <c r="J30" s="51">
        <v>0</v>
      </c>
      <c r="K30" s="46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1" t="s">
        <v>70</v>
      </c>
      <c r="B31" s="13" t="s">
        <v>28</v>
      </c>
      <c r="C31" s="32">
        <v>143</v>
      </c>
      <c r="D31" s="11"/>
      <c r="E31" s="11">
        <v>0</v>
      </c>
      <c r="F31" s="11">
        <v>0</v>
      </c>
      <c r="G31" s="37"/>
      <c r="H31" s="11"/>
      <c r="I31" s="11">
        <v>110</v>
      </c>
      <c r="J31" s="51">
        <v>0</v>
      </c>
      <c r="K31" s="46">
        <v>0</v>
      </c>
      <c r="L31" s="17"/>
      <c r="M31" s="17"/>
      <c r="N31" s="17"/>
      <c r="O31" s="15">
        <f t="shared" si="3"/>
        <v>253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1" t="s">
        <v>71</v>
      </c>
      <c r="B32" s="13" t="s">
        <v>29</v>
      </c>
      <c r="C32" s="32"/>
      <c r="D32" s="11"/>
      <c r="E32" s="11">
        <v>0</v>
      </c>
      <c r="F32" s="11">
        <v>0</v>
      </c>
      <c r="G32" s="37"/>
      <c r="H32" s="11"/>
      <c r="I32" s="11">
        <v>0</v>
      </c>
      <c r="J32" s="51">
        <v>0</v>
      </c>
      <c r="K32" s="46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1" t="s">
        <v>72</v>
      </c>
      <c r="B33" s="13" t="s">
        <v>30</v>
      </c>
      <c r="C33" s="32"/>
      <c r="D33" s="11"/>
      <c r="E33" s="11">
        <v>0</v>
      </c>
      <c r="F33" s="11">
        <v>0</v>
      </c>
      <c r="G33" s="37"/>
      <c r="H33" s="11"/>
      <c r="I33" s="11">
        <v>0</v>
      </c>
      <c r="J33" s="51">
        <v>0</v>
      </c>
      <c r="K33" s="46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1" t="s">
        <v>73</v>
      </c>
      <c r="B34" s="13" t="s">
        <v>31</v>
      </c>
      <c r="C34" s="32"/>
      <c r="D34" s="11"/>
      <c r="E34" s="11">
        <v>0</v>
      </c>
      <c r="F34" s="11">
        <v>0</v>
      </c>
      <c r="G34" s="37"/>
      <c r="H34" s="11"/>
      <c r="I34" s="11">
        <v>0</v>
      </c>
      <c r="J34" s="51">
        <v>0</v>
      </c>
      <c r="K34" s="46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1" t="s">
        <v>74</v>
      </c>
      <c r="B35" s="13" t="s">
        <v>32</v>
      </c>
      <c r="C35" s="27"/>
      <c r="D35" s="24"/>
      <c r="E35" s="24">
        <v>0</v>
      </c>
      <c r="F35" s="24">
        <v>0</v>
      </c>
      <c r="G35" s="24"/>
      <c r="H35" s="24">
        <f t="shared" ref="H35" si="10">SUM(H36:H38)</f>
        <v>16</v>
      </c>
      <c r="I35" s="24">
        <v>0</v>
      </c>
      <c r="J35" s="50">
        <f>SUM(J36:J38)</f>
        <v>0</v>
      </c>
      <c r="K35" s="44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2" t="s">
        <v>77</v>
      </c>
      <c r="B36" s="13" t="s">
        <v>33</v>
      </c>
      <c r="C36" s="32"/>
      <c r="D36" s="11"/>
      <c r="E36" s="11">
        <v>0</v>
      </c>
      <c r="F36" s="11">
        <v>0</v>
      </c>
      <c r="G36" s="37"/>
      <c r="H36" s="11">
        <v>16</v>
      </c>
      <c r="I36" s="11">
        <v>0</v>
      </c>
      <c r="J36" s="51">
        <v>0</v>
      </c>
      <c r="K36" s="46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1" t="s">
        <v>75</v>
      </c>
      <c r="B37" s="13" t="s">
        <v>34</v>
      </c>
      <c r="C37" s="32"/>
      <c r="E37" s="11">
        <v>0</v>
      </c>
      <c r="F37" s="11">
        <v>0</v>
      </c>
      <c r="G37" s="37"/>
      <c r="H37" s="11"/>
      <c r="I37" s="11">
        <v>0</v>
      </c>
      <c r="J37" s="51">
        <v>0</v>
      </c>
      <c r="K37" s="46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2" t="s">
        <v>76</v>
      </c>
      <c r="B38" s="13" t="s">
        <v>35</v>
      </c>
      <c r="C38" s="32"/>
      <c r="D38" s="11"/>
      <c r="E38" s="11">
        <v>0</v>
      </c>
      <c r="F38" s="11">
        <v>0</v>
      </c>
      <c r="G38" s="37"/>
      <c r="H38" s="11"/>
      <c r="I38" s="11">
        <v>0</v>
      </c>
      <c r="J38" s="51">
        <v>0</v>
      </c>
      <c r="K38" s="46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0" t="s">
        <v>78</v>
      </c>
      <c r="B39" s="10" t="s">
        <v>36</v>
      </c>
      <c r="C39" s="32"/>
      <c r="D39" s="11"/>
      <c r="E39" s="11">
        <v>0</v>
      </c>
      <c r="F39" s="11">
        <v>0</v>
      </c>
      <c r="G39" s="37"/>
      <c r="H39" s="11"/>
      <c r="I39" s="11">
        <v>0</v>
      </c>
      <c r="J39" s="51">
        <v>0</v>
      </c>
      <c r="K39" s="46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3" t="s">
        <v>79</v>
      </c>
      <c r="B40" s="10" t="s">
        <v>37</v>
      </c>
      <c r="C40" s="11">
        <v>406</v>
      </c>
      <c r="D40" s="11"/>
      <c r="E40" s="24">
        <v>0</v>
      </c>
      <c r="F40" s="24">
        <v>0</v>
      </c>
      <c r="G40" s="11">
        <v>1623</v>
      </c>
      <c r="H40" s="11"/>
      <c r="I40" s="11">
        <v>766</v>
      </c>
      <c r="J40" s="51">
        <v>0</v>
      </c>
      <c r="K40" s="46">
        <v>0</v>
      </c>
      <c r="L40" s="15"/>
      <c r="M40" s="15"/>
      <c r="N40" s="15"/>
      <c r="O40" s="15">
        <f t="shared" si="3"/>
        <v>2795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51">
        <v>0</v>
      </c>
      <c r="K41" s="46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51">
        <v>0</v>
      </c>
      <c r="K42" s="46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51">
        <v>0</v>
      </c>
      <c r="K43" s="46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51">
        <v>0</v>
      </c>
      <c r="K44" s="46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4" t="s">
        <v>84</v>
      </c>
      <c r="B45" s="12" t="s">
        <v>42</v>
      </c>
      <c r="C45" s="24">
        <f>C6+C12+C23+C29+C40</f>
        <v>15838</v>
      </c>
      <c r="D45" s="24">
        <f>D20</f>
        <v>28</v>
      </c>
      <c r="E45" s="24">
        <v>14789</v>
      </c>
      <c r="F45" s="24">
        <v>25</v>
      </c>
      <c r="G45" s="24">
        <f t="shared" ref="G45:H45" si="11">SUM(G4,G39:G44)</f>
        <v>18480</v>
      </c>
      <c r="H45" s="24">
        <f t="shared" si="11"/>
        <v>16</v>
      </c>
      <c r="I45" s="49">
        <f>SUM(I4,I40)</f>
        <v>4167</v>
      </c>
      <c r="J45" s="53">
        <f t="shared" ref="J45" si="12">J4+SUM(J39:J44)</f>
        <v>0</v>
      </c>
      <c r="K45" s="47">
        <f>K4+K40</f>
        <v>25190.821</v>
      </c>
      <c r="L45" s="19"/>
      <c r="M45" s="19"/>
      <c r="N45" s="19"/>
      <c r="O45" s="19">
        <f t="shared" si="3"/>
        <v>78464.820999999996</v>
      </c>
      <c r="P45" s="20">
        <f t="shared" si="4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66"/>
      <c r="O2" s="69" t="s">
        <v>91</v>
      </c>
      <c r="P2" s="7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0" t="s">
        <v>59</v>
      </c>
      <c r="B4" s="10" t="s">
        <v>1</v>
      </c>
      <c r="C4" s="24">
        <f t="shared" ref="C4" si="0">C5+C22</f>
        <v>193</v>
      </c>
      <c r="D4" s="24">
        <f>D5+D22</f>
        <v>3</v>
      </c>
      <c r="E4" s="24">
        <f t="shared" ref="E4:F4" si="1">E5+E22</f>
        <v>63</v>
      </c>
      <c r="F4" s="24">
        <f t="shared" si="1"/>
        <v>3</v>
      </c>
      <c r="G4" s="27">
        <f>G5+G22</f>
        <v>33</v>
      </c>
      <c r="H4" s="27">
        <v>3</v>
      </c>
      <c r="I4" s="41">
        <f>SUM(I5,I22,I29)</f>
        <v>37</v>
      </c>
      <c r="J4" s="41"/>
      <c r="K4" s="24">
        <f>K5+K22</f>
        <v>58</v>
      </c>
      <c r="L4" s="15"/>
      <c r="M4" s="15"/>
      <c r="N4" s="15"/>
      <c r="O4" s="15">
        <f>C4+E4+G4+I4+K4+M4</f>
        <v>384</v>
      </c>
      <c r="P4" s="16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0" t="s">
        <v>60</v>
      </c>
      <c r="B5" s="10" t="s">
        <v>2</v>
      </c>
      <c r="C5" s="24">
        <f>C6+C12+C18</f>
        <v>180</v>
      </c>
      <c r="D5" s="24">
        <f>D6+D12+D18</f>
        <v>3</v>
      </c>
      <c r="E5" s="24">
        <f t="shared" ref="E5" si="2">E6+E12</f>
        <v>63</v>
      </c>
      <c r="F5" s="24">
        <f>F6+F12+F18</f>
        <v>3</v>
      </c>
      <c r="G5" s="27">
        <f>G6+G12</f>
        <v>29</v>
      </c>
      <c r="H5" s="39"/>
      <c r="I5" s="41">
        <f>SUM(I12,I6)</f>
        <v>25</v>
      </c>
      <c r="J5" s="41"/>
      <c r="K5" s="24">
        <f>K6+K12</f>
        <v>54</v>
      </c>
      <c r="L5" s="15"/>
      <c r="M5" s="15"/>
      <c r="N5" s="15"/>
      <c r="O5" s="15">
        <f t="shared" ref="O5:O45" si="3">C5+E5+G5+I5+K5+M5</f>
        <v>351</v>
      </c>
      <c r="P5" s="16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1" t="s">
        <v>61</v>
      </c>
      <c r="B6" s="13" t="s">
        <v>3</v>
      </c>
      <c r="C6" s="24">
        <f>SUM(C7:C11)</f>
        <v>177</v>
      </c>
      <c r="D6" s="24"/>
      <c r="E6" s="24">
        <f t="shared" ref="E6:F6" si="5">SUM(E7:E10)</f>
        <v>59</v>
      </c>
      <c r="F6" s="24">
        <f t="shared" si="5"/>
        <v>0</v>
      </c>
      <c r="G6" s="27">
        <f>G7+G10</f>
        <v>26</v>
      </c>
      <c r="H6" s="39"/>
      <c r="I6" s="41">
        <f>SUM(I7:I11)</f>
        <v>24</v>
      </c>
      <c r="J6" s="41"/>
      <c r="K6" s="24">
        <f>K7</f>
        <v>50</v>
      </c>
      <c r="L6" s="17"/>
      <c r="M6" s="17"/>
      <c r="N6" s="17"/>
      <c r="O6" s="15">
        <f t="shared" si="3"/>
        <v>336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1" t="s">
        <v>62</v>
      </c>
      <c r="B7" s="13" t="s">
        <v>4</v>
      </c>
      <c r="C7" s="32">
        <v>163</v>
      </c>
      <c r="D7" s="11"/>
      <c r="E7" s="11">
        <v>14</v>
      </c>
      <c r="F7" s="11">
        <v>0</v>
      </c>
      <c r="G7" s="11">
        <v>26</v>
      </c>
      <c r="H7" s="37"/>
      <c r="I7" s="11">
        <v>14</v>
      </c>
      <c r="J7" s="11"/>
      <c r="K7" s="32">
        <v>50</v>
      </c>
      <c r="L7" s="17"/>
      <c r="M7" s="17"/>
      <c r="N7" s="17"/>
      <c r="O7" s="15">
        <f t="shared" si="3"/>
        <v>267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1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1" t="s">
        <v>64</v>
      </c>
      <c r="B9" s="13" t="s">
        <v>6</v>
      </c>
      <c r="C9" s="32">
        <v>14</v>
      </c>
      <c r="D9" s="11"/>
      <c r="E9" s="11">
        <v>15</v>
      </c>
      <c r="F9" s="11">
        <v>0</v>
      </c>
      <c r="G9" s="35"/>
      <c r="H9" s="37"/>
      <c r="I9" s="11">
        <v>1</v>
      </c>
      <c r="J9" s="11"/>
      <c r="K9" s="32"/>
      <c r="L9" s="17"/>
      <c r="M9" s="17"/>
      <c r="N9" s="17"/>
      <c r="O9" s="15">
        <f t="shared" si="3"/>
        <v>30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1" t="s">
        <v>65</v>
      </c>
      <c r="B10" s="13" t="s">
        <v>7</v>
      </c>
      <c r="C10" s="32"/>
      <c r="D10" s="11"/>
      <c r="E10" s="11">
        <v>30</v>
      </c>
      <c r="F10" s="11">
        <v>0</v>
      </c>
      <c r="G10" s="32"/>
      <c r="H10" s="37"/>
      <c r="I10" s="11">
        <v>9</v>
      </c>
      <c r="J10" s="11"/>
      <c r="K10" s="11"/>
      <c r="L10" s="17"/>
      <c r="M10" s="17"/>
      <c r="N10" s="17"/>
      <c r="O10" s="15">
        <f t="shared" si="3"/>
        <v>39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1" t="s">
        <v>66</v>
      </c>
      <c r="B11" s="13" t="s">
        <v>8</v>
      </c>
      <c r="C11" s="32"/>
      <c r="D11" s="11"/>
      <c r="E11" s="11">
        <v>0</v>
      </c>
      <c r="F11" s="11">
        <v>0</v>
      </c>
      <c r="G11" s="34"/>
      <c r="H11" s="37"/>
      <c r="I11" s="11">
        <v>0</v>
      </c>
      <c r="J11" s="11"/>
      <c r="K11" s="11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1" t="s">
        <v>67</v>
      </c>
      <c r="B12" s="13" t="s">
        <v>9</v>
      </c>
      <c r="C12" s="27">
        <f>SUM(C13:C17)</f>
        <v>3</v>
      </c>
      <c r="D12" s="24"/>
      <c r="E12" s="24">
        <f t="shared" ref="E12" si="6">SUM(E13:E17)</f>
        <v>4</v>
      </c>
      <c r="F12" s="24">
        <v>0</v>
      </c>
      <c r="G12" s="27">
        <f>G14+G17</f>
        <v>3</v>
      </c>
      <c r="H12" s="39"/>
      <c r="I12" s="43">
        <f>SUM(I13:I16)</f>
        <v>1</v>
      </c>
      <c r="J12" s="24"/>
      <c r="K12" s="24">
        <f>SUM(K13:K17)</f>
        <v>4</v>
      </c>
      <c r="L12" s="17"/>
      <c r="M12" s="17"/>
      <c r="N12" s="17"/>
      <c r="O12" s="15">
        <f t="shared" si="3"/>
        <v>15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1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1" t="s">
        <v>69</v>
      </c>
      <c r="B14" s="13" t="s">
        <v>11</v>
      </c>
      <c r="C14" s="32">
        <v>2</v>
      </c>
      <c r="D14" s="11"/>
      <c r="E14" s="11">
        <v>4</v>
      </c>
      <c r="F14" s="11">
        <v>0</v>
      </c>
      <c r="G14" s="11">
        <v>1</v>
      </c>
      <c r="H14" s="37"/>
      <c r="I14" s="11">
        <v>1</v>
      </c>
      <c r="J14" s="11"/>
      <c r="K14" s="11">
        <v>4</v>
      </c>
      <c r="L14" s="17"/>
      <c r="M14" s="17"/>
      <c r="N14" s="17"/>
      <c r="O14" s="15">
        <f t="shared" si="3"/>
        <v>12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1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1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1" t="s">
        <v>72</v>
      </c>
      <c r="B17" s="13" t="s">
        <v>14</v>
      </c>
      <c r="C17" s="11">
        <v>1</v>
      </c>
      <c r="D17" s="11"/>
      <c r="E17" s="11">
        <v>0</v>
      </c>
      <c r="F17" s="11">
        <v>0</v>
      </c>
      <c r="G17" s="32">
        <v>2</v>
      </c>
      <c r="H17" s="37"/>
      <c r="I17" s="11">
        <v>0</v>
      </c>
      <c r="J17" s="11"/>
      <c r="K17" s="11"/>
      <c r="L17" s="17"/>
      <c r="M17" s="17"/>
      <c r="N17" s="17"/>
      <c r="O17" s="15">
        <f t="shared" si="3"/>
        <v>3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1" t="s">
        <v>73</v>
      </c>
      <c r="B18" s="13" t="s">
        <v>15</v>
      </c>
      <c r="C18" s="27"/>
      <c r="D18" s="24">
        <f>D20</f>
        <v>3</v>
      </c>
      <c r="E18" s="24">
        <f t="shared" ref="E18:F18" si="7">SUM(E19:E21)</f>
        <v>0</v>
      </c>
      <c r="F18" s="24">
        <f t="shared" si="7"/>
        <v>3</v>
      </c>
      <c r="G18" s="36"/>
      <c r="H18" s="38"/>
      <c r="I18" s="27">
        <v>0</v>
      </c>
      <c r="J18" s="24"/>
      <c r="K18" s="24"/>
      <c r="L18" s="17"/>
      <c r="M18" s="17"/>
      <c r="N18" s="17"/>
      <c r="O18" s="15">
        <f t="shared" si="3"/>
        <v>0</v>
      </c>
      <c r="P18" s="16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1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1" t="s">
        <v>75</v>
      </c>
      <c r="B20" s="13" t="s">
        <v>17</v>
      </c>
      <c r="C20" s="32"/>
      <c r="D20" s="11">
        <v>3</v>
      </c>
      <c r="E20" s="11">
        <v>0</v>
      </c>
      <c r="F20" s="11">
        <v>3</v>
      </c>
      <c r="G20" s="34"/>
      <c r="H20" s="37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2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3" t="s">
        <v>60</v>
      </c>
      <c r="B22" s="10" t="s">
        <v>19</v>
      </c>
      <c r="C22" s="27">
        <f>C23+C29+C35</f>
        <v>13</v>
      </c>
      <c r="D22" s="27"/>
      <c r="E22" s="24">
        <f t="shared" ref="E22" si="8">E23+E29</f>
        <v>0</v>
      </c>
      <c r="F22" s="24">
        <f>F23+F29</f>
        <v>0</v>
      </c>
      <c r="G22" s="27">
        <f>G23</f>
        <v>4</v>
      </c>
      <c r="H22" s="38"/>
      <c r="I22" s="27">
        <f>SUM(I23,I35)</f>
        <v>3</v>
      </c>
      <c r="J22" s="27"/>
      <c r="K22" s="24">
        <f>K23+K29</f>
        <v>4</v>
      </c>
      <c r="L22" s="15"/>
      <c r="M22" s="15"/>
      <c r="N22" s="15"/>
      <c r="O22" s="15">
        <f t="shared" si="3"/>
        <v>24</v>
      </c>
      <c r="P22" s="16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1" t="s">
        <v>62</v>
      </c>
      <c r="B23" s="13" t="s">
        <v>20</v>
      </c>
      <c r="C23" s="27">
        <f>SUM(C25:C28)</f>
        <v>10</v>
      </c>
      <c r="D23" s="24"/>
      <c r="E23" s="24">
        <f t="shared" ref="E23" si="9">E25</f>
        <v>0</v>
      </c>
      <c r="F23" s="24">
        <f>SUM(F24:F28)</f>
        <v>0</v>
      </c>
      <c r="G23" s="27">
        <f>G25</f>
        <v>4</v>
      </c>
      <c r="H23" s="38"/>
      <c r="I23" s="27">
        <f t="shared" ref="I23" si="10">SUM(I24:I28)</f>
        <v>3</v>
      </c>
      <c r="J23" s="24"/>
      <c r="K23" s="24">
        <f>K25</f>
        <v>4</v>
      </c>
      <c r="L23" s="17"/>
      <c r="M23" s="17"/>
      <c r="N23" s="17"/>
      <c r="O23" s="15">
        <f t="shared" si="3"/>
        <v>21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1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1" t="s">
        <v>64</v>
      </c>
      <c r="B25" s="13" t="s">
        <v>22</v>
      </c>
      <c r="C25" s="32">
        <v>10</v>
      </c>
      <c r="D25" s="11"/>
      <c r="E25" s="11">
        <v>0</v>
      </c>
      <c r="F25" s="11">
        <v>0</v>
      </c>
      <c r="G25" s="11">
        <v>4</v>
      </c>
      <c r="H25" s="40"/>
      <c r="I25" s="11">
        <v>3</v>
      </c>
      <c r="J25" s="11"/>
      <c r="K25" s="11">
        <v>4</v>
      </c>
      <c r="L25" s="17"/>
      <c r="M25" s="17"/>
      <c r="N25" s="17"/>
      <c r="O25" s="15">
        <f t="shared" si="3"/>
        <v>21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1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40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1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1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1" t="s">
        <v>68</v>
      </c>
      <c r="B29" s="13" t="s">
        <v>26</v>
      </c>
      <c r="C29" s="27">
        <f>SUM(C30:C34)</f>
        <v>3</v>
      </c>
      <c r="D29" s="24"/>
      <c r="E29" s="24">
        <f t="shared" ref="E29" si="11">E30+E31</f>
        <v>0</v>
      </c>
      <c r="F29" s="24">
        <v>0</v>
      </c>
      <c r="G29" s="36"/>
      <c r="H29" s="38"/>
      <c r="I29" s="27">
        <f>SUM(I30:I34)</f>
        <v>9</v>
      </c>
      <c r="J29" s="24"/>
      <c r="K29" s="24">
        <v>0</v>
      </c>
      <c r="L29" s="17"/>
      <c r="M29" s="17"/>
      <c r="N29" s="17"/>
      <c r="O29" s="15">
        <f t="shared" si="3"/>
        <v>12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1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1" t="s">
        <v>70</v>
      </c>
      <c r="B31" s="13" t="s">
        <v>28</v>
      </c>
      <c r="C31" s="32">
        <v>3</v>
      </c>
      <c r="D31" s="11"/>
      <c r="E31" s="11">
        <v>0</v>
      </c>
      <c r="F31" s="11">
        <v>0</v>
      </c>
      <c r="G31" s="34"/>
      <c r="H31" s="37"/>
      <c r="I31" s="11">
        <v>9</v>
      </c>
      <c r="J31" s="11"/>
      <c r="K31" s="11"/>
      <c r="L31" s="17"/>
      <c r="M31" s="17"/>
      <c r="N31" s="17"/>
      <c r="O31" s="15">
        <f t="shared" si="3"/>
        <v>12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1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1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1" t="s">
        <v>73</v>
      </c>
      <c r="B34" s="13" t="s">
        <v>31</v>
      </c>
      <c r="C34" s="32"/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11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1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3</v>
      </c>
      <c r="I35" s="27">
        <v>0</v>
      </c>
      <c r="J35" s="24"/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2" t="s">
        <v>77</v>
      </c>
      <c r="B36" s="13" t="s">
        <v>33</v>
      </c>
      <c r="C36" s="32"/>
      <c r="D36" s="11"/>
      <c r="E36" s="11">
        <v>0</v>
      </c>
      <c r="F36" s="11">
        <v>0</v>
      </c>
      <c r="G36" s="34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1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2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0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3" t="s">
        <v>79</v>
      </c>
      <c r="B40" s="10" t="s">
        <v>37</v>
      </c>
      <c r="C40" s="32">
        <v>11</v>
      </c>
      <c r="D40" s="11"/>
      <c r="E40" s="24">
        <v>2</v>
      </c>
      <c r="F40" s="24">
        <v>0</v>
      </c>
      <c r="G40" s="11">
        <v>17</v>
      </c>
      <c r="H40" s="32"/>
      <c r="I40" s="11">
        <v>4</v>
      </c>
      <c r="J40" s="11"/>
      <c r="K40" s="11">
        <v>1</v>
      </c>
      <c r="L40" s="15"/>
      <c r="M40" s="15"/>
      <c r="N40" s="15"/>
      <c r="O40" s="15">
        <f t="shared" si="3"/>
        <v>35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4" t="s">
        <v>84</v>
      </c>
      <c r="B45" s="12" t="s">
        <v>42</v>
      </c>
      <c r="C45" s="24">
        <f>C4+C40</f>
        <v>204</v>
      </c>
      <c r="D45" s="24">
        <f>D20</f>
        <v>3</v>
      </c>
      <c r="E45" s="24">
        <f t="shared" ref="E45:F45" si="12">E40+E4</f>
        <v>65</v>
      </c>
      <c r="F45" s="24">
        <f t="shared" si="12"/>
        <v>3</v>
      </c>
      <c r="G45" s="27">
        <f>G40+G4</f>
        <v>50</v>
      </c>
      <c r="H45" s="27">
        <f>H4</f>
        <v>3</v>
      </c>
      <c r="I45" s="55">
        <f>SUM(I4,I40)</f>
        <v>41</v>
      </c>
      <c r="J45" s="24"/>
      <c r="K45" s="27">
        <f>K4+K40</f>
        <v>59</v>
      </c>
      <c r="L45" s="19"/>
      <c r="M45" s="19"/>
      <c r="N45" s="19"/>
      <c r="O45" s="19">
        <f t="shared" si="3"/>
        <v>419</v>
      </c>
      <c r="P45" s="20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66"/>
      <c r="O2" s="69" t="s">
        <v>91</v>
      </c>
      <c r="P2" s="7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0" t="s">
        <v>59</v>
      </c>
      <c r="B4" s="10" t="s">
        <v>1</v>
      </c>
      <c r="C4" s="24">
        <f t="shared" ref="C4" si="0">C5+C22</f>
        <v>139</v>
      </c>
      <c r="D4" s="24">
        <f>D5+D22</f>
        <v>4</v>
      </c>
      <c r="E4" s="24">
        <v>85</v>
      </c>
      <c r="F4" s="24">
        <v>1</v>
      </c>
      <c r="G4" s="24">
        <f t="shared" ref="G4" si="1">G5+G22</f>
        <v>31</v>
      </c>
      <c r="H4" s="24">
        <f>H5+H22</f>
        <v>3</v>
      </c>
      <c r="I4" s="41">
        <f>I5+I22+I29</f>
        <v>25</v>
      </c>
      <c r="J4" s="24">
        <v>0</v>
      </c>
      <c r="K4" s="24">
        <f>K5+K22</f>
        <v>37</v>
      </c>
      <c r="L4" s="15"/>
      <c r="M4" s="15"/>
      <c r="N4" s="15"/>
      <c r="O4" s="15">
        <f>C4+E4+G4+I4+K4+M4</f>
        <v>317</v>
      </c>
      <c r="P4" s="16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0" t="s">
        <v>60</v>
      </c>
      <c r="B5" s="10" t="s">
        <v>2</v>
      </c>
      <c r="C5" s="24">
        <f>C6+C12+C18</f>
        <v>117</v>
      </c>
      <c r="D5" s="24">
        <f>D6+D12+D18</f>
        <v>4</v>
      </c>
      <c r="E5" s="24">
        <v>85</v>
      </c>
      <c r="F5" s="24">
        <v>1</v>
      </c>
      <c r="G5" s="24">
        <f t="shared" ref="G5" si="2">SUM(G6,G18,G12)</f>
        <v>23</v>
      </c>
      <c r="H5" s="24"/>
      <c r="I5" s="41">
        <f>SUM(I12,I6)</f>
        <v>19</v>
      </c>
      <c r="J5" s="24">
        <v>0</v>
      </c>
      <c r="K5" s="24">
        <f>K6+K12</f>
        <v>33</v>
      </c>
      <c r="L5" s="15"/>
      <c r="M5" s="15"/>
      <c r="N5" s="15"/>
      <c r="O5" s="15">
        <f t="shared" ref="O5:O45" si="3">C5+E5+G5+I5+K5+M5</f>
        <v>277</v>
      </c>
      <c r="P5" s="16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1" t="s">
        <v>61</v>
      </c>
      <c r="B6" s="13" t="s">
        <v>3</v>
      </c>
      <c r="C6" s="24">
        <f>SUM(C7:C11)</f>
        <v>102</v>
      </c>
      <c r="D6" s="24"/>
      <c r="E6" s="24">
        <v>73</v>
      </c>
      <c r="F6" s="24">
        <v>0</v>
      </c>
      <c r="G6" s="24">
        <f t="shared" ref="G6" si="5">SUM(G7:G11)</f>
        <v>20</v>
      </c>
      <c r="H6" s="24"/>
      <c r="I6" s="41">
        <f>SUM(I7:I11)</f>
        <v>17</v>
      </c>
      <c r="J6" s="24">
        <v>0</v>
      </c>
      <c r="K6" s="24">
        <f>K7</f>
        <v>33</v>
      </c>
      <c r="L6" s="17"/>
      <c r="M6" s="17"/>
      <c r="N6" s="17"/>
      <c r="O6" s="15">
        <f t="shared" si="3"/>
        <v>245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1" t="s">
        <v>62</v>
      </c>
      <c r="B7" s="13" t="s">
        <v>4</v>
      </c>
      <c r="C7" s="11">
        <v>90</v>
      </c>
      <c r="D7" s="11"/>
      <c r="E7" s="11">
        <v>25</v>
      </c>
      <c r="F7" s="11">
        <v>0</v>
      </c>
      <c r="G7" s="11">
        <v>20</v>
      </c>
      <c r="H7" s="11"/>
      <c r="I7" s="11">
        <v>12</v>
      </c>
      <c r="J7" s="11">
        <v>0</v>
      </c>
      <c r="K7" s="32">
        <v>33</v>
      </c>
      <c r="L7" s="17"/>
      <c r="M7" s="17"/>
      <c r="N7" s="17"/>
      <c r="O7" s="15">
        <f t="shared" si="3"/>
        <v>180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1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1"/>
      <c r="I8" s="11">
        <v>0</v>
      </c>
      <c r="J8" s="11">
        <v>0</v>
      </c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1" t="s">
        <v>64</v>
      </c>
      <c r="B9" s="13" t="s">
        <v>6</v>
      </c>
      <c r="C9" s="11">
        <v>11</v>
      </c>
      <c r="D9" s="11"/>
      <c r="E9" s="11">
        <v>13</v>
      </c>
      <c r="F9" s="11">
        <v>0</v>
      </c>
      <c r="G9" s="11"/>
      <c r="H9" s="11"/>
      <c r="I9" s="11">
        <v>1</v>
      </c>
      <c r="J9" s="11">
        <v>0</v>
      </c>
      <c r="K9" s="32"/>
      <c r="L9" s="17"/>
      <c r="M9" s="17"/>
      <c r="N9" s="17"/>
      <c r="O9" s="15">
        <f t="shared" si="3"/>
        <v>25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1" t="s">
        <v>65</v>
      </c>
      <c r="B10" s="13" t="s">
        <v>7</v>
      </c>
      <c r="C10" s="32"/>
      <c r="D10" s="11"/>
      <c r="E10" s="11">
        <v>35</v>
      </c>
      <c r="F10" s="11">
        <v>0</v>
      </c>
      <c r="G10" s="37"/>
      <c r="H10" s="11"/>
      <c r="I10" s="11">
        <v>4</v>
      </c>
      <c r="J10" s="11">
        <v>0</v>
      </c>
      <c r="K10" s="11"/>
      <c r="L10" s="17"/>
      <c r="M10" s="17"/>
      <c r="N10" s="17"/>
      <c r="O10" s="15">
        <f t="shared" si="3"/>
        <v>39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1" t="s">
        <v>66</v>
      </c>
      <c r="B11" s="13" t="s">
        <v>8</v>
      </c>
      <c r="C11" s="32">
        <v>1</v>
      </c>
      <c r="D11" s="11"/>
      <c r="E11" s="11">
        <v>0</v>
      </c>
      <c r="F11" s="11">
        <v>0</v>
      </c>
      <c r="G11" s="37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1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1" t="s">
        <v>67</v>
      </c>
      <c r="B12" s="13" t="s">
        <v>9</v>
      </c>
      <c r="C12" s="27">
        <f>SUM(C13:C17)</f>
        <v>15</v>
      </c>
      <c r="D12" s="24"/>
      <c r="E12" s="24">
        <v>12</v>
      </c>
      <c r="F12" s="24">
        <v>0</v>
      </c>
      <c r="G12" s="33">
        <f t="shared" ref="G12:H12" si="6">SUM(G13:G17)</f>
        <v>3</v>
      </c>
      <c r="H12" s="33">
        <f t="shared" si="6"/>
        <v>0</v>
      </c>
      <c r="I12" s="43">
        <f>SUM(I17,I14)</f>
        <v>2</v>
      </c>
      <c r="J12" s="24">
        <f>SUM(J13:J17)</f>
        <v>0</v>
      </c>
      <c r="K12" s="24">
        <f>SUM(K13:K17)</f>
        <v>0</v>
      </c>
      <c r="L12" s="17"/>
      <c r="M12" s="17"/>
      <c r="N12" s="17"/>
      <c r="O12" s="15">
        <f t="shared" si="3"/>
        <v>32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1" t="s">
        <v>68</v>
      </c>
      <c r="B13" s="13" t="s">
        <v>10</v>
      </c>
      <c r="C13" s="32">
        <v>1</v>
      </c>
      <c r="D13" s="11"/>
      <c r="E13" s="11">
        <v>2</v>
      </c>
      <c r="F13" s="11">
        <v>0</v>
      </c>
      <c r="G13" s="37"/>
      <c r="H13" s="11"/>
      <c r="I13" s="11">
        <v>0</v>
      </c>
      <c r="J13" s="11">
        <v>0</v>
      </c>
      <c r="K13" s="11"/>
      <c r="L13" s="17"/>
      <c r="M13" s="17"/>
      <c r="N13" s="17"/>
      <c r="O13" s="15">
        <f t="shared" si="3"/>
        <v>3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1" t="s">
        <v>69</v>
      </c>
      <c r="B14" s="13" t="s">
        <v>11</v>
      </c>
      <c r="C14" s="11">
        <v>12</v>
      </c>
      <c r="D14" s="11"/>
      <c r="E14" s="11">
        <v>10</v>
      </c>
      <c r="F14" s="11">
        <v>0</v>
      </c>
      <c r="G14" s="11">
        <v>1</v>
      </c>
      <c r="H14" s="11"/>
      <c r="I14" s="11">
        <v>2</v>
      </c>
      <c r="J14" s="11">
        <v>0</v>
      </c>
      <c r="K14" s="11">
        <v>0</v>
      </c>
      <c r="L14" s="17"/>
      <c r="M14" s="17"/>
      <c r="N14" s="17"/>
      <c r="O14" s="15">
        <f t="shared" si="3"/>
        <v>25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1" t="s">
        <v>70</v>
      </c>
      <c r="B15" s="13" t="s">
        <v>12</v>
      </c>
      <c r="C15" s="32"/>
      <c r="D15" s="11"/>
      <c r="E15" s="11">
        <v>0</v>
      </c>
      <c r="F15" s="11">
        <v>0</v>
      </c>
      <c r="G15" s="37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1" t="s">
        <v>71</v>
      </c>
      <c r="B16" s="13" t="s">
        <v>13</v>
      </c>
      <c r="C16" s="32"/>
      <c r="D16" s="11"/>
      <c r="E16" s="11">
        <v>0</v>
      </c>
      <c r="F16" s="11">
        <v>0</v>
      </c>
      <c r="G16" s="37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1" t="s">
        <v>72</v>
      </c>
      <c r="B17" s="13" t="s">
        <v>14</v>
      </c>
      <c r="C17" s="11">
        <v>2</v>
      </c>
      <c r="D17" s="11"/>
      <c r="E17" s="11">
        <v>0</v>
      </c>
      <c r="F17" s="11">
        <v>0</v>
      </c>
      <c r="G17" s="11">
        <v>2</v>
      </c>
      <c r="H17" s="11"/>
      <c r="I17" s="11">
        <v>0</v>
      </c>
      <c r="J17" s="11">
        <v>0</v>
      </c>
      <c r="K17" s="11"/>
      <c r="L17" s="17"/>
      <c r="M17" s="17"/>
      <c r="N17" s="17"/>
      <c r="O17" s="15">
        <f t="shared" si="3"/>
        <v>4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1" t="s">
        <v>73</v>
      </c>
      <c r="B18" s="13" t="s">
        <v>15</v>
      </c>
      <c r="C18" s="27"/>
      <c r="D18" s="24">
        <f>D20</f>
        <v>4</v>
      </c>
      <c r="E18" s="24">
        <v>0</v>
      </c>
      <c r="F18" s="24">
        <v>1</v>
      </c>
      <c r="G18" s="24"/>
      <c r="H18" s="24"/>
      <c r="I18" s="27">
        <v>0</v>
      </c>
      <c r="J18" s="24">
        <f>SUM(J19:J21)</f>
        <v>0</v>
      </c>
      <c r="K18" s="24"/>
      <c r="L18" s="17"/>
      <c r="M18" s="17"/>
      <c r="N18" s="17"/>
      <c r="O18" s="15">
        <f t="shared" si="3"/>
        <v>0</v>
      </c>
      <c r="P18" s="16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1" t="s">
        <v>74</v>
      </c>
      <c r="B19" s="13" t="s">
        <v>16</v>
      </c>
      <c r="C19" s="32"/>
      <c r="D19" s="11"/>
      <c r="E19" s="11">
        <v>0</v>
      </c>
      <c r="F19" s="11">
        <v>0</v>
      </c>
      <c r="G19" s="37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1" t="s">
        <v>75</v>
      </c>
      <c r="B20" s="13" t="s">
        <v>17</v>
      </c>
      <c r="C20" s="32"/>
      <c r="D20" s="11">
        <v>4</v>
      </c>
      <c r="E20" s="11">
        <v>0</v>
      </c>
      <c r="F20" s="11">
        <v>1</v>
      </c>
      <c r="G20" s="37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2" t="s">
        <v>76</v>
      </c>
      <c r="B21" s="13" t="s">
        <v>18</v>
      </c>
      <c r="C21" s="32"/>
      <c r="D21" s="11"/>
      <c r="E21" s="11">
        <v>0</v>
      </c>
      <c r="F21" s="11">
        <v>0</v>
      </c>
      <c r="G21" s="37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3" t="s">
        <v>60</v>
      </c>
      <c r="B22" s="10" t="s">
        <v>19</v>
      </c>
      <c r="C22" s="27">
        <f>C23+C29+C35</f>
        <v>22</v>
      </c>
      <c r="D22" s="27"/>
      <c r="E22" s="24">
        <v>0</v>
      </c>
      <c r="F22" s="24">
        <v>0</v>
      </c>
      <c r="G22" s="24">
        <f t="shared" ref="G22" si="7">SUM(G23,G29,G35)</f>
        <v>8</v>
      </c>
      <c r="H22" s="24">
        <f>SUM(H23,H29,H35)</f>
        <v>3</v>
      </c>
      <c r="I22" s="27">
        <f>SUM(I23,I35)</f>
        <v>3</v>
      </c>
      <c r="J22" s="27">
        <f t="shared" ref="J22" si="8">J23+J35</f>
        <v>0</v>
      </c>
      <c r="K22" s="24">
        <f>K23+K29</f>
        <v>4</v>
      </c>
      <c r="L22" s="15"/>
      <c r="M22" s="15"/>
      <c r="N22" s="15"/>
      <c r="O22" s="15">
        <f t="shared" si="3"/>
        <v>37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1" t="s">
        <v>62</v>
      </c>
      <c r="B23" s="13" t="s">
        <v>20</v>
      </c>
      <c r="C23" s="27">
        <f>SUM(C25:C28)</f>
        <v>16</v>
      </c>
      <c r="D23" s="24"/>
      <c r="E23" s="24">
        <v>0</v>
      </c>
      <c r="F23" s="24">
        <v>0</v>
      </c>
      <c r="G23" s="24">
        <f t="shared" ref="G23:J23" si="9">SUM(G24:G28)</f>
        <v>8</v>
      </c>
      <c r="H23" s="24">
        <f t="shared" si="9"/>
        <v>0</v>
      </c>
      <c r="I23" s="27">
        <f t="shared" si="9"/>
        <v>3</v>
      </c>
      <c r="J23" s="24">
        <f t="shared" si="9"/>
        <v>0</v>
      </c>
      <c r="K23" s="24">
        <f>K25</f>
        <v>4</v>
      </c>
      <c r="L23" s="17"/>
      <c r="M23" s="17"/>
      <c r="N23" s="17"/>
      <c r="O23" s="15">
        <f t="shared" si="3"/>
        <v>31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1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1" t="s">
        <v>64</v>
      </c>
      <c r="B25" s="13" t="s">
        <v>22</v>
      </c>
      <c r="C25" s="11">
        <v>16</v>
      </c>
      <c r="D25" s="11"/>
      <c r="E25" s="11">
        <v>0</v>
      </c>
      <c r="F25" s="11">
        <v>0</v>
      </c>
      <c r="G25" s="11">
        <v>8</v>
      </c>
      <c r="H25" s="11"/>
      <c r="I25" s="11">
        <v>3</v>
      </c>
      <c r="J25" s="11">
        <v>0</v>
      </c>
      <c r="K25" s="11">
        <v>4</v>
      </c>
      <c r="L25" s="17"/>
      <c r="M25" s="17"/>
      <c r="N25" s="17"/>
      <c r="O25" s="15">
        <f t="shared" si="3"/>
        <v>31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1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1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1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1" t="s">
        <v>68</v>
      </c>
      <c r="B29" s="13" t="s">
        <v>26</v>
      </c>
      <c r="C29" s="27">
        <f>SUM(C30:C34)</f>
        <v>6</v>
      </c>
      <c r="D29" s="24"/>
      <c r="E29" s="24">
        <v>0</v>
      </c>
      <c r="F29" s="24">
        <v>0</v>
      </c>
      <c r="G29" s="24"/>
      <c r="H29" s="24"/>
      <c r="I29" s="27">
        <f>SUM(I30:I34)</f>
        <v>3</v>
      </c>
      <c r="J29" s="24">
        <f>SUM(J30:J34)</f>
        <v>0</v>
      </c>
      <c r="K29" s="24">
        <v>0</v>
      </c>
      <c r="L29" s="17"/>
      <c r="M29" s="17"/>
      <c r="N29" s="17"/>
      <c r="O29" s="15">
        <f t="shared" si="3"/>
        <v>9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1" t="s">
        <v>69</v>
      </c>
      <c r="B30" s="13" t="s">
        <v>27</v>
      </c>
      <c r="C30" s="32"/>
      <c r="D30" s="11"/>
      <c r="E30" s="11">
        <v>0</v>
      </c>
      <c r="F30" s="11">
        <v>0</v>
      </c>
      <c r="G30" s="37"/>
      <c r="H30" s="11"/>
      <c r="I30" s="11"/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1" t="s">
        <v>70</v>
      </c>
      <c r="B31" s="13" t="s">
        <v>28</v>
      </c>
      <c r="C31" s="32">
        <v>6</v>
      </c>
      <c r="D31" s="11"/>
      <c r="E31" s="11">
        <v>0</v>
      </c>
      <c r="F31" s="11">
        <v>0</v>
      </c>
      <c r="G31" s="37"/>
      <c r="H31" s="11"/>
      <c r="I31" s="11">
        <v>3</v>
      </c>
      <c r="J31" s="11">
        <v>0</v>
      </c>
      <c r="K31" s="11">
        <v>0</v>
      </c>
      <c r="L31" s="17"/>
      <c r="M31" s="17"/>
      <c r="N31" s="17"/>
      <c r="O31" s="15">
        <f t="shared" si="3"/>
        <v>9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1" t="s">
        <v>71</v>
      </c>
      <c r="B32" s="13" t="s">
        <v>29</v>
      </c>
      <c r="C32" s="32"/>
      <c r="D32" s="11"/>
      <c r="E32" s="11">
        <v>0</v>
      </c>
      <c r="F32" s="11">
        <v>0</v>
      </c>
      <c r="G32" s="37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1" t="s">
        <v>72</v>
      </c>
      <c r="B33" s="13" t="s">
        <v>30</v>
      </c>
      <c r="C33" s="32"/>
      <c r="D33" s="11"/>
      <c r="E33" s="11">
        <v>0</v>
      </c>
      <c r="F33" s="11">
        <v>0</v>
      </c>
      <c r="G33" s="37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1" t="s">
        <v>73</v>
      </c>
      <c r="B34" s="13" t="s">
        <v>31</v>
      </c>
      <c r="C34" s="32"/>
      <c r="D34" s="11"/>
      <c r="E34" s="11">
        <v>0</v>
      </c>
      <c r="F34" s="11">
        <v>0</v>
      </c>
      <c r="G34" s="37"/>
      <c r="H34" s="11"/>
      <c r="I34" s="11">
        <v>0</v>
      </c>
      <c r="J34" s="11">
        <v>0</v>
      </c>
      <c r="K34" s="11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1" t="s">
        <v>74</v>
      </c>
      <c r="B35" s="13" t="s">
        <v>32</v>
      </c>
      <c r="C35" s="27"/>
      <c r="D35" s="24"/>
      <c r="E35" s="24">
        <v>0</v>
      </c>
      <c r="F35" s="24">
        <v>0</v>
      </c>
      <c r="G35" s="24"/>
      <c r="H35" s="24">
        <f t="shared" ref="H35" si="10">SUM(H36:H38)</f>
        <v>3</v>
      </c>
      <c r="I35" s="27">
        <v>0</v>
      </c>
      <c r="J35" s="24">
        <f>SUM(J36:J38)</f>
        <v>0</v>
      </c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2" t="s">
        <v>77</v>
      </c>
      <c r="B36" s="13" t="s">
        <v>33</v>
      </c>
      <c r="C36" s="32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1" t="s">
        <v>75</v>
      </c>
      <c r="B37" s="13" t="s">
        <v>34</v>
      </c>
      <c r="C37" s="32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2" t="s">
        <v>76</v>
      </c>
      <c r="B38" s="13" t="s">
        <v>35</v>
      </c>
      <c r="C38" s="32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0" t="s">
        <v>78</v>
      </c>
      <c r="B39" s="10" t="s">
        <v>36</v>
      </c>
      <c r="C39" s="32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3" t="s">
        <v>79</v>
      </c>
      <c r="B40" s="10" t="s">
        <v>37</v>
      </c>
      <c r="C40" s="11">
        <v>2</v>
      </c>
      <c r="D40" s="11"/>
      <c r="E40" s="24">
        <v>0</v>
      </c>
      <c r="F40" s="24">
        <v>0</v>
      </c>
      <c r="G40" s="11">
        <v>12</v>
      </c>
      <c r="H40" s="11"/>
      <c r="I40" s="11">
        <v>10</v>
      </c>
      <c r="J40" s="11">
        <v>0</v>
      </c>
      <c r="K40" s="11">
        <v>0</v>
      </c>
      <c r="L40" s="15"/>
      <c r="M40" s="15"/>
      <c r="N40" s="15"/>
      <c r="O40" s="15">
        <f t="shared" si="3"/>
        <v>24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4" t="s">
        <v>84</v>
      </c>
      <c r="B45" s="12" t="s">
        <v>42</v>
      </c>
      <c r="C45" s="24">
        <f>C4+C40</f>
        <v>141</v>
      </c>
      <c r="D45" s="24">
        <f>D20</f>
        <v>4</v>
      </c>
      <c r="E45" s="24">
        <v>85</v>
      </c>
      <c r="F45" s="24">
        <v>1</v>
      </c>
      <c r="G45" s="24">
        <f t="shared" ref="G45:H45" si="11">SUM(G4,G39:G44)</f>
        <v>43</v>
      </c>
      <c r="H45" s="24">
        <f t="shared" si="11"/>
        <v>3</v>
      </c>
      <c r="I45" s="49">
        <f>SUM(I4,I40)</f>
        <v>35</v>
      </c>
      <c r="J45" s="55">
        <f>J4+SUM(J39:J44)</f>
        <v>0</v>
      </c>
      <c r="K45" s="27">
        <f>K4+K40</f>
        <v>37</v>
      </c>
      <c r="L45" s="19"/>
      <c r="M45" s="19"/>
      <c r="N45" s="19"/>
      <c r="O45" s="19">
        <f t="shared" si="3"/>
        <v>341</v>
      </c>
      <c r="P45" s="20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2025-02-12T13:16:41Z</dcterms:modified>
</cp:coreProperties>
</file>