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февруари\"/>
    </mc:Choice>
  </mc:AlternateContent>
  <xr:revisionPtr revIDLastSave="0" documentId="13_ncr:1_{E1481C02-87F2-46B6-A375-CBABF52C2761}" xr6:coauthVersionLast="47" xr6:coauthVersionMax="47" xr10:uidLastSave="{00000000-0000-0000-0000-000000000000}"/>
  <bookViews>
    <workbookView xWindow="-110" yWindow="-110" windowWidth="19420" windowHeight="10420" activeTab="6" xr2:uid="{00000000-000D-0000-FFFF-FFFF00000000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 s="1"/>
  <c r="H20" i="1"/>
  <c r="H19" i="1" s="1"/>
  <c r="L20" i="4" l="1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 s="1"/>
  <c r="L13" i="1"/>
  <c r="L10" i="1"/>
  <c r="D20" i="4"/>
  <c r="D19" i="4" s="1"/>
  <c r="D18" i="4"/>
  <c r="D17" i="4"/>
  <c r="D13" i="4"/>
  <c r="D10" i="4"/>
  <c r="D16" i="4" s="1"/>
  <c r="D20" i="2"/>
  <c r="D19" i="2" s="1"/>
  <c r="D18" i="2"/>
  <c r="D17" i="2"/>
  <c r="D13" i="2"/>
  <c r="D10" i="2"/>
  <c r="D28" i="3"/>
  <c r="D20" i="3"/>
  <c r="D19" i="3"/>
  <c r="D18" i="3"/>
  <c r="D17" i="3"/>
  <c r="D13" i="3"/>
  <c r="D10" i="3"/>
  <c r="D16" i="2" l="1"/>
  <c r="D34" i="2" s="1"/>
  <c r="D16" i="3"/>
  <c r="D34" i="4"/>
  <c r="L34" i="4"/>
  <c r="L34" i="1"/>
  <c r="D20" i="1"/>
  <c r="D19" i="1" s="1"/>
  <c r="D18" i="1"/>
  <c r="D17" i="1"/>
  <c r="D16" i="1" s="1"/>
  <c r="D34" i="1" s="1"/>
  <c r="D13" i="1"/>
  <c r="D10" i="1"/>
  <c r="J34" i="8"/>
  <c r="M20" i="8"/>
  <c r="M19" i="8" s="1"/>
  <c r="K20" i="8"/>
  <c r="J20" i="8"/>
  <c r="I20" i="8"/>
  <c r="I19" i="8" s="1"/>
  <c r="H20" i="8"/>
  <c r="H19" i="8" s="1"/>
  <c r="K19" i="8"/>
  <c r="J19" i="8"/>
  <c r="M18" i="8"/>
  <c r="K18" i="8"/>
  <c r="J18" i="8"/>
  <c r="I18" i="8"/>
  <c r="M17" i="8"/>
  <c r="K17" i="8"/>
  <c r="J17" i="8"/>
  <c r="I17" i="8"/>
  <c r="I16" i="8" s="1"/>
  <c r="J16" i="8"/>
  <c r="M13" i="8"/>
  <c r="K13" i="8"/>
  <c r="J13" i="8"/>
  <c r="I13" i="8"/>
  <c r="M10" i="8"/>
  <c r="K10" i="8"/>
  <c r="J10" i="8"/>
  <c r="I10" i="8"/>
  <c r="D20" i="8"/>
  <c r="D19" i="8" s="1"/>
  <c r="D18" i="8"/>
  <c r="D17" i="8"/>
  <c r="D13" i="8"/>
  <c r="D10" i="8"/>
  <c r="M20" i="7"/>
  <c r="M19" i="7" s="1"/>
  <c r="K20" i="7"/>
  <c r="J20" i="7"/>
  <c r="J19" i="7" s="1"/>
  <c r="I20" i="7"/>
  <c r="H20" i="7"/>
  <c r="K19" i="7"/>
  <c r="I19" i="7"/>
  <c r="H19" i="7"/>
  <c r="K18" i="7"/>
  <c r="I18" i="7"/>
  <c r="I16" i="7" s="1"/>
  <c r="K17" i="7"/>
  <c r="I17" i="7"/>
  <c r="M16" i="7"/>
  <c r="J16" i="7"/>
  <c r="M13" i="7"/>
  <c r="K13" i="7"/>
  <c r="J13" i="7"/>
  <c r="I13" i="7"/>
  <c r="M10" i="7"/>
  <c r="K10" i="7"/>
  <c r="J10" i="7"/>
  <c r="I10" i="7"/>
  <c r="D20" i="7"/>
  <c r="D19" i="7" s="1"/>
  <c r="D16" i="7"/>
  <c r="D13" i="7"/>
  <c r="D10" i="7"/>
  <c r="H20" i="5"/>
  <c r="H19" i="5" s="1"/>
  <c r="M20" i="6"/>
  <c r="K20" i="6"/>
  <c r="J20" i="6"/>
  <c r="I20" i="6"/>
  <c r="I19" i="6" s="1"/>
  <c r="H20" i="6"/>
  <c r="H19" i="6" s="1"/>
  <c r="M19" i="6"/>
  <c r="K19" i="6"/>
  <c r="J19" i="6"/>
  <c r="M18" i="6"/>
  <c r="K18" i="6"/>
  <c r="J18" i="6"/>
  <c r="I18" i="6"/>
  <c r="M17" i="6"/>
  <c r="M16" i="6" s="1"/>
  <c r="K17" i="6"/>
  <c r="K16" i="6" s="1"/>
  <c r="J17" i="6"/>
  <c r="J16" i="6" s="1"/>
  <c r="I17" i="6"/>
  <c r="I16" i="6" s="1"/>
  <c r="I34" i="6" s="1"/>
  <c r="M13" i="6"/>
  <c r="K13" i="6"/>
  <c r="J13" i="6"/>
  <c r="I13" i="6"/>
  <c r="M10" i="6"/>
  <c r="K10" i="6"/>
  <c r="J10" i="6"/>
  <c r="J34" i="6" s="1"/>
  <c r="I10" i="6"/>
  <c r="D20" i="6"/>
  <c r="D19" i="6" s="1"/>
  <c r="D18" i="6"/>
  <c r="D17" i="6"/>
  <c r="D13" i="6"/>
  <c r="D10" i="6"/>
  <c r="D16" i="6" s="1"/>
  <c r="M20" i="5"/>
  <c r="M19" i="5" s="1"/>
  <c r="K20" i="5"/>
  <c r="J20" i="5"/>
  <c r="I20" i="5"/>
  <c r="I19" i="5" s="1"/>
  <c r="K19" i="5"/>
  <c r="J19" i="5"/>
  <c r="M18" i="5"/>
  <c r="K18" i="5"/>
  <c r="J18" i="5"/>
  <c r="I18" i="5"/>
  <c r="I16" i="5" s="1"/>
  <c r="I34" i="5" s="1"/>
  <c r="M17" i="5"/>
  <c r="K17" i="5"/>
  <c r="J17" i="5"/>
  <c r="I17" i="5"/>
  <c r="M16" i="5"/>
  <c r="M13" i="5"/>
  <c r="K13" i="5"/>
  <c r="K34" i="5" s="1"/>
  <c r="J13" i="5"/>
  <c r="I13" i="5"/>
  <c r="M10" i="5"/>
  <c r="K10" i="5"/>
  <c r="J10" i="5"/>
  <c r="I10" i="5"/>
  <c r="D20" i="5"/>
  <c r="D19" i="5"/>
  <c r="D18" i="5"/>
  <c r="D17" i="5"/>
  <c r="D16" i="5" s="1"/>
  <c r="D13" i="5"/>
  <c r="D10" i="5"/>
  <c r="J16" i="5" l="1"/>
  <c r="M16" i="8"/>
  <c r="M34" i="8" s="1"/>
  <c r="J34" i="5"/>
  <c r="M34" i="5"/>
  <c r="K16" i="7"/>
  <c r="D34" i="5"/>
  <c r="K16" i="5"/>
  <c r="K34" i="6"/>
  <c r="K34" i="8"/>
  <c r="K16" i="8"/>
  <c r="M34" i="6"/>
  <c r="D16" i="8"/>
  <c r="I34" i="8"/>
  <c r="D34" i="8"/>
  <c r="D34" i="6"/>
  <c r="M20" i="4" l="1"/>
  <c r="M19" i="4" s="1"/>
  <c r="M18" i="4"/>
  <c r="M16" i="4" s="1"/>
  <c r="M20" i="3"/>
  <c r="M19" i="3" s="1"/>
  <c r="M18" i="3"/>
  <c r="M16" i="3" s="1"/>
  <c r="M13" i="3"/>
  <c r="M10" i="3"/>
  <c r="M20" i="2"/>
  <c r="M19" i="2" s="1"/>
  <c r="M34" i="2" s="1"/>
  <c r="M18" i="2"/>
  <c r="M16" i="2" s="1"/>
  <c r="M20" i="1"/>
  <c r="M19" i="1" s="1"/>
  <c r="M18" i="1"/>
  <c r="M17" i="1"/>
  <c r="M13" i="1"/>
  <c r="M10" i="1"/>
  <c r="M16" i="1" s="1"/>
  <c r="M34" i="1" s="1"/>
  <c r="I20" i="4" l="1"/>
  <c r="I19" i="4" s="1"/>
  <c r="I18" i="4"/>
  <c r="I16" i="4" s="1"/>
  <c r="I17" i="4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/>
  <c r="I18" i="1"/>
  <c r="I17" i="1"/>
  <c r="I16" i="1"/>
  <c r="I13" i="1"/>
  <c r="I10" i="1"/>
  <c r="I34" i="1" l="1"/>
  <c r="I34" i="4"/>
  <c r="J20" i="3" l="1"/>
  <c r="J19" i="3" s="1"/>
  <c r="J16" i="3"/>
  <c r="J13" i="3"/>
  <c r="J10" i="3"/>
  <c r="J34" i="4"/>
  <c r="J20" i="4"/>
  <c r="J19" i="4"/>
  <c r="J18" i="4"/>
  <c r="J17" i="4"/>
  <c r="J13" i="4"/>
  <c r="J10" i="4"/>
  <c r="J20" i="2"/>
  <c r="J19" i="2"/>
  <c r="J18" i="2"/>
  <c r="J17" i="2"/>
  <c r="J13" i="2"/>
  <c r="J10" i="2"/>
  <c r="J34" i="2" s="1"/>
  <c r="J20" i="1"/>
  <c r="J19" i="1"/>
  <c r="J18" i="1"/>
  <c r="J17" i="1"/>
  <c r="J16" i="1" s="1"/>
  <c r="J13" i="1"/>
  <c r="J10" i="1"/>
  <c r="J34" i="1" l="1"/>
  <c r="J16" i="2"/>
  <c r="J16" i="4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<sst xmlns="http://schemas.openxmlformats.org/spreadsheetml/2006/main" count="620" uniqueCount="82">
  <si>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</si>
  <si>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</si>
  <si>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</si>
  <si>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</si>
  <si>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</si>
  <si>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</si>
  <si>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</si>
  <si>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</si>
  <si>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</si>
  <si>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</si>
  <si>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</si>
  <si>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</si>
  <si>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</si>
  <si>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</si>
  <si>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</si>
  <si>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</si>
  <si>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</si>
  <si>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</si>
  <si>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</si>
  <si>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</si>
  <si>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</si>
  <si>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</si>
  <si>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</si>
  <si>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</si>
  <si>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</si>
  <si>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</si>
  <si>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</si>
  <si>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</si>
  <si>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</si>
  <si>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</si>
  <si>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</si>
  <si>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</si>
  <si>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</si>
  <si>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</si>
  <si>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</si>
  <si>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</si>
  <si>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</si>
  <si>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</si>
  <si>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</si>
  <si>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</si>
  <si>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</si>
  <si>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</si>
  <si>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</si>
  <si>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</si>
  <si>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</si>
  <si>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</si>
  <si>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</si>
  <si>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</si>
  <si>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</si>
  <si>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</si>
  <si>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</si>
  <si>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</si>
  <si>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</si>
  <si>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</si>
  <si>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</si>
  <si>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</si>
  <si>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</si>
  <si>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</si>
  <si>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</si>
  <si>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Sigurimi i pronës nga zjarri dhe dëmtime të tjera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</si>
  <si>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</si>
  <si>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</si>
  <si>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</si>
  <si>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</si>
  <si>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</si>
  <si>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</si>
  <si>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</si>
  <si>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</si>
  <si>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</si>
  <si>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</si>
  <si>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</si>
  <si>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</si>
  <si>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</si>
  <si>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</si>
  <si>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Primi i shkruar bruto, në mijëra denarë për muajin shkurt të vitit 2025</t>
  </si>
  <si>
    <t>Primi i shkruar bruto, në mijëra denarë për muajin shkurt të vitit 2024</t>
  </si>
  <si>
    <t>Dëme të paguara bruto,në mijëra denarë për muajin shkurt të vitit 2024</t>
  </si>
  <si>
    <t>Numri i kontratave të lidhura  për muajin shkurt të vitit 2025</t>
  </si>
  <si>
    <t>Numri i kontratave të lidhura  për muajin shkurt të vitit 2024</t>
  </si>
  <si>
    <t>Numri i dëmeve të likuiduara për muajin shkurt  të vitit 2025</t>
  </si>
  <si>
    <t>Numri i dëmeve të likuiduara për muajin shkurt  të vitit 2024</t>
  </si>
  <si>
    <t>Dëme të paguara bruto,në mijëra denarë për muajin shkurt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</si>
</sst>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  <charset val="204"/>
    </font>
    <font>
      <b/>
      <sz val="11"/>
      <name val="Calibri"/>
      <family val="2"/>
      <charset val="204"/>
    </font>
    <font>
      <i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0" fontId="16" fillId="0" borderId="14" xfId="0" applyFont="1" applyBorder="1"/>
    <xf numFmtId="3" fontId="13" fillId="3" borderId="14" xfId="0" applyNumberFormat="1" applyFont="1" applyFill="1" applyBorder="1" applyAlignment="1">
      <alignment vertical="center" wrapText="1"/>
    </xf>
    <xf numFmtId="3" fontId="14" fillId="3" borderId="14" xfId="0" applyNumberFormat="1" applyFont="1" applyFill="1" applyBorder="1" applyAlignment="1">
      <alignment vertical="center" wrapText="1"/>
    </xf>
    <xf numFmtId="0" fontId="17" fillId="0" borderId="14" xfId="0" applyFont="1" applyBorder="1"/>
    <xf numFmtId="0" fontId="5" fillId="0" borderId="14" xfId="0" applyFont="1" applyBorder="1" applyAlignment="1">
      <alignment vertical="center" wrapText="1"/>
    </xf>
    <xf numFmtId="3" fontId="15" fillId="3" borderId="14" xfId="0" applyNumberFormat="1" applyFont="1" applyFill="1" applyBorder="1" applyAlignment="1">
      <alignment vertical="center" wrapText="1"/>
    </xf>
    <xf numFmtId="3" fontId="16" fillId="0" borderId="14" xfId="0" applyNumberFormat="1" applyFont="1" applyBorder="1"/>
    <xf numFmtId="3" fontId="5" fillId="3" borderId="14" xfId="0" applyNumberFormat="1" applyFont="1" applyFill="1" applyBorder="1" applyAlignment="1">
      <alignment vertical="center" wrapText="1"/>
    </xf>
    <xf numFmtId="3" fontId="11" fillId="3" borderId="14" xfId="0" applyNumberFormat="1" applyFont="1" applyFill="1" applyBorder="1" applyAlignment="1">
      <alignment vertical="center" wrapText="1"/>
    </xf>
    <xf numFmtId="3" fontId="0" fillId="0" borderId="14" xfId="0" applyNumberFormat="1" applyBorder="1"/>
    <xf numFmtId="3" fontId="5" fillId="3" borderId="15" xfId="0" applyNumberFormat="1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74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20">
        <v>10565</v>
      </c>
      <c r="D3" s="35">
        <v>7199</v>
      </c>
      <c r="E3" s="21">
        <v>3666</v>
      </c>
      <c r="F3" s="21">
        <v>2619.9290000000001</v>
      </c>
      <c r="G3" s="36">
        <v>9796.39</v>
      </c>
      <c r="H3" s="21">
        <v>6215.2809999999999</v>
      </c>
      <c r="I3" s="21">
        <v>4730.3710000000001</v>
      </c>
      <c r="J3" s="21">
        <v>6974</v>
      </c>
      <c r="K3" s="20">
        <v>3928</v>
      </c>
      <c r="L3" s="26">
        <v>3824.4</v>
      </c>
      <c r="M3" s="21">
        <v>189.12799999999999</v>
      </c>
      <c r="N3" s="13">
        <f>SUM(C3:M3)</f>
        <v>59707.499000000003</v>
      </c>
    </row>
    <row r="4" spans="1:14" x14ac:dyDescent="0.35">
      <c r="A4" s="6" t="s">
        <v>33</v>
      </c>
      <c r="B4" s="1" t="s">
        <v>1</v>
      </c>
      <c r="C4" s="20">
        <v>72970</v>
      </c>
      <c r="D4" s="35">
        <v>6331</v>
      </c>
      <c r="E4" s="21">
        <v>97</v>
      </c>
      <c r="F4" s="21">
        <v>0</v>
      </c>
      <c r="G4" s="36">
        <v>13644.61</v>
      </c>
      <c r="H4" s="21">
        <v>6355.6679999999997</v>
      </c>
      <c r="I4" s="21">
        <v>28218.286</v>
      </c>
      <c r="J4" s="21">
        <v>11849</v>
      </c>
      <c r="K4" s="20">
        <v>0</v>
      </c>
      <c r="L4" s="26">
        <v>60442.42</v>
      </c>
      <c r="M4" s="21">
        <v>0</v>
      </c>
      <c r="N4" s="13">
        <f t="shared" ref="N4:N34" si="0">SUM(C4:M4)</f>
        <v>199907.984</v>
      </c>
    </row>
    <row r="5" spans="1:14" x14ac:dyDescent="0.35">
      <c r="A5" s="6" t="s">
        <v>34</v>
      </c>
      <c r="B5" s="1" t="s">
        <v>2</v>
      </c>
      <c r="C5" s="20">
        <v>10255</v>
      </c>
      <c r="D5" s="35">
        <v>14658</v>
      </c>
      <c r="E5" s="21">
        <v>6122</v>
      </c>
      <c r="F5" s="21">
        <v>1355.4290000000001</v>
      </c>
      <c r="G5" s="36">
        <v>13392.91</v>
      </c>
      <c r="H5" s="21">
        <v>20166.542000000001</v>
      </c>
      <c r="I5" s="21">
        <v>17408.383999999998</v>
      </c>
      <c r="J5" s="21">
        <v>8739</v>
      </c>
      <c r="K5" s="20">
        <v>9598</v>
      </c>
      <c r="L5" s="26">
        <v>11255.66</v>
      </c>
      <c r="M5" s="21">
        <v>880.78399999999999</v>
      </c>
      <c r="N5" s="13">
        <f t="shared" si="0"/>
        <v>113831.70899999999</v>
      </c>
    </row>
    <row r="6" spans="1:14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6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6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6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x14ac:dyDescent="0.35">
      <c r="A9" s="6" t="s">
        <v>38</v>
      </c>
      <c r="B9" s="1" t="s">
        <v>6</v>
      </c>
      <c r="C9" s="20">
        <v>29</v>
      </c>
      <c r="D9" s="21">
        <v>393</v>
      </c>
      <c r="E9" s="21">
        <v>1647</v>
      </c>
      <c r="F9" s="21">
        <v>0</v>
      </c>
      <c r="G9" s="36">
        <v>2229.2399999999998</v>
      </c>
      <c r="H9" s="21">
        <v>309.80499999999995</v>
      </c>
      <c r="I9" s="21">
        <v>1526.45</v>
      </c>
      <c r="J9" s="21">
        <v>668</v>
      </c>
      <c r="K9" s="20">
        <v>283</v>
      </c>
      <c r="L9" s="26">
        <v>44.78</v>
      </c>
      <c r="M9" s="21">
        <v>0</v>
      </c>
      <c r="N9" s="13">
        <f t="shared" si="0"/>
        <v>7130.2749999999996</v>
      </c>
    </row>
    <row r="10" spans="1:14" ht="26" x14ac:dyDescent="0.35">
      <c r="A10" s="6" t="s">
        <v>59</v>
      </c>
      <c r="B10" s="1" t="s">
        <v>7</v>
      </c>
      <c r="C10" s="20">
        <v>5557</v>
      </c>
      <c r="D10" s="21">
        <f>D11+D12</f>
        <v>18270</v>
      </c>
      <c r="E10" s="21">
        <v>2516</v>
      </c>
      <c r="F10" s="23">
        <v>401.476</v>
      </c>
      <c r="G10" s="36">
        <v>18416.919999999998</v>
      </c>
      <c r="H10" s="21">
        <v>7642.3142100000005</v>
      </c>
      <c r="I10" s="21">
        <f>I11+I12</f>
        <v>20634.554760013103</v>
      </c>
      <c r="J10" s="21">
        <f t="shared" ref="J10" si="1">SUM(J11:J12)</f>
        <v>5126</v>
      </c>
      <c r="K10" s="20">
        <v>5884</v>
      </c>
      <c r="L10" s="26">
        <f>SUM(L11:L12)</f>
        <v>16005.7</v>
      </c>
      <c r="M10" s="21">
        <f>M11+M12</f>
        <v>34.135000000000005</v>
      </c>
      <c r="N10" s="13">
        <f t="shared" si="0"/>
        <v>100488.09997001308</v>
      </c>
    </row>
    <row r="11" spans="1:14" x14ac:dyDescent="0.35">
      <c r="A11" s="6" t="s">
        <v>39</v>
      </c>
      <c r="B11" s="1" t="s">
        <v>8</v>
      </c>
      <c r="C11" s="20">
        <v>3127</v>
      </c>
      <c r="D11" s="35">
        <v>2036</v>
      </c>
      <c r="E11" s="21">
        <v>734</v>
      </c>
      <c r="F11" s="21">
        <v>136.191</v>
      </c>
      <c r="G11" s="36">
        <v>1543.5</v>
      </c>
      <c r="H11" s="21">
        <v>2506.8076900000005</v>
      </c>
      <c r="I11" s="21">
        <v>733.28543421668121</v>
      </c>
      <c r="J11" s="21">
        <v>1365</v>
      </c>
      <c r="K11" s="20">
        <v>1412</v>
      </c>
      <c r="L11" s="26">
        <v>526.19000000000005</v>
      </c>
      <c r="M11" s="21">
        <v>17.751000000000001</v>
      </c>
      <c r="N11" s="13">
        <f t="shared" si="0"/>
        <v>14137.725124216682</v>
      </c>
    </row>
    <row r="12" spans="1:14" x14ac:dyDescent="0.35">
      <c r="A12" s="6" t="s">
        <v>40</v>
      </c>
      <c r="B12" s="1" t="s">
        <v>9</v>
      </c>
      <c r="C12" s="20">
        <v>2430</v>
      </c>
      <c r="D12" s="35">
        <v>16234</v>
      </c>
      <c r="E12" s="21">
        <v>1782</v>
      </c>
      <c r="F12" s="21">
        <v>265.28500000000003</v>
      </c>
      <c r="G12" s="36">
        <v>16873.419999999998</v>
      </c>
      <c r="H12" s="21">
        <v>5135.5065200000026</v>
      </c>
      <c r="I12" s="21">
        <v>19901.26932579642</v>
      </c>
      <c r="J12" s="21">
        <v>3761</v>
      </c>
      <c r="K12" s="20">
        <v>4472</v>
      </c>
      <c r="L12" s="26">
        <v>15479.51</v>
      </c>
      <c r="M12" s="21">
        <v>16.384</v>
      </c>
      <c r="N12" s="13">
        <f t="shared" si="0"/>
        <v>86350.374845796425</v>
      </c>
    </row>
    <row r="13" spans="1:14" x14ac:dyDescent="0.35">
      <c r="A13" s="6" t="s">
        <v>41</v>
      </c>
      <c r="B13" s="1" t="s">
        <v>10</v>
      </c>
      <c r="C13" s="20">
        <v>3511</v>
      </c>
      <c r="D13" s="21">
        <f>D14+D15</f>
        <v>6138</v>
      </c>
      <c r="E13" s="21">
        <v>659</v>
      </c>
      <c r="F13" s="23">
        <v>105.492</v>
      </c>
      <c r="G13" s="36">
        <v>35385.78</v>
      </c>
      <c r="H13" s="21">
        <v>22931.057219999999</v>
      </c>
      <c r="I13" s="21">
        <f>I14+I15</f>
        <v>27574.532239986896</v>
      </c>
      <c r="J13" s="21">
        <f t="shared" ref="J13" si="2">SUM(J14:J15)</f>
        <v>3738</v>
      </c>
      <c r="K13" s="20">
        <v>2637.8319999999999</v>
      </c>
      <c r="L13" s="26">
        <f>SUM(L14:L15)</f>
        <v>10323.960000000001</v>
      </c>
      <c r="M13" s="21">
        <f>M14+M15</f>
        <v>68.602000000000004</v>
      </c>
      <c r="N13" s="13">
        <f t="shared" si="0"/>
        <v>113073.25545998689</v>
      </c>
    </row>
    <row r="14" spans="1:14" x14ac:dyDescent="0.35">
      <c r="A14" s="6" t="s">
        <v>39</v>
      </c>
      <c r="B14" s="1" t="s">
        <v>11</v>
      </c>
      <c r="C14" s="20">
        <v>1926</v>
      </c>
      <c r="D14" s="21">
        <v>2075</v>
      </c>
      <c r="E14" s="21">
        <v>199</v>
      </c>
      <c r="F14" s="21">
        <v>17.347999999999999</v>
      </c>
      <c r="G14" s="36">
        <v>2678.53</v>
      </c>
      <c r="H14" s="21">
        <v>6694.3264499999996</v>
      </c>
      <c r="I14" s="21">
        <v>3031.946565783318</v>
      </c>
      <c r="J14" s="21">
        <v>435</v>
      </c>
      <c r="K14" s="20">
        <v>182</v>
      </c>
      <c r="L14" s="26">
        <v>602.78</v>
      </c>
      <c r="M14" s="21">
        <v>2.0680000000000001</v>
      </c>
      <c r="N14" s="13">
        <f t="shared" si="0"/>
        <v>17843.999015783316</v>
      </c>
    </row>
    <row r="15" spans="1:14" x14ac:dyDescent="0.35">
      <c r="A15" s="6" t="s">
        <v>40</v>
      </c>
      <c r="B15" s="1" t="s">
        <v>12</v>
      </c>
      <c r="C15" s="20">
        <v>1585</v>
      </c>
      <c r="D15" s="21">
        <v>4063</v>
      </c>
      <c r="E15" s="21">
        <v>460</v>
      </c>
      <c r="F15" s="21">
        <v>88.144000000000005</v>
      </c>
      <c r="G15" s="36">
        <v>32707.25</v>
      </c>
      <c r="H15" s="21">
        <v>16236.73077</v>
      </c>
      <c r="I15" s="21">
        <v>24542.585674203579</v>
      </c>
      <c r="J15" s="21">
        <v>3303</v>
      </c>
      <c r="K15" s="20">
        <v>2455.8319999999999</v>
      </c>
      <c r="L15" s="26">
        <v>9721.18</v>
      </c>
      <c r="M15" s="21">
        <v>66.534000000000006</v>
      </c>
      <c r="N15" s="13">
        <f t="shared" si="0"/>
        <v>95229.256444203565</v>
      </c>
    </row>
    <row r="16" spans="1:14" x14ac:dyDescent="0.35">
      <c r="A16" s="6" t="s">
        <v>42</v>
      </c>
      <c r="B16" s="1" t="s">
        <v>13</v>
      </c>
      <c r="C16" s="20">
        <v>9068</v>
      </c>
      <c r="D16" s="21">
        <f>D17+D18</f>
        <v>24408</v>
      </c>
      <c r="E16" s="21">
        <v>3175</v>
      </c>
      <c r="F16" s="23">
        <v>506.96800000000002</v>
      </c>
      <c r="G16" s="36">
        <v>53802.7</v>
      </c>
      <c r="H16" s="21">
        <v>30573.371429999999</v>
      </c>
      <c r="I16" s="21">
        <f t="shared" ref="I16" si="3">I17+I18</f>
        <v>48209.086999999992</v>
      </c>
      <c r="J16" s="21">
        <f t="shared" ref="J16" si="4">SUM(J17:J18)</f>
        <v>8864</v>
      </c>
      <c r="K16" s="20">
        <v>8521.8320000000003</v>
      </c>
      <c r="L16" s="26">
        <f>SUM(L17:L18)</f>
        <v>26329.660000000003</v>
      </c>
      <c r="M16" s="21">
        <f>M10+M13</f>
        <v>102.73700000000001</v>
      </c>
      <c r="N16" s="13">
        <f t="shared" si="0"/>
        <v>213561.35543</v>
      </c>
    </row>
    <row r="17" spans="1:14" x14ac:dyDescent="0.35">
      <c r="A17" s="6" t="s">
        <v>39</v>
      </c>
      <c r="B17" s="1" t="s">
        <v>14</v>
      </c>
      <c r="C17" s="20">
        <v>5053</v>
      </c>
      <c r="D17" s="35">
        <f>D11+D14</f>
        <v>4111</v>
      </c>
      <c r="E17" s="21">
        <v>933</v>
      </c>
      <c r="F17" s="23">
        <v>153.53899999999999</v>
      </c>
      <c r="G17" s="36">
        <v>4222.0300000000007</v>
      </c>
      <c r="H17" s="21">
        <v>9201.1341400000019</v>
      </c>
      <c r="I17" s="21">
        <f>I11+I14</f>
        <v>3765.2319999999991</v>
      </c>
      <c r="J17" s="21">
        <f t="shared" ref="J17:J18" si="5">J11+J14</f>
        <v>1800</v>
      </c>
      <c r="K17" s="20">
        <v>1594</v>
      </c>
      <c r="L17" s="26">
        <f t="shared" ref="L17:L18" si="6">L11+L14</f>
        <v>1128.97</v>
      </c>
      <c r="M17" s="21">
        <f>M11+M14</f>
        <v>19.819000000000003</v>
      </c>
      <c r="N17" s="13">
        <f t="shared" si="0"/>
        <v>31981.724140000006</v>
      </c>
    </row>
    <row r="18" spans="1:14" x14ac:dyDescent="0.35">
      <c r="A18" s="6" t="s">
        <v>40</v>
      </c>
      <c r="B18" s="1" t="s">
        <v>15</v>
      </c>
      <c r="C18" s="20">
        <v>4015</v>
      </c>
      <c r="D18" s="35">
        <f>D12+D15</f>
        <v>20297</v>
      </c>
      <c r="E18" s="21">
        <v>2242</v>
      </c>
      <c r="F18" s="23">
        <v>353.42900000000003</v>
      </c>
      <c r="G18" s="36">
        <v>49580.67</v>
      </c>
      <c r="H18" s="21">
        <v>21372.237290000005</v>
      </c>
      <c r="I18" s="21">
        <f>I12+I15</f>
        <v>44443.854999999996</v>
      </c>
      <c r="J18" s="21">
        <f t="shared" si="5"/>
        <v>7064</v>
      </c>
      <c r="K18" s="20">
        <v>6927.8320000000003</v>
      </c>
      <c r="L18" s="26">
        <f t="shared" si="6"/>
        <v>25200.690000000002</v>
      </c>
      <c r="M18" s="21">
        <f>M12+M15</f>
        <v>82.918000000000006</v>
      </c>
      <c r="N18" s="13">
        <f t="shared" si="0"/>
        <v>181579.63128999999</v>
      </c>
    </row>
    <row r="19" spans="1:14" x14ac:dyDescent="0.35">
      <c r="A19" s="6" t="s">
        <v>43</v>
      </c>
      <c r="B19" s="1" t="s">
        <v>16</v>
      </c>
      <c r="C19" s="20">
        <v>48126</v>
      </c>
      <c r="D19" s="21">
        <f>D20+D24+D25</f>
        <v>36961</v>
      </c>
      <c r="E19" s="21">
        <v>25729</v>
      </c>
      <c r="F19" s="23">
        <v>42959.25679000104</v>
      </c>
      <c r="G19" s="36">
        <v>62246.82</v>
      </c>
      <c r="H19" s="25">
        <f>H20+H24+H25</f>
        <v>41917.005999999994</v>
      </c>
      <c r="I19" s="21">
        <f t="shared" ref="I19" si="7">I20+I24+I25</f>
        <v>33338.137999999999</v>
      </c>
      <c r="J19" s="21">
        <f t="shared" ref="J19" si="8">SUM(J20,J24:J25)</f>
        <v>77191</v>
      </c>
      <c r="K19" s="20">
        <v>40798</v>
      </c>
      <c r="L19" s="26">
        <f>L20+L24+L25</f>
        <v>28815.030000000002</v>
      </c>
      <c r="M19" s="31">
        <f>M20+M25</f>
        <v>5452.45</v>
      </c>
      <c r="N19" s="13">
        <f t="shared" si="0"/>
        <v>443533.70079000108</v>
      </c>
    </row>
    <row r="20" spans="1:14" x14ac:dyDescent="0.35">
      <c r="A20" s="6" t="s">
        <v>44</v>
      </c>
      <c r="B20" s="1" t="s">
        <v>17</v>
      </c>
      <c r="C20" s="20">
        <v>47295</v>
      </c>
      <c r="D20" s="21">
        <f>SUM(D21:D23)</f>
        <v>36406</v>
      </c>
      <c r="E20" s="21">
        <v>24995</v>
      </c>
      <c r="F20" s="23">
        <v>42959.25679000104</v>
      </c>
      <c r="G20" s="36">
        <v>60911.360000000001</v>
      </c>
      <c r="H20" s="25">
        <f t="shared" ref="H20" si="9">H21+H22+H23</f>
        <v>39361.215999999993</v>
      </c>
      <c r="I20" s="21">
        <f t="shared" ref="H20:I20" si="10">I21+I22+I23</f>
        <v>32159.1</v>
      </c>
      <c r="J20" s="21">
        <f t="shared" ref="J20" si="11">SUM(J21:J23)</f>
        <v>76184</v>
      </c>
      <c r="K20" s="20">
        <v>39841</v>
      </c>
      <c r="L20" s="26">
        <f>SUM(L21:L23)</f>
        <v>27422.600000000002</v>
      </c>
      <c r="M20" s="32">
        <f>M21+M22+M23+M24</f>
        <v>5452.45</v>
      </c>
      <c r="N20" s="13">
        <f t="shared" si="0"/>
        <v>432986.98279000103</v>
      </c>
    </row>
    <row r="21" spans="1:14" x14ac:dyDescent="0.35">
      <c r="A21" s="6" t="s">
        <v>45</v>
      </c>
      <c r="B21" s="1" t="s">
        <v>18</v>
      </c>
      <c r="C21" s="20">
        <v>37169</v>
      </c>
      <c r="D21" s="21">
        <v>27903</v>
      </c>
      <c r="E21" s="21">
        <v>15560</v>
      </c>
      <c r="F21" s="21">
        <v>33318.968790001039</v>
      </c>
      <c r="G21" s="36">
        <v>47266.65</v>
      </c>
      <c r="H21" s="21">
        <v>29585.197999999997</v>
      </c>
      <c r="I21" s="21">
        <v>23954.197</v>
      </c>
      <c r="J21" s="21">
        <v>59218</v>
      </c>
      <c r="K21" s="20">
        <v>31459</v>
      </c>
      <c r="L21" s="26">
        <v>20539.02</v>
      </c>
      <c r="M21" s="31">
        <v>4375.4120000000003</v>
      </c>
      <c r="N21" s="13">
        <f t="shared" si="0"/>
        <v>330348.44579000107</v>
      </c>
    </row>
    <row r="22" spans="1:14" x14ac:dyDescent="0.35">
      <c r="A22" s="6" t="s">
        <v>46</v>
      </c>
      <c r="B22" s="1" t="s">
        <v>19</v>
      </c>
      <c r="C22" s="20">
        <v>10065</v>
      </c>
      <c r="D22" s="21">
        <v>8411</v>
      </c>
      <c r="E22" s="21">
        <v>3925</v>
      </c>
      <c r="F22" s="21">
        <v>8779.9599999999991</v>
      </c>
      <c r="G22" s="36">
        <v>13514.34</v>
      </c>
      <c r="H22" s="21">
        <v>9689.31</v>
      </c>
      <c r="I22" s="21">
        <v>8118.8029999999999</v>
      </c>
      <c r="J22" s="21">
        <v>16668</v>
      </c>
      <c r="K22" s="20">
        <v>8378</v>
      </c>
      <c r="L22" s="26">
        <v>6472.68</v>
      </c>
      <c r="M22" s="31">
        <v>1028.453</v>
      </c>
      <c r="N22" s="13">
        <f t="shared" si="0"/>
        <v>95050.545999999988</v>
      </c>
    </row>
    <row r="23" spans="1:14" x14ac:dyDescent="0.35">
      <c r="A23" s="53" t="s">
        <v>47</v>
      </c>
      <c r="B23" s="1" t="s">
        <v>20</v>
      </c>
      <c r="C23" s="20">
        <v>61</v>
      </c>
      <c r="D23" s="21">
        <v>92</v>
      </c>
      <c r="E23" s="21">
        <v>5510</v>
      </c>
      <c r="F23" s="21">
        <v>705.17200000000003</v>
      </c>
      <c r="G23" s="36">
        <v>130.38</v>
      </c>
      <c r="H23" s="21">
        <v>86.707999999999998</v>
      </c>
      <c r="I23" s="21">
        <v>86.1</v>
      </c>
      <c r="J23" s="21">
        <v>298</v>
      </c>
      <c r="K23" s="20">
        <v>4</v>
      </c>
      <c r="L23" s="26">
        <v>410.9</v>
      </c>
      <c r="M23" s="31">
        <v>48.585000000000001</v>
      </c>
      <c r="N23" s="13">
        <f t="shared" si="0"/>
        <v>7432.8450000000003</v>
      </c>
    </row>
    <row r="24" spans="1:14" x14ac:dyDescent="0.35">
      <c r="A24" s="6" t="s">
        <v>48</v>
      </c>
      <c r="B24" s="1" t="s">
        <v>21</v>
      </c>
      <c r="C24" s="20">
        <v>831</v>
      </c>
      <c r="D24" s="21">
        <v>555</v>
      </c>
      <c r="E24" s="21">
        <v>734</v>
      </c>
      <c r="F24" s="21">
        <v>155.15600000000001</v>
      </c>
      <c r="G24" s="36">
        <v>1335.46</v>
      </c>
      <c r="H24" s="21">
        <v>2555.79</v>
      </c>
      <c r="I24" s="21">
        <v>1179.038</v>
      </c>
      <c r="J24" s="21">
        <v>1007</v>
      </c>
      <c r="K24" s="20">
        <v>957</v>
      </c>
      <c r="L24" s="26">
        <v>1392.43</v>
      </c>
      <c r="M24" s="31">
        <v>0</v>
      </c>
      <c r="N24" s="13">
        <f t="shared" si="0"/>
        <v>10701.874</v>
      </c>
    </row>
    <row r="25" spans="1:14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6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ht="26" x14ac:dyDescent="0.35">
      <c r="A26" s="6" t="s">
        <v>50</v>
      </c>
      <c r="B26" s="1" t="s">
        <v>23</v>
      </c>
      <c r="C26" s="20">
        <v>-346</v>
      </c>
      <c r="D26" s="21">
        <v>0</v>
      </c>
      <c r="E26" s="21">
        <v>0</v>
      </c>
      <c r="F26" s="21">
        <v>0</v>
      </c>
      <c r="G26" s="36">
        <v>0</v>
      </c>
      <c r="H26" s="21">
        <v>0</v>
      </c>
      <c r="I26" s="21">
        <v>40.292000000000002</v>
      </c>
      <c r="J26" s="21">
        <v>0</v>
      </c>
      <c r="K26" s="20">
        <v>132</v>
      </c>
      <c r="L26" s="26">
        <v>0</v>
      </c>
      <c r="M26" s="21">
        <v>0</v>
      </c>
      <c r="N26" s="13">
        <f t="shared" si="0"/>
        <v>-173.70799999999997</v>
      </c>
    </row>
    <row r="27" spans="1:14" ht="26" x14ac:dyDescent="0.35">
      <c r="A27" s="6" t="s">
        <v>51</v>
      </c>
      <c r="B27" s="1" t="s">
        <v>24</v>
      </c>
      <c r="C27" s="20">
        <v>0</v>
      </c>
      <c r="D27" s="21">
        <v>17</v>
      </c>
      <c r="E27" s="21">
        <v>0</v>
      </c>
      <c r="F27" s="21">
        <v>0</v>
      </c>
      <c r="G27" s="36">
        <v>10.72</v>
      </c>
      <c r="H27" s="21">
        <v>26.225999999999999</v>
      </c>
      <c r="I27" s="21">
        <v>0</v>
      </c>
      <c r="J27" s="21">
        <v>11</v>
      </c>
      <c r="K27" s="20">
        <v>3</v>
      </c>
      <c r="L27" s="26">
        <v>5.54</v>
      </c>
      <c r="M27" s="21">
        <v>0</v>
      </c>
      <c r="N27" s="13">
        <f t="shared" si="0"/>
        <v>73.486000000000004</v>
      </c>
    </row>
    <row r="28" spans="1:14" x14ac:dyDescent="0.35">
      <c r="A28" s="6" t="s">
        <v>52</v>
      </c>
      <c r="B28" s="1" t="s">
        <v>25</v>
      </c>
      <c r="C28" s="20">
        <v>1343</v>
      </c>
      <c r="D28" s="21">
        <v>3423</v>
      </c>
      <c r="E28" s="21">
        <v>307</v>
      </c>
      <c r="F28" s="21">
        <v>141.292</v>
      </c>
      <c r="G28" s="36">
        <v>2618.65</v>
      </c>
      <c r="H28" s="21">
        <v>1469.2615700000006</v>
      </c>
      <c r="I28" s="21">
        <v>4375.6109999999999</v>
      </c>
      <c r="J28" s="21">
        <v>7009</v>
      </c>
      <c r="K28" s="20">
        <v>1465</v>
      </c>
      <c r="L28" s="26">
        <v>3411.9</v>
      </c>
      <c r="M28" s="21">
        <v>0.6</v>
      </c>
      <c r="N28" s="13">
        <f t="shared" si="0"/>
        <v>25564.314570000002</v>
      </c>
    </row>
    <row r="29" spans="1:14" x14ac:dyDescent="0.35">
      <c r="A29" s="6" t="s">
        <v>53</v>
      </c>
      <c r="B29" s="1" t="s">
        <v>26</v>
      </c>
      <c r="C29" s="20">
        <v>474</v>
      </c>
      <c r="D29" s="21">
        <v>0</v>
      </c>
      <c r="E29" s="21">
        <v>118</v>
      </c>
      <c r="F29" s="21">
        <v>0</v>
      </c>
      <c r="G29" s="36">
        <v>1239.02</v>
      </c>
      <c r="H29" s="21">
        <v>137.23800000000006</v>
      </c>
      <c r="I29" s="21">
        <v>4509.652</v>
      </c>
      <c r="J29" s="21">
        <v>0</v>
      </c>
      <c r="K29" s="20">
        <v>0</v>
      </c>
      <c r="L29" s="26">
        <v>7743.7</v>
      </c>
      <c r="M29" s="21">
        <v>0</v>
      </c>
      <c r="N29" s="13">
        <f t="shared" si="0"/>
        <v>14221.61</v>
      </c>
    </row>
    <row r="30" spans="1:14" x14ac:dyDescent="0.3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6">
        <v>0</v>
      </c>
      <c r="H30" s="21">
        <v>0</v>
      </c>
      <c r="I30" s="21">
        <v>0</v>
      </c>
      <c r="J30" s="21">
        <v>0</v>
      </c>
      <c r="K30" s="20">
        <v>0</v>
      </c>
      <c r="L30" s="26">
        <v>33.21</v>
      </c>
      <c r="M30" s="21">
        <v>0</v>
      </c>
      <c r="N30" s="13">
        <f t="shared" si="0"/>
        <v>33.21</v>
      </c>
    </row>
    <row r="31" spans="1:14" x14ac:dyDescent="0.35">
      <c r="A31" s="6" t="s">
        <v>55</v>
      </c>
      <c r="B31" s="1" t="s">
        <v>28</v>
      </c>
      <c r="C31" s="20">
        <v>96</v>
      </c>
      <c r="D31" s="21">
        <v>29</v>
      </c>
      <c r="E31" s="21">
        <v>42</v>
      </c>
      <c r="F31" s="21">
        <v>0</v>
      </c>
      <c r="G31" s="36">
        <v>29.77</v>
      </c>
      <c r="H31" s="21">
        <v>910.7510000000002</v>
      </c>
      <c r="I31" s="21">
        <v>9288.0630000000001</v>
      </c>
      <c r="J31" s="21">
        <v>260</v>
      </c>
      <c r="K31" s="20">
        <v>0</v>
      </c>
      <c r="L31" s="26">
        <v>82.45</v>
      </c>
      <c r="M31" s="21">
        <v>0</v>
      </c>
      <c r="N31" s="13">
        <f t="shared" si="0"/>
        <v>10738.034000000001</v>
      </c>
    </row>
    <row r="32" spans="1:14" x14ac:dyDescent="0.3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6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57</v>
      </c>
      <c r="B33" s="1" t="s">
        <v>30</v>
      </c>
      <c r="C33" s="20">
        <v>1280</v>
      </c>
      <c r="D33" s="21">
        <v>2543</v>
      </c>
      <c r="E33" s="21">
        <v>445</v>
      </c>
      <c r="F33" s="21">
        <v>139.03964999999994</v>
      </c>
      <c r="G33" s="36">
        <v>1276.74</v>
      </c>
      <c r="H33" s="21">
        <v>2518.8530000000005</v>
      </c>
      <c r="I33" s="21">
        <v>3046.9659999999999</v>
      </c>
      <c r="J33" s="21">
        <v>1359</v>
      </c>
      <c r="K33" s="20">
        <v>1140</v>
      </c>
      <c r="L33" s="26">
        <v>989.62</v>
      </c>
      <c r="M33" s="21">
        <v>4.8490000000000002</v>
      </c>
      <c r="N33" s="13">
        <f t="shared" si="0"/>
        <v>14743.067650000001</v>
      </c>
    </row>
    <row r="34" spans="1:14" x14ac:dyDescent="0.35">
      <c r="A34" s="7" t="s">
        <v>58</v>
      </c>
      <c r="B34" s="8" t="s">
        <v>31</v>
      </c>
      <c r="C34" s="20">
        <v>153860</v>
      </c>
      <c r="D34" s="22">
        <f>D3+D4+D5+D6+D7+D8+D9+D16+D19+D26+D27+D28+D29+D30+D31+D32+D33</f>
        <v>95962</v>
      </c>
      <c r="E34" s="21">
        <v>41348</v>
      </c>
      <c r="F34" s="23">
        <v>47721.914440001041</v>
      </c>
      <c r="G34" s="36">
        <v>160287.59</v>
      </c>
      <c r="H34" s="21">
        <v>110600.00300000001</v>
      </c>
      <c r="I34" s="21">
        <f>I3+I5+I4+I6+I7+I8+I9+I16+I19+I26+I27+I28+I29+I30+I32+I31+I33</f>
        <v>154691.29999999996</v>
      </c>
      <c r="J34" s="24">
        <f>SUM(J3:J10,J13,J19,J26:J33)</f>
        <v>122924</v>
      </c>
      <c r="K34" s="20">
        <v>65868.831999999995</v>
      </c>
      <c r="L34" s="27">
        <f>SUM(L3:L9)+L16+L19+SUM(L26:L33)</f>
        <v>142978.37</v>
      </c>
      <c r="M34" s="24">
        <f>M3+M5+M16+M20+M28+M33</f>
        <v>6630.5480000000007</v>
      </c>
      <c r="N34" s="9">
        <f t="shared" si="0"/>
        <v>1102872.5574400011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zoomScale="70" zoomScaleNormal="70" workbookViewId="0"/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75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20">
        <v>9904</v>
      </c>
      <c r="D3" s="21">
        <v>6388</v>
      </c>
      <c r="E3" s="21">
        <v>4362</v>
      </c>
      <c r="F3" s="21">
        <v>2097.598</v>
      </c>
      <c r="G3" s="37">
        <v>5749.08</v>
      </c>
      <c r="H3" s="21">
        <v>7524.4889999999996</v>
      </c>
      <c r="I3" s="21">
        <v>5926.0050000000001</v>
      </c>
      <c r="J3" s="21">
        <v>5401</v>
      </c>
      <c r="K3" s="39">
        <v>14000</v>
      </c>
      <c r="L3" s="20">
        <v>4491</v>
      </c>
      <c r="M3" s="26">
        <v>6005.68</v>
      </c>
      <c r="N3" s="26"/>
      <c r="O3" s="13">
        <f>SUM(C3:N3)</f>
        <v>71848.851999999984</v>
      </c>
    </row>
    <row r="4" spans="1:15" x14ac:dyDescent="0.35">
      <c r="A4" s="6" t="s">
        <v>33</v>
      </c>
      <c r="B4" s="1" t="s">
        <v>1</v>
      </c>
      <c r="C4" s="20">
        <v>62986</v>
      </c>
      <c r="D4" s="21">
        <v>13113</v>
      </c>
      <c r="E4" s="21">
        <v>6169</v>
      </c>
      <c r="F4" s="21">
        <v>0</v>
      </c>
      <c r="G4" s="37">
        <v>10069.11</v>
      </c>
      <c r="H4" s="21">
        <v>10000.459999999999</v>
      </c>
      <c r="I4" s="21">
        <v>23735.625</v>
      </c>
      <c r="J4" s="21">
        <v>7619</v>
      </c>
      <c r="K4" s="39">
        <v>5124</v>
      </c>
      <c r="L4" s="20">
        <v>0</v>
      </c>
      <c r="M4" s="26">
        <v>54223.12</v>
      </c>
      <c r="N4" s="26"/>
      <c r="O4" s="13">
        <f t="shared" ref="O4:O34" si="0">SUM(C4:N4)</f>
        <v>193039.315</v>
      </c>
    </row>
    <row r="5" spans="1:15" x14ac:dyDescent="0.35">
      <c r="A5" s="6" t="s">
        <v>34</v>
      </c>
      <c r="B5" s="1" t="s">
        <v>2</v>
      </c>
      <c r="C5" s="20">
        <v>7457</v>
      </c>
      <c r="D5" s="21">
        <v>9947</v>
      </c>
      <c r="E5" s="21">
        <v>6491</v>
      </c>
      <c r="F5" s="21">
        <v>1882.961</v>
      </c>
      <c r="G5" s="37">
        <v>8603.27</v>
      </c>
      <c r="H5" s="21">
        <v>18854.791999999998</v>
      </c>
      <c r="I5" s="21">
        <v>14852.084000000001</v>
      </c>
      <c r="J5" s="21">
        <v>6298</v>
      </c>
      <c r="K5" s="39">
        <v>14304</v>
      </c>
      <c r="L5" s="20">
        <v>9475</v>
      </c>
      <c r="M5" s="26">
        <v>9454.3799999999992</v>
      </c>
      <c r="N5" s="26"/>
      <c r="O5" s="13">
        <f t="shared" si="0"/>
        <v>107619.48700000001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7">
        <v>0</v>
      </c>
      <c r="H6" s="21">
        <v>0</v>
      </c>
      <c r="I6" s="21">
        <v>0</v>
      </c>
      <c r="J6" s="21"/>
      <c r="K6" s="40">
        <v>0</v>
      </c>
      <c r="L6" s="20">
        <v>0</v>
      </c>
      <c r="M6" s="26">
        <v>0</v>
      </c>
      <c r="N6" s="26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7">
        <v>0</v>
      </c>
      <c r="H7" s="21">
        <v>0</v>
      </c>
      <c r="I7" s="21">
        <v>0</v>
      </c>
      <c r="J7" s="21"/>
      <c r="K7" s="40">
        <v>0</v>
      </c>
      <c r="L7" s="20">
        <v>0</v>
      </c>
      <c r="M7" s="26">
        <v>0</v>
      </c>
      <c r="N7" s="26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7">
        <v>0</v>
      </c>
      <c r="H8" s="21">
        <v>186.28</v>
      </c>
      <c r="I8" s="21">
        <v>-24.117000000000001</v>
      </c>
      <c r="J8" s="21"/>
      <c r="K8" s="40">
        <v>0</v>
      </c>
      <c r="L8" s="20">
        <v>0</v>
      </c>
      <c r="M8" s="26">
        <v>0</v>
      </c>
      <c r="N8" s="26"/>
      <c r="O8" s="13">
        <f t="shared" si="0"/>
        <v>162.16300000000001</v>
      </c>
    </row>
    <row r="9" spans="1:15" x14ac:dyDescent="0.35">
      <c r="A9" s="6" t="s">
        <v>38</v>
      </c>
      <c r="B9" s="1" t="s">
        <v>6</v>
      </c>
      <c r="C9" s="20">
        <v>739</v>
      </c>
      <c r="D9" s="21">
        <v>248</v>
      </c>
      <c r="E9" s="21">
        <v>1944</v>
      </c>
      <c r="F9" s="21">
        <v>0</v>
      </c>
      <c r="G9" s="37">
        <v>1368.09</v>
      </c>
      <c r="H9" s="21">
        <v>286.50199999999995</v>
      </c>
      <c r="I9" s="21">
        <v>1652.97</v>
      </c>
      <c r="J9" s="21">
        <v>604</v>
      </c>
      <c r="K9" s="39">
        <v>29</v>
      </c>
      <c r="L9" s="20">
        <v>366</v>
      </c>
      <c r="M9" s="26">
        <v>149.36000000000001</v>
      </c>
      <c r="N9" s="26"/>
      <c r="O9" s="13">
        <f t="shared" si="0"/>
        <v>7386.9220000000005</v>
      </c>
    </row>
    <row r="10" spans="1:15" ht="26" x14ac:dyDescent="0.35">
      <c r="A10" s="6" t="s">
        <v>59</v>
      </c>
      <c r="B10" s="1" t="s">
        <v>7</v>
      </c>
      <c r="C10" s="20">
        <v>5029</v>
      </c>
      <c r="D10" s="21">
        <f>D11+D12</f>
        <v>6409</v>
      </c>
      <c r="E10" s="21">
        <v>6722</v>
      </c>
      <c r="F10" s="21">
        <v>399.327</v>
      </c>
      <c r="G10" s="37">
        <v>11152.49</v>
      </c>
      <c r="H10" s="21">
        <v>9591.4945800000023</v>
      </c>
      <c r="I10" s="21">
        <f>I11+I12</f>
        <v>6731.984328419745</v>
      </c>
      <c r="J10" s="21">
        <f t="shared" ref="J10" si="1">SUM(J11:J12)</f>
        <v>7277</v>
      </c>
      <c r="K10" s="41">
        <f>K11+K12</f>
        <v>17606</v>
      </c>
      <c r="L10" s="20">
        <v>3943</v>
      </c>
      <c r="M10" s="26">
        <f>SUM(M11:M12)</f>
        <v>19770.599999999999</v>
      </c>
      <c r="N10" s="26"/>
      <c r="O10" s="13">
        <f t="shared" si="0"/>
        <v>94631.895908419741</v>
      </c>
    </row>
    <row r="11" spans="1:15" x14ac:dyDescent="0.35">
      <c r="A11" s="6" t="s">
        <v>39</v>
      </c>
      <c r="B11" s="1" t="s">
        <v>8</v>
      </c>
      <c r="C11" s="20">
        <v>2884</v>
      </c>
      <c r="D11" s="21">
        <v>1718</v>
      </c>
      <c r="E11" s="21">
        <v>4689</v>
      </c>
      <c r="F11" s="21">
        <v>118.718</v>
      </c>
      <c r="G11" s="37">
        <v>1191.43</v>
      </c>
      <c r="H11" s="21">
        <v>2208.5411300000001</v>
      </c>
      <c r="I11" s="21">
        <v>764.25427458224544</v>
      </c>
      <c r="J11" s="21">
        <v>907</v>
      </c>
      <c r="K11" s="39">
        <v>383</v>
      </c>
      <c r="L11" s="20">
        <v>1199</v>
      </c>
      <c r="M11" s="26">
        <v>117.64000000000001</v>
      </c>
      <c r="N11" s="26"/>
      <c r="O11" s="13">
        <f t="shared" si="0"/>
        <v>16180.583404582245</v>
      </c>
    </row>
    <row r="12" spans="1:15" x14ac:dyDescent="0.35">
      <c r="A12" s="6" t="s">
        <v>40</v>
      </c>
      <c r="B12" s="1" t="s">
        <v>9</v>
      </c>
      <c r="C12" s="20">
        <v>2145</v>
      </c>
      <c r="D12" s="21">
        <v>4691</v>
      </c>
      <c r="E12" s="21">
        <v>2033</v>
      </c>
      <c r="F12" s="21">
        <v>280.60899999999998</v>
      </c>
      <c r="G12" s="37">
        <v>9961.06</v>
      </c>
      <c r="H12" s="21">
        <v>7382.9534500000009</v>
      </c>
      <c r="I12" s="21">
        <v>5967.7300538374993</v>
      </c>
      <c r="J12" s="21">
        <v>6370</v>
      </c>
      <c r="K12" s="39">
        <v>17223</v>
      </c>
      <c r="L12" s="20">
        <v>2744</v>
      </c>
      <c r="M12" s="26">
        <v>19652.96</v>
      </c>
      <c r="N12" s="26"/>
      <c r="O12" s="13">
        <f t="shared" si="0"/>
        <v>78451.3125038375</v>
      </c>
    </row>
    <row r="13" spans="1:15" x14ac:dyDescent="0.35">
      <c r="A13" s="6" t="s">
        <v>41</v>
      </c>
      <c r="B13" s="1" t="s">
        <v>10</v>
      </c>
      <c r="C13" s="20">
        <v>2467</v>
      </c>
      <c r="D13" s="21">
        <f>D14+D15</f>
        <v>5468</v>
      </c>
      <c r="E13" s="21">
        <v>29353</v>
      </c>
      <c r="F13" s="21">
        <v>94.084999999999994</v>
      </c>
      <c r="G13" s="37">
        <v>9939.59</v>
      </c>
      <c r="H13" s="21">
        <v>9159.0170500000058</v>
      </c>
      <c r="I13" s="21">
        <f>I14+I15</f>
        <v>12020.531671580258</v>
      </c>
      <c r="J13" s="21">
        <f t="shared" ref="J13" si="2">SUM(J14:J15)</f>
        <v>11682</v>
      </c>
      <c r="K13" s="41">
        <f>K14+K15</f>
        <v>21691</v>
      </c>
      <c r="L13" s="20">
        <v>2324.5909999999999</v>
      </c>
      <c r="M13" s="26">
        <f>SUM(M14:M15)</f>
        <v>8247.89</v>
      </c>
      <c r="N13" s="26"/>
      <c r="O13" s="13">
        <f t="shared" si="0"/>
        <v>112446.70472158027</v>
      </c>
    </row>
    <row r="14" spans="1:15" x14ac:dyDescent="0.35">
      <c r="A14" s="6" t="s">
        <v>39</v>
      </c>
      <c r="B14" s="1" t="s">
        <v>11</v>
      </c>
      <c r="C14" s="20">
        <v>994</v>
      </c>
      <c r="D14" s="21">
        <v>1961</v>
      </c>
      <c r="E14" s="21">
        <v>27143</v>
      </c>
      <c r="F14" s="21">
        <v>10.878</v>
      </c>
      <c r="G14" s="37">
        <v>2037.5</v>
      </c>
      <c r="H14" s="21">
        <v>4261.8652599999996</v>
      </c>
      <c r="I14" s="21">
        <v>2556.6267254177551</v>
      </c>
      <c r="J14" s="21">
        <v>301</v>
      </c>
      <c r="K14" s="39">
        <v>652</v>
      </c>
      <c r="L14" s="20">
        <v>186</v>
      </c>
      <c r="M14" s="26">
        <v>815.32</v>
      </c>
      <c r="N14" s="26"/>
      <c r="O14" s="13">
        <f t="shared" si="0"/>
        <v>40919.189985417761</v>
      </c>
    </row>
    <row r="15" spans="1:15" x14ac:dyDescent="0.35">
      <c r="A15" s="6" t="s">
        <v>40</v>
      </c>
      <c r="B15" s="1" t="s">
        <v>12</v>
      </c>
      <c r="C15" s="20">
        <v>1473</v>
      </c>
      <c r="D15" s="21">
        <v>3507</v>
      </c>
      <c r="E15" s="21">
        <v>2210</v>
      </c>
      <c r="F15" s="21">
        <v>83.206999999999994</v>
      </c>
      <c r="G15" s="37">
        <v>7902.09</v>
      </c>
      <c r="H15" s="21">
        <v>4897.1517899999999</v>
      </c>
      <c r="I15" s="21">
        <v>9463.9049461625036</v>
      </c>
      <c r="J15" s="21">
        <v>11381</v>
      </c>
      <c r="K15" s="39">
        <v>21039</v>
      </c>
      <c r="L15" s="20">
        <v>2138.5909999999999</v>
      </c>
      <c r="M15" s="26">
        <v>7432.57</v>
      </c>
      <c r="N15" s="26"/>
      <c r="O15" s="13">
        <f t="shared" si="0"/>
        <v>71527.514736162499</v>
      </c>
    </row>
    <row r="16" spans="1:15" x14ac:dyDescent="0.35">
      <c r="A16" s="6" t="s">
        <v>42</v>
      </c>
      <c r="B16" s="1" t="s">
        <v>13</v>
      </c>
      <c r="C16" s="20">
        <v>7496</v>
      </c>
      <c r="D16" s="21">
        <f>D17+D18</f>
        <v>11877</v>
      </c>
      <c r="E16" s="21">
        <v>36075</v>
      </c>
      <c r="F16" s="21">
        <v>493.41199999999998</v>
      </c>
      <c r="G16" s="37">
        <v>21092.09</v>
      </c>
      <c r="H16" s="21">
        <v>18750.511629999994</v>
      </c>
      <c r="I16" s="21">
        <f>I17+I18</f>
        <v>18752.516000000003</v>
      </c>
      <c r="J16" s="21">
        <f t="shared" ref="J16" si="3">SUM(J17:J18)</f>
        <v>18959</v>
      </c>
      <c r="K16" s="41">
        <f>K17+K18</f>
        <v>39297</v>
      </c>
      <c r="L16" s="20">
        <v>6267.5910000000003</v>
      </c>
      <c r="M16" s="26">
        <f>SUM(M17:M18)</f>
        <v>28018.489999999998</v>
      </c>
      <c r="N16" s="26"/>
      <c r="O16" s="13">
        <f t="shared" si="0"/>
        <v>207078.61063000001</v>
      </c>
    </row>
    <row r="17" spans="1:15" x14ac:dyDescent="0.35">
      <c r="A17" s="6" t="s">
        <v>39</v>
      </c>
      <c r="B17" s="1" t="s">
        <v>14</v>
      </c>
      <c r="C17" s="20">
        <v>3878</v>
      </c>
      <c r="D17" s="21">
        <f t="shared" ref="D17:D18" si="4">D11+D14</f>
        <v>3679</v>
      </c>
      <c r="E17" s="21">
        <v>31832</v>
      </c>
      <c r="F17" s="21">
        <v>129.596</v>
      </c>
      <c r="G17" s="37">
        <v>3228.93</v>
      </c>
      <c r="H17" s="21">
        <v>6470.406390000001</v>
      </c>
      <c r="I17" s="21">
        <f>I11+I14</f>
        <v>3320.8810000000003</v>
      </c>
      <c r="J17" s="21">
        <f t="shared" ref="J17:J18" si="5">J11+J14</f>
        <v>1208</v>
      </c>
      <c r="K17" s="42">
        <f>K11+K14</f>
        <v>1035</v>
      </c>
      <c r="L17" s="20">
        <v>1385</v>
      </c>
      <c r="M17" s="26">
        <f t="shared" ref="M17:M18" si="6">M11+M14</f>
        <v>932.96</v>
      </c>
      <c r="N17" s="26"/>
      <c r="O17" s="13">
        <f t="shared" si="0"/>
        <v>57099.773390000002</v>
      </c>
    </row>
    <row r="18" spans="1:15" x14ac:dyDescent="0.35">
      <c r="A18" s="6" t="s">
        <v>40</v>
      </c>
      <c r="B18" s="1" t="s">
        <v>15</v>
      </c>
      <c r="C18" s="20">
        <v>3618</v>
      </c>
      <c r="D18" s="21">
        <f t="shared" si="4"/>
        <v>8198</v>
      </c>
      <c r="E18" s="21">
        <v>4243</v>
      </c>
      <c r="F18" s="21">
        <v>363.81599999999997</v>
      </c>
      <c r="G18" s="37">
        <v>17863.150000000001</v>
      </c>
      <c r="H18" s="21">
        <v>12280.105239999997</v>
      </c>
      <c r="I18" s="21">
        <f>I12+I15</f>
        <v>15431.635000000002</v>
      </c>
      <c r="J18" s="21">
        <f t="shared" si="5"/>
        <v>17751</v>
      </c>
      <c r="K18" s="42">
        <f>K12+K15</f>
        <v>38262</v>
      </c>
      <c r="L18" s="20">
        <v>4882.5910000000003</v>
      </c>
      <c r="M18" s="26">
        <f t="shared" si="6"/>
        <v>27085.53</v>
      </c>
      <c r="N18" s="26"/>
      <c r="O18" s="13">
        <f t="shared" si="0"/>
        <v>149978.82724000001</v>
      </c>
    </row>
    <row r="19" spans="1:15" x14ac:dyDescent="0.35">
      <c r="A19" s="6" t="s">
        <v>43</v>
      </c>
      <c r="B19" s="1" t="s">
        <v>16</v>
      </c>
      <c r="C19" s="20">
        <v>36295</v>
      </c>
      <c r="D19" s="21">
        <f>D20+D24+D25</f>
        <v>31463</v>
      </c>
      <c r="E19" s="21">
        <v>33271</v>
      </c>
      <c r="F19" s="21">
        <v>40416.435759999971</v>
      </c>
      <c r="G19" s="37">
        <v>22426.03</v>
      </c>
      <c r="H19" s="25">
        <f>H20+H24+H25</f>
        <v>39345.705000000002</v>
      </c>
      <c r="I19" s="21">
        <f t="shared" ref="I19" si="7">I20+I24+I25</f>
        <v>32998.901999999995</v>
      </c>
      <c r="J19" s="21">
        <f t="shared" ref="J19" si="8">SUM(J20,J24:J25)</f>
        <v>56680</v>
      </c>
      <c r="K19" s="41">
        <f>SUM(K21:K25)</f>
        <v>52380</v>
      </c>
      <c r="L19" s="20">
        <v>44822</v>
      </c>
      <c r="M19" s="26">
        <f>M20+M24+M25</f>
        <v>26771.01</v>
      </c>
      <c r="N19" s="26"/>
      <c r="O19" s="13">
        <f t="shared" si="0"/>
        <v>416869.08275999996</v>
      </c>
    </row>
    <row r="20" spans="1:15" x14ac:dyDescent="0.35">
      <c r="A20" s="6" t="s">
        <v>44</v>
      </c>
      <c r="B20" s="1" t="s">
        <v>17</v>
      </c>
      <c r="C20" s="20">
        <v>35760</v>
      </c>
      <c r="D20" s="21">
        <f>SUM(D21:D23)</f>
        <v>31040</v>
      </c>
      <c r="E20" s="21">
        <v>32561</v>
      </c>
      <c r="F20" s="21">
        <v>40416.435759999971</v>
      </c>
      <c r="G20" s="37">
        <v>18596.72</v>
      </c>
      <c r="H20" s="25">
        <f t="shared" ref="H20" si="9">H21+H22+H23</f>
        <v>36964.239999999998</v>
      </c>
      <c r="I20" s="21">
        <f t="shared" ref="I20" si="10">I21+I22+I23</f>
        <v>31920.001999999997</v>
      </c>
      <c r="J20" s="21">
        <f t="shared" ref="J20" si="11">SUM(J21:J23)</f>
        <v>55474</v>
      </c>
      <c r="K20" s="41">
        <f>K21+K22+K23</f>
        <v>51523</v>
      </c>
      <c r="L20" s="20">
        <v>43968</v>
      </c>
      <c r="M20" s="26">
        <f>SUM(M21:M23)</f>
        <v>25444.649999999998</v>
      </c>
      <c r="N20" s="26"/>
      <c r="O20" s="13">
        <f t="shared" si="0"/>
        <v>403668.04775999999</v>
      </c>
    </row>
    <row r="21" spans="1:15" x14ac:dyDescent="0.35">
      <c r="A21" s="6" t="s">
        <v>45</v>
      </c>
      <c r="B21" s="1" t="s">
        <v>18</v>
      </c>
      <c r="C21" s="20">
        <v>28315</v>
      </c>
      <c r="D21" s="21">
        <v>23917</v>
      </c>
      <c r="E21" s="21">
        <v>21485</v>
      </c>
      <c r="F21" s="21">
        <v>32790.74180999997</v>
      </c>
      <c r="G21" s="37">
        <v>14163.77</v>
      </c>
      <c r="H21" s="21">
        <v>28632.543999999998</v>
      </c>
      <c r="I21" s="21">
        <v>23806.562999999998</v>
      </c>
      <c r="J21" s="21">
        <v>43495</v>
      </c>
      <c r="K21" s="39">
        <v>41541</v>
      </c>
      <c r="L21" s="20">
        <v>35251</v>
      </c>
      <c r="M21" s="26">
        <v>19261.579999999998</v>
      </c>
      <c r="N21" s="26"/>
      <c r="O21" s="13">
        <f t="shared" si="0"/>
        <v>312659.19881000003</v>
      </c>
    </row>
    <row r="22" spans="1:15" x14ac:dyDescent="0.35">
      <c r="A22" s="6" t="s">
        <v>46</v>
      </c>
      <c r="B22" s="1" t="s">
        <v>19</v>
      </c>
      <c r="C22" s="20">
        <v>7410</v>
      </c>
      <c r="D22" s="21">
        <v>7090</v>
      </c>
      <c r="E22" s="21">
        <v>5259</v>
      </c>
      <c r="F22" s="21">
        <v>7530.0690000000004</v>
      </c>
      <c r="G22" s="37">
        <v>3772.79</v>
      </c>
      <c r="H22" s="21">
        <v>8247.1719999999987</v>
      </c>
      <c r="I22" s="21">
        <v>7987.2479999999996</v>
      </c>
      <c r="J22" s="21">
        <v>11883</v>
      </c>
      <c r="K22" s="39">
        <v>9910</v>
      </c>
      <c r="L22" s="20">
        <v>8660</v>
      </c>
      <c r="M22" s="26">
        <v>5587.45</v>
      </c>
      <c r="N22" s="26"/>
      <c r="O22" s="13">
        <f t="shared" si="0"/>
        <v>83336.729000000007</v>
      </c>
    </row>
    <row r="23" spans="1:15" x14ac:dyDescent="0.35">
      <c r="A23" s="53" t="s">
        <v>47</v>
      </c>
      <c r="B23" s="1" t="s">
        <v>20</v>
      </c>
      <c r="C23" s="20">
        <v>35</v>
      </c>
      <c r="D23" s="21">
        <v>33</v>
      </c>
      <c r="E23" s="21">
        <v>5817</v>
      </c>
      <c r="F23" s="21">
        <v>46.268950000000039</v>
      </c>
      <c r="G23" s="37">
        <v>660.17</v>
      </c>
      <c r="H23" s="21">
        <v>84.524000000000001</v>
      </c>
      <c r="I23" s="21">
        <v>126.191</v>
      </c>
      <c r="J23" s="21">
        <v>96</v>
      </c>
      <c r="K23" s="39">
        <v>72</v>
      </c>
      <c r="L23" s="20">
        <v>57</v>
      </c>
      <c r="M23" s="26">
        <v>595.62</v>
      </c>
      <c r="N23" s="26"/>
      <c r="O23" s="13">
        <f t="shared" si="0"/>
        <v>7622.7739499999998</v>
      </c>
    </row>
    <row r="24" spans="1:15" x14ac:dyDescent="0.35">
      <c r="A24" s="6" t="s">
        <v>48</v>
      </c>
      <c r="B24" s="1" t="s">
        <v>21</v>
      </c>
      <c r="C24" s="20">
        <v>535</v>
      </c>
      <c r="D24" s="21">
        <v>423</v>
      </c>
      <c r="E24" s="21">
        <v>710</v>
      </c>
      <c r="F24" s="21">
        <v>49.356000000000002</v>
      </c>
      <c r="G24" s="37">
        <v>3829.3</v>
      </c>
      <c r="H24" s="21">
        <v>2381.4650000000001</v>
      </c>
      <c r="I24" s="21">
        <v>1078.9000000000001</v>
      </c>
      <c r="J24" s="21">
        <v>1206</v>
      </c>
      <c r="K24" s="39">
        <v>857</v>
      </c>
      <c r="L24" s="20">
        <v>854</v>
      </c>
      <c r="M24" s="26">
        <v>1326.3600000000001</v>
      </c>
      <c r="N24" s="26"/>
      <c r="O24" s="13">
        <f t="shared" si="0"/>
        <v>13250.381000000001</v>
      </c>
    </row>
    <row r="25" spans="1:15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7">
        <v>0</v>
      </c>
      <c r="H25" s="21">
        <v>0</v>
      </c>
      <c r="I25" s="21">
        <v>0</v>
      </c>
      <c r="J25" s="21"/>
      <c r="K25" s="43">
        <v>0</v>
      </c>
      <c r="L25" s="20">
        <v>0</v>
      </c>
      <c r="M25" s="26">
        <v>0</v>
      </c>
      <c r="N25" s="26"/>
      <c r="O25" s="13">
        <f t="shared" si="0"/>
        <v>0</v>
      </c>
    </row>
    <row r="26" spans="1:15" ht="26" x14ac:dyDescent="0.3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7">
        <v>0</v>
      </c>
      <c r="H26" s="21">
        <v>0</v>
      </c>
      <c r="I26" s="21">
        <v>3.9969999999999999</v>
      </c>
      <c r="J26" s="21"/>
      <c r="K26" s="39">
        <v>6</v>
      </c>
      <c r="L26" s="20">
        <v>46</v>
      </c>
      <c r="M26" s="26">
        <v>0</v>
      </c>
      <c r="N26" s="26"/>
      <c r="O26" s="13">
        <f t="shared" si="0"/>
        <v>55.997</v>
      </c>
    </row>
    <row r="27" spans="1:15" ht="26" x14ac:dyDescent="0.35">
      <c r="A27" s="6" t="s">
        <v>51</v>
      </c>
      <c r="B27" s="1" t="s">
        <v>24</v>
      </c>
      <c r="C27" s="20">
        <v>0</v>
      </c>
      <c r="D27" s="21">
        <v>5</v>
      </c>
      <c r="E27" s="21">
        <v>0</v>
      </c>
      <c r="F27" s="21">
        <v>0</v>
      </c>
      <c r="G27" s="37">
        <v>0</v>
      </c>
      <c r="H27" s="21">
        <v>11.452999999999999</v>
      </c>
      <c r="I27" s="21">
        <v>0</v>
      </c>
      <c r="J27" s="21"/>
      <c r="K27" s="44">
        <v>0</v>
      </c>
      <c r="L27" s="20">
        <v>0</v>
      </c>
      <c r="M27" s="26">
        <v>1.35</v>
      </c>
      <c r="N27" s="26"/>
      <c r="O27" s="13">
        <f t="shared" si="0"/>
        <v>17.803000000000001</v>
      </c>
    </row>
    <row r="28" spans="1:15" x14ac:dyDescent="0.35">
      <c r="A28" s="6" t="s">
        <v>52</v>
      </c>
      <c r="B28" s="1" t="s">
        <v>25</v>
      </c>
      <c r="C28" s="20">
        <v>1109</v>
      </c>
      <c r="D28" s="21">
        <v>6540</v>
      </c>
      <c r="E28" s="21">
        <v>302</v>
      </c>
      <c r="F28" s="21">
        <v>115.054</v>
      </c>
      <c r="G28" s="37">
        <v>1572.93</v>
      </c>
      <c r="H28" s="21">
        <v>960.0583700000002</v>
      </c>
      <c r="I28" s="21">
        <v>3942.864</v>
      </c>
      <c r="J28" s="21">
        <v>2798</v>
      </c>
      <c r="K28" s="39">
        <v>3527</v>
      </c>
      <c r="L28" s="20">
        <v>1638</v>
      </c>
      <c r="M28" s="26">
        <v>1409.1000000000004</v>
      </c>
      <c r="N28" s="26"/>
      <c r="O28" s="13">
        <f t="shared" si="0"/>
        <v>23914.006370000003</v>
      </c>
    </row>
    <row r="29" spans="1:15" x14ac:dyDescent="0.35">
      <c r="A29" s="6" t="s">
        <v>53</v>
      </c>
      <c r="B29" s="1" t="s">
        <v>26</v>
      </c>
      <c r="C29" s="20">
        <v>47</v>
      </c>
      <c r="D29" s="21">
        <v>0</v>
      </c>
      <c r="E29" s="21">
        <v>201</v>
      </c>
      <c r="F29" s="21">
        <v>0</v>
      </c>
      <c r="G29" s="37">
        <v>191.81</v>
      </c>
      <c r="H29" s="21">
        <v>2206.7060000000001</v>
      </c>
      <c r="I29" s="21">
        <v>1964.3910000000001</v>
      </c>
      <c r="J29" s="21"/>
      <c r="K29" s="39">
        <v>1450.7360000000001</v>
      </c>
      <c r="L29" s="20">
        <v>0</v>
      </c>
      <c r="M29" s="26">
        <v>0</v>
      </c>
      <c r="N29" s="26"/>
      <c r="O29" s="13">
        <f t="shared" si="0"/>
        <v>6061.643</v>
      </c>
    </row>
    <row r="30" spans="1:15" x14ac:dyDescent="0.35">
      <c r="A30" s="6" t="s">
        <v>54</v>
      </c>
      <c r="B30" s="1" t="s">
        <v>27</v>
      </c>
      <c r="C30" s="20">
        <v>0</v>
      </c>
      <c r="D30" s="21">
        <v>4</v>
      </c>
      <c r="E30" s="21">
        <v>0</v>
      </c>
      <c r="F30" s="21">
        <v>0</v>
      </c>
      <c r="G30" s="37">
        <v>0</v>
      </c>
      <c r="H30" s="21">
        <v>0</v>
      </c>
      <c r="I30" s="21">
        <v>0</v>
      </c>
      <c r="J30" s="21"/>
      <c r="K30" s="44">
        <v>0</v>
      </c>
      <c r="L30" s="20">
        <v>7</v>
      </c>
      <c r="M30" s="26">
        <v>36.9</v>
      </c>
      <c r="N30" s="26"/>
      <c r="O30" s="13">
        <f t="shared" si="0"/>
        <v>47.9</v>
      </c>
    </row>
    <row r="31" spans="1:15" x14ac:dyDescent="0.35">
      <c r="A31" s="6" t="s">
        <v>55</v>
      </c>
      <c r="B31" s="1" t="s">
        <v>28</v>
      </c>
      <c r="C31" s="20">
        <v>134</v>
      </c>
      <c r="D31" s="21">
        <v>33</v>
      </c>
      <c r="E31" s="21">
        <v>0</v>
      </c>
      <c r="F31" s="21">
        <v>0</v>
      </c>
      <c r="G31" s="37">
        <v>251.15</v>
      </c>
      <c r="H31" s="21">
        <v>324.60599999999977</v>
      </c>
      <c r="I31" s="21">
        <v>2462.83</v>
      </c>
      <c r="J31" s="21">
        <v>1720</v>
      </c>
      <c r="K31" s="44">
        <v>0</v>
      </c>
      <c r="L31" s="20">
        <v>0</v>
      </c>
      <c r="M31" s="26">
        <v>0</v>
      </c>
      <c r="N31" s="26"/>
      <c r="O31" s="13">
        <f t="shared" si="0"/>
        <v>4925.5859999999993</v>
      </c>
    </row>
    <row r="32" spans="1:15" x14ac:dyDescent="0.3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7">
        <v>0</v>
      </c>
      <c r="H32" s="21">
        <v>0</v>
      </c>
      <c r="I32" s="21">
        <v>0</v>
      </c>
      <c r="J32" s="21"/>
      <c r="K32" s="44">
        <v>0</v>
      </c>
      <c r="L32" s="20">
        <v>0</v>
      </c>
      <c r="M32" s="26">
        <v>0</v>
      </c>
      <c r="N32" s="26"/>
      <c r="O32" s="13">
        <f t="shared" si="0"/>
        <v>0</v>
      </c>
    </row>
    <row r="33" spans="1:15" x14ac:dyDescent="0.35">
      <c r="A33" s="6" t="s">
        <v>57</v>
      </c>
      <c r="B33" s="1" t="s">
        <v>30</v>
      </c>
      <c r="C33" s="20">
        <v>973</v>
      </c>
      <c r="D33" s="21">
        <v>1826</v>
      </c>
      <c r="E33" s="21">
        <v>313</v>
      </c>
      <c r="F33" s="21">
        <v>206.63304000000113</v>
      </c>
      <c r="G33" s="37">
        <v>548.54</v>
      </c>
      <c r="H33" s="21">
        <v>1952.549</v>
      </c>
      <c r="I33" s="21">
        <v>2616.1680000000001</v>
      </c>
      <c r="J33" s="21">
        <v>931</v>
      </c>
      <c r="K33" s="39">
        <v>433</v>
      </c>
      <c r="L33" s="20">
        <v>1226</v>
      </c>
      <c r="M33" s="26">
        <v>621.16000000000008</v>
      </c>
      <c r="N33" s="26"/>
      <c r="O33" s="13">
        <f t="shared" si="0"/>
        <v>11647.05004</v>
      </c>
    </row>
    <row r="34" spans="1:15" x14ac:dyDescent="0.35">
      <c r="A34" s="7" t="s">
        <v>58</v>
      </c>
      <c r="B34" s="8" t="s">
        <v>31</v>
      </c>
      <c r="C34" s="20">
        <v>127140</v>
      </c>
      <c r="D34" s="22">
        <f>D3+D4+D5+D6+D7+D8+D9+D16+D19+D26+D27+D28+D29+D30+D31+D32+D33</f>
        <v>81444</v>
      </c>
      <c r="E34" s="21">
        <v>89128</v>
      </c>
      <c r="F34" s="21">
        <v>45212.093799999966</v>
      </c>
      <c r="G34" s="38">
        <v>71872.08</v>
      </c>
      <c r="H34" s="21">
        <v>100404.11200000001</v>
      </c>
      <c r="I34" s="21">
        <f>I3+I5+I4+I6+I7+I8+I9+I16+I19+I26+I27+I28+I29+I30+I32+I31+I33</f>
        <v>108884.23500000002</v>
      </c>
      <c r="J34" s="24">
        <f>SUM(J3:J10,J13,J19,J26:J33)</f>
        <v>101010</v>
      </c>
      <c r="K34" s="45">
        <f>SUM(K3:K10)+K13+K19+SUM(K26:K33)</f>
        <v>130550.736</v>
      </c>
      <c r="L34" s="20">
        <v>68338.591</v>
      </c>
      <c r="M34" s="27">
        <f>SUM(M3:M9)+M16+M19+SUM(M26:M33)</f>
        <v>126690.54999999999</v>
      </c>
      <c r="N34" s="27"/>
      <c r="O34" s="9">
        <f t="shared" si="0"/>
        <v>1050674.3978000002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81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20">
        <v>5555</v>
      </c>
      <c r="D3" s="35">
        <v>3205</v>
      </c>
      <c r="E3" s="21">
        <v>369</v>
      </c>
      <c r="F3" s="21">
        <v>1333.0989999999999</v>
      </c>
      <c r="G3" s="36">
        <v>4343.95</v>
      </c>
      <c r="H3" s="21">
        <v>2620.2470000000003</v>
      </c>
      <c r="I3" s="21">
        <v>1725.7619999999999</v>
      </c>
      <c r="J3" s="21">
        <v>3469</v>
      </c>
      <c r="K3" s="20">
        <v>5464</v>
      </c>
      <c r="L3" s="26">
        <v>3559.68</v>
      </c>
      <c r="M3" s="21">
        <v>0</v>
      </c>
      <c r="N3" s="13">
        <f>SUM(C3:M3)</f>
        <v>31644.737999999998</v>
      </c>
    </row>
    <row r="4" spans="1:14" x14ac:dyDescent="0.35">
      <c r="A4" s="6" t="s">
        <v>33</v>
      </c>
      <c r="B4" s="1" t="s">
        <v>1</v>
      </c>
      <c r="C4" s="20">
        <v>14343</v>
      </c>
      <c r="D4" s="35">
        <v>9825</v>
      </c>
      <c r="E4" s="21">
        <v>818</v>
      </c>
      <c r="F4" s="21">
        <v>0</v>
      </c>
      <c r="G4" s="36">
        <v>21705.26</v>
      </c>
      <c r="H4" s="21">
        <v>7913.1370000000006</v>
      </c>
      <c r="I4" s="21">
        <v>15158.169</v>
      </c>
      <c r="J4" s="21">
        <v>6071</v>
      </c>
      <c r="K4" s="20">
        <v>0</v>
      </c>
      <c r="L4" s="26">
        <v>4113.29</v>
      </c>
      <c r="M4" s="21">
        <v>0</v>
      </c>
      <c r="N4" s="13">
        <f t="shared" ref="N4:N34" si="0">SUM(C4:M4)</f>
        <v>79946.855999999985</v>
      </c>
    </row>
    <row r="5" spans="1:14" x14ac:dyDescent="0.35">
      <c r="A5" s="6" t="s">
        <v>34</v>
      </c>
      <c r="B5" s="1" t="s">
        <v>2</v>
      </c>
      <c r="C5" s="20">
        <v>8767</v>
      </c>
      <c r="D5" s="35">
        <v>4637</v>
      </c>
      <c r="E5" s="21">
        <v>3004</v>
      </c>
      <c r="F5" s="21">
        <v>719.19600000000003</v>
      </c>
      <c r="G5" s="36">
        <v>10865.3</v>
      </c>
      <c r="H5" s="21">
        <v>11324.17</v>
      </c>
      <c r="I5" s="21">
        <v>11587.325000000001</v>
      </c>
      <c r="J5" s="21">
        <v>7267</v>
      </c>
      <c r="K5" s="20">
        <v>5460</v>
      </c>
      <c r="L5" s="26">
        <v>9938.74</v>
      </c>
      <c r="M5" s="21">
        <v>0</v>
      </c>
      <c r="N5" s="13">
        <f t="shared" si="0"/>
        <v>73569.731</v>
      </c>
    </row>
    <row r="6" spans="1:14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6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6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6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x14ac:dyDescent="0.35">
      <c r="A9" s="6" t="s">
        <v>38</v>
      </c>
      <c r="B9" s="1" t="s">
        <v>6</v>
      </c>
      <c r="C9" s="20">
        <v>744</v>
      </c>
      <c r="D9" s="21">
        <v>0</v>
      </c>
      <c r="E9" s="21">
        <v>36</v>
      </c>
      <c r="F9" s="21">
        <v>0</v>
      </c>
      <c r="G9" s="36">
        <v>60.25</v>
      </c>
      <c r="H9" s="21">
        <v>0</v>
      </c>
      <c r="I9" s="21">
        <v>0</v>
      </c>
      <c r="J9" s="21">
        <v>6</v>
      </c>
      <c r="K9" s="20">
        <v>0</v>
      </c>
      <c r="L9" s="26">
        <v>0</v>
      </c>
      <c r="M9" s="21">
        <v>0</v>
      </c>
      <c r="N9" s="13">
        <f t="shared" si="0"/>
        <v>846.25</v>
      </c>
    </row>
    <row r="10" spans="1:14" ht="26" x14ac:dyDescent="0.35">
      <c r="A10" s="6" t="s">
        <v>59</v>
      </c>
      <c r="B10" s="1" t="s">
        <v>7</v>
      </c>
      <c r="C10" s="20">
        <v>956</v>
      </c>
      <c r="D10" s="21">
        <f>D11+D12</f>
        <v>1860</v>
      </c>
      <c r="E10" s="21">
        <v>18</v>
      </c>
      <c r="F10" s="21">
        <v>45.67</v>
      </c>
      <c r="G10" s="36">
        <v>291.60000000000002</v>
      </c>
      <c r="H10" s="21">
        <v>1190.4939999999999</v>
      </c>
      <c r="I10" s="21">
        <f t="shared" ref="I10" si="1">I11+I12</f>
        <v>2635.549</v>
      </c>
      <c r="J10" s="21">
        <f t="shared" ref="J10" si="2">SUM(J11:J12)</f>
        <v>405</v>
      </c>
      <c r="K10" s="20">
        <v>98</v>
      </c>
      <c r="L10" s="26">
        <f>SUM(L11:L12)</f>
        <v>1385.21</v>
      </c>
      <c r="M10" s="21">
        <v>0</v>
      </c>
      <c r="N10" s="13">
        <f t="shared" si="0"/>
        <v>8885.523000000001</v>
      </c>
    </row>
    <row r="11" spans="1:14" x14ac:dyDescent="0.35">
      <c r="A11" s="6" t="s">
        <v>39</v>
      </c>
      <c r="B11" s="1" t="s">
        <v>8</v>
      </c>
      <c r="C11" s="20">
        <v>0</v>
      </c>
      <c r="D11" s="35">
        <v>976</v>
      </c>
      <c r="E11" s="21">
        <v>17</v>
      </c>
      <c r="F11" s="21">
        <v>45.67</v>
      </c>
      <c r="G11" s="36">
        <v>190.23</v>
      </c>
      <c r="H11" s="21">
        <v>393.10799999999995</v>
      </c>
      <c r="I11" s="21">
        <v>2528.4989999999998</v>
      </c>
      <c r="J11" s="21">
        <v>20</v>
      </c>
      <c r="K11" s="20">
        <v>36</v>
      </c>
      <c r="L11" s="26">
        <v>1378.21</v>
      </c>
      <c r="M11" s="21">
        <v>0</v>
      </c>
      <c r="N11" s="13">
        <f t="shared" si="0"/>
        <v>5584.7169999999996</v>
      </c>
    </row>
    <row r="12" spans="1:14" x14ac:dyDescent="0.35">
      <c r="A12" s="6" t="s">
        <v>40</v>
      </c>
      <c r="B12" s="1" t="s">
        <v>9</v>
      </c>
      <c r="C12" s="20">
        <v>956</v>
      </c>
      <c r="D12" s="35">
        <v>884</v>
      </c>
      <c r="E12" s="21">
        <v>1</v>
      </c>
      <c r="F12" s="21">
        <v>0</v>
      </c>
      <c r="G12" s="36">
        <v>101.37</v>
      </c>
      <c r="H12" s="21">
        <v>797.38599999999997</v>
      </c>
      <c r="I12" s="21">
        <v>107.05</v>
      </c>
      <c r="J12" s="21">
        <v>385</v>
      </c>
      <c r="K12" s="20">
        <v>62</v>
      </c>
      <c r="L12" s="26">
        <v>7</v>
      </c>
      <c r="M12" s="21">
        <v>0</v>
      </c>
      <c r="N12" s="13">
        <f t="shared" si="0"/>
        <v>3300.806</v>
      </c>
    </row>
    <row r="13" spans="1:14" x14ac:dyDescent="0.35">
      <c r="A13" s="6" t="s">
        <v>41</v>
      </c>
      <c r="B13" s="1" t="s">
        <v>10</v>
      </c>
      <c r="C13" s="20">
        <v>280</v>
      </c>
      <c r="D13" s="21">
        <f>D14+D15</f>
        <v>609</v>
      </c>
      <c r="E13" s="21">
        <v>1073</v>
      </c>
      <c r="F13" s="21">
        <v>23.658999999999999</v>
      </c>
      <c r="G13" s="36">
        <v>7482.15</v>
      </c>
      <c r="H13" s="21">
        <v>5059.4839999999995</v>
      </c>
      <c r="I13" s="21">
        <f>I14+I15</f>
        <v>2050.4169999999999</v>
      </c>
      <c r="J13" s="21">
        <f t="shared" ref="J13" si="3">SUM(J14:J15)</f>
        <v>2502</v>
      </c>
      <c r="K13" s="20">
        <v>66</v>
      </c>
      <c r="L13" s="26">
        <f>SUM(L14:L15)</f>
        <v>415.53</v>
      </c>
      <c r="M13" s="21">
        <v>0</v>
      </c>
      <c r="N13" s="13">
        <f t="shared" si="0"/>
        <v>19561.239999999998</v>
      </c>
    </row>
    <row r="14" spans="1:14" x14ac:dyDescent="0.35">
      <c r="A14" s="6" t="s">
        <v>39</v>
      </c>
      <c r="B14" s="1" t="s">
        <v>11</v>
      </c>
      <c r="C14" s="20">
        <v>230</v>
      </c>
      <c r="D14" s="21">
        <v>83</v>
      </c>
      <c r="E14" s="21">
        <v>172</v>
      </c>
      <c r="F14" s="21">
        <v>23.658999999999999</v>
      </c>
      <c r="G14" s="36">
        <v>263.63</v>
      </c>
      <c r="H14" s="21">
        <v>3441</v>
      </c>
      <c r="I14" s="21">
        <v>861.98500000000001</v>
      </c>
      <c r="J14" s="21">
        <v>349</v>
      </c>
      <c r="K14" s="20">
        <v>4</v>
      </c>
      <c r="L14" s="26">
        <v>9.65</v>
      </c>
      <c r="M14" s="21">
        <v>0</v>
      </c>
      <c r="N14" s="13">
        <f t="shared" si="0"/>
        <v>5437.9239999999991</v>
      </c>
    </row>
    <row r="15" spans="1:14" x14ac:dyDescent="0.35">
      <c r="A15" s="6" t="s">
        <v>40</v>
      </c>
      <c r="B15" s="1" t="s">
        <v>12</v>
      </c>
      <c r="C15" s="20">
        <v>50</v>
      </c>
      <c r="D15" s="21">
        <v>526</v>
      </c>
      <c r="E15" s="21">
        <v>901</v>
      </c>
      <c r="F15" s="21">
        <v>0</v>
      </c>
      <c r="G15" s="36">
        <v>7218.52</v>
      </c>
      <c r="H15" s="21">
        <v>1618.4839999999999</v>
      </c>
      <c r="I15" s="21">
        <v>1188.432</v>
      </c>
      <c r="J15" s="21">
        <v>2153</v>
      </c>
      <c r="K15" s="20">
        <v>62</v>
      </c>
      <c r="L15" s="26">
        <v>405.88</v>
      </c>
      <c r="M15" s="21">
        <v>0</v>
      </c>
      <c r="N15" s="13">
        <f t="shared" si="0"/>
        <v>14123.316000000001</v>
      </c>
    </row>
    <row r="16" spans="1:14" x14ac:dyDescent="0.35">
      <c r="A16" s="6" t="s">
        <v>42</v>
      </c>
      <c r="B16" s="1" t="s">
        <v>13</v>
      </c>
      <c r="C16" s="20">
        <v>1236</v>
      </c>
      <c r="D16" s="21">
        <f t="shared" ref="D16:D18" si="4">D10+D13</f>
        <v>2469</v>
      </c>
      <c r="E16" s="21">
        <v>1091</v>
      </c>
      <c r="F16" s="21">
        <v>69.329000000000008</v>
      </c>
      <c r="G16" s="36">
        <v>7773.75</v>
      </c>
      <c r="H16" s="21">
        <v>6249.978000000001</v>
      </c>
      <c r="I16" s="21">
        <f>I17+I18</f>
        <v>4685.9660000000003</v>
      </c>
      <c r="J16" s="21">
        <f t="shared" ref="J16" si="5">SUM(J17:J18)</f>
        <v>2907</v>
      </c>
      <c r="K16" s="20">
        <v>164</v>
      </c>
      <c r="L16" s="26">
        <f>SUM(L17:L18)</f>
        <v>1800.7400000000002</v>
      </c>
      <c r="M16" s="21">
        <f>M17+M18</f>
        <v>0</v>
      </c>
      <c r="N16" s="13">
        <f t="shared" si="0"/>
        <v>28446.763000000003</v>
      </c>
    </row>
    <row r="17" spans="1:14" x14ac:dyDescent="0.35">
      <c r="A17" s="6" t="s">
        <v>39</v>
      </c>
      <c r="B17" s="1" t="s">
        <v>14</v>
      </c>
      <c r="C17" s="20">
        <v>230</v>
      </c>
      <c r="D17" s="35">
        <f t="shared" si="4"/>
        <v>1059</v>
      </c>
      <c r="E17" s="21">
        <v>189</v>
      </c>
      <c r="F17" s="21">
        <v>69.329000000000008</v>
      </c>
      <c r="G17" s="36">
        <v>453.86</v>
      </c>
      <c r="H17" s="21">
        <v>3834.1079999999997</v>
      </c>
      <c r="I17" s="21">
        <f t="shared" ref="I17:I18" si="6">I11+I14</f>
        <v>3390.4839999999999</v>
      </c>
      <c r="J17" s="21">
        <f t="shared" ref="J17:J18" si="7">J11+J14</f>
        <v>369</v>
      </c>
      <c r="K17" s="20">
        <v>40</v>
      </c>
      <c r="L17" s="26">
        <f>L11+L14</f>
        <v>1387.8600000000001</v>
      </c>
      <c r="M17" s="21">
        <v>0</v>
      </c>
      <c r="N17" s="13">
        <f t="shared" si="0"/>
        <v>11022.641</v>
      </c>
    </row>
    <row r="18" spans="1:14" x14ac:dyDescent="0.35">
      <c r="A18" s="6" t="s">
        <v>40</v>
      </c>
      <c r="B18" s="1" t="s">
        <v>15</v>
      </c>
      <c r="C18" s="20">
        <v>1006</v>
      </c>
      <c r="D18" s="35">
        <f t="shared" si="4"/>
        <v>1410</v>
      </c>
      <c r="E18" s="21">
        <v>902</v>
      </c>
      <c r="F18" s="21">
        <v>0</v>
      </c>
      <c r="G18" s="36">
        <v>7319.89</v>
      </c>
      <c r="H18" s="21">
        <v>2415.8700000000003</v>
      </c>
      <c r="I18" s="21">
        <f t="shared" si="6"/>
        <v>1295.482</v>
      </c>
      <c r="J18" s="21">
        <f t="shared" si="7"/>
        <v>2538</v>
      </c>
      <c r="K18" s="20">
        <v>124</v>
      </c>
      <c r="L18" s="26">
        <f>L12+L15</f>
        <v>412.88</v>
      </c>
      <c r="M18" s="21">
        <f>M15+M12</f>
        <v>0</v>
      </c>
      <c r="N18" s="13">
        <f t="shared" si="0"/>
        <v>17424.121999999999</v>
      </c>
    </row>
    <row r="19" spans="1:14" x14ac:dyDescent="0.35">
      <c r="A19" s="6" t="s">
        <v>43</v>
      </c>
      <c r="B19" s="1" t="s">
        <v>16</v>
      </c>
      <c r="C19" s="20">
        <v>21611</v>
      </c>
      <c r="D19" s="21">
        <f>D20+D24+D25</f>
        <v>18805</v>
      </c>
      <c r="E19" s="21">
        <v>9978</v>
      </c>
      <c r="F19" s="21">
        <v>29373.040349999999</v>
      </c>
      <c r="G19" s="36">
        <v>52709.56</v>
      </c>
      <c r="H19" s="25">
        <f>H20+H24+H25</f>
        <v>17014.205679999999</v>
      </c>
      <c r="I19" s="21">
        <f>I20+I24+I25</f>
        <v>20654.464230000001</v>
      </c>
      <c r="J19" s="21">
        <f t="shared" ref="J19" si="8">SUM(J20,J24:J25)</f>
        <v>29447</v>
      </c>
      <c r="K19" s="20">
        <v>15166</v>
      </c>
      <c r="L19" s="26">
        <f>L20+L24+L25</f>
        <v>12857.91</v>
      </c>
      <c r="M19" s="21">
        <f>M20+M25</f>
        <v>528.1</v>
      </c>
      <c r="N19" s="13">
        <f t="shared" si="0"/>
        <v>228144.28026</v>
      </c>
    </row>
    <row r="20" spans="1:14" x14ac:dyDescent="0.35">
      <c r="A20" s="6" t="s">
        <v>44</v>
      </c>
      <c r="B20" s="1" t="s">
        <v>17</v>
      </c>
      <c r="C20" s="20">
        <v>20873</v>
      </c>
      <c r="D20" s="21">
        <f>SUM(D21:D23)</f>
        <v>18805</v>
      </c>
      <c r="E20" s="21">
        <v>9966</v>
      </c>
      <c r="F20" s="21">
        <v>29373.040349999999</v>
      </c>
      <c r="G20" s="36">
        <v>52632.39</v>
      </c>
      <c r="H20" s="25">
        <f>H21+H22+H23</f>
        <v>16908.705679999999</v>
      </c>
      <c r="I20" s="21">
        <f>I21+I22+I23</f>
        <v>20654.464230000001</v>
      </c>
      <c r="J20" s="21">
        <f t="shared" ref="J20" si="9">SUM(J21:J23)</f>
        <v>29447</v>
      </c>
      <c r="K20" s="20">
        <v>15166</v>
      </c>
      <c r="L20" s="26">
        <f>SUM(L21:L23)</f>
        <v>12857.91</v>
      </c>
      <c r="M20" s="21">
        <f>M21+M22+M23+M24</f>
        <v>528.1</v>
      </c>
      <c r="N20" s="13">
        <f t="shared" si="0"/>
        <v>227211.61026000002</v>
      </c>
    </row>
    <row r="21" spans="1:14" x14ac:dyDescent="0.35">
      <c r="A21" s="6" t="s">
        <v>45</v>
      </c>
      <c r="B21" s="1" t="s">
        <v>18</v>
      </c>
      <c r="C21" s="20">
        <v>15374</v>
      </c>
      <c r="D21" s="21">
        <v>15437</v>
      </c>
      <c r="E21" s="21">
        <v>9210</v>
      </c>
      <c r="F21" s="21">
        <v>26024.227999999999</v>
      </c>
      <c r="G21" s="36">
        <v>32205.49</v>
      </c>
      <c r="H21" s="21">
        <v>12194.00273</v>
      </c>
      <c r="I21" s="21">
        <v>13224.619600000002</v>
      </c>
      <c r="J21" s="21">
        <v>27397</v>
      </c>
      <c r="K21" s="20">
        <v>13863</v>
      </c>
      <c r="L21" s="26">
        <v>9691.77</v>
      </c>
      <c r="M21" s="21">
        <v>528.1</v>
      </c>
      <c r="N21" s="13">
        <f t="shared" si="0"/>
        <v>175149.21033</v>
      </c>
    </row>
    <row r="22" spans="1:14" x14ac:dyDescent="0.35">
      <c r="A22" s="6" t="s">
        <v>46</v>
      </c>
      <c r="B22" s="1" t="s">
        <v>19</v>
      </c>
      <c r="C22" s="20">
        <v>5499</v>
      </c>
      <c r="D22" s="21">
        <v>3368</v>
      </c>
      <c r="E22" s="21">
        <v>701</v>
      </c>
      <c r="F22" s="21">
        <v>3348.8123499999997</v>
      </c>
      <c r="G22" s="36">
        <v>20440.95</v>
      </c>
      <c r="H22" s="21">
        <v>4714.7029499999999</v>
      </c>
      <c r="I22" s="21">
        <v>7429.8446299999996</v>
      </c>
      <c r="J22" s="21">
        <v>2050</v>
      </c>
      <c r="K22" s="20">
        <v>1303</v>
      </c>
      <c r="L22" s="26">
        <v>3166.14</v>
      </c>
      <c r="M22" s="21">
        <v>0</v>
      </c>
      <c r="N22" s="13">
        <f t="shared" si="0"/>
        <v>52021.449930000002</v>
      </c>
    </row>
    <row r="23" spans="1:14" x14ac:dyDescent="0.35">
      <c r="A23" s="53" t="s">
        <v>47</v>
      </c>
      <c r="B23" s="1" t="s">
        <v>20</v>
      </c>
      <c r="C23" s="20">
        <v>0</v>
      </c>
      <c r="D23" s="21">
        <v>0</v>
      </c>
      <c r="E23" s="21">
        <v>55</v>
      </c>
      <c r="F23" s="21">
        <v>0</v>
      </c>
      <c r="G23" s="36">
        <v>-14.05</v>
      </c>
      <c r="H23" s="21">
        <v>0</v>
      </c>
      <c r="I23" s="21">
        <v>0</v>
      </c>
      <c r="J23" s="21">
        <v>0</v>
      </c>
      <c r="K23" s="20">
        <v>0</v>
      </c>
      <c r="L23" s="26">
        <v>0</v>
      </c>
      <c r="M23" s="21">
        <v>0</v>
      </c>
      <c r="N23" s="13">
        <f t="shared" si="0"/>
        <v>40.950000000000003</v>
      </c>
    </row>
    <row r="24" spans="1:14" x14ac:dyDescent="0.35">
      <c r="A24" s="6" t="s">
        <v>48</v>
      </c>
      <c r="B24" s="1" t="s">
        <v>21</v>
      </c>
      <c r="C24" s="20">
        <v>738</v>
      </c>
      <c r="D24" s="21">
        <v>0</v>
      </c>
      <c r="E24" s="21">
        <v>12</v>
      </c>
      <c r="F24" s="21">
        <v>0</v>
      </c>
      <c r="G24" s="36">
        <v>77.17</v>
      </c>
      <c r="H24" s="21">
        <v>105.5</v>
      </c>
      <c r="I24" s="21">
        <v>0</v>
      </c>
      <c r="J24" s="21">
        <v>0</v>
      </c>
      <c r="K24" s="20">
        <v>0</v>
      </c>
      <c r="L24" s="26">
        <v>0</v>
      </c>
      <c r="M24" s="21">
        <v>0</v>
      </c>
      <c r="N24" s="13">
        <f t="shared" si="0"/>
        <v>932.67</v>
      </c>
    </row>
    <row r="25" spans="1:14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6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ht="26" x14ac:dyDescent="0.3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6">
        <v>0</v>
      </c>
      <c r="H26" s="21">
        <v>0</v>
      </c>
      <c r="I26" s="21">
        <v>0</v>
      </c>
      <c r="J26" s="21">
        <v>0</v>
      </c>
      <c r="K26" s="20">
        <v>0</v>
      </c>
      <c r="L26" s="26">
        <v>0</v>
      </c>
      <c r="M26" s="21">
        <v>0</v>
      </c>
      <c r="N26" s="13">
        <f t="shared" si="0"/>
        <v>0</v>
      </c>
    </row>
    <row r="27" spans="1:14" ht="26" x14ac:dyDescent="0.3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6">
        <v>0</v>
      </c>
      <c r="H27" s="21">
        <v>0</v>
      </c>
      <c r="I27" s="21">
        <v>0</v>
      </c>
      <c r="J27" s="21">
        <v>0</v>
      </c>
      <c r="K27" s="20">
        <v>0</v>
      </c>
      <c r="L27" s="26">
        <v>0</v>
      </c>
      <c r="M27" s="21">
        <v>0</v>
      </c>
      <c r="N27" s="13">
        <f t="shared" si="0"/>
        <v>0</v>
      </c>
    </row>
    <row r="28" spans="1:14" x14ac:dyDescent="0.35">
      <c r="A28" s="6" t="s">
        <v>52</v>
      </c>
      <c r="B28" s="1" t="s">
        <v>25</v>
      </c>
      <c r="C28" s="20">
        <v>36</v>
      </c>
      <c r="D28" s="21">
        <v>0</v>
      </c>
      <c r="E28" s="21">
        <v>8</v>
      </c>
      <c r="F28" s="21">
        <v>0</v>
      </c>
      <c r="G28" s="36">
        <v>245</v>
      </c>
      <c r="H28" s="21">
        <v>22</v>
      </c>
      <c r="I28" s="21">
        <v>24.533000000000001</v>
      </c>
      <c r="J28" s="21">
        <v>0</v>
      </c>
      <c r="K28" s="20">
        <v>32</v>
      </c>
      <c r="L28" s="26">
        <v>56.72</v>
      </c>
      <c r="M28" s="21">
        <v>0</v>
      </c>
      <c r="N28" s="13">
        <f t="shared" si="0"/>
        <v>424.25300000000004</v>
      </c>
    </row>
    <row r="29" spans="1:14" x14ac:dyDescent="0.35">
      <c r="A29" s="6" t="s">
        <v>53</v>
      </c>
      <c r="B29" s="1" t="s">
        <v>26</v>
      </c>
      <c r="C29" s="20">
        <v>0</v>
      </c>
      <c r="D29" s="21">
        <v>86</v>
      </c>
      <c r="E29" s="21">
        <v>0</v>
      </c>
      <c r="F29" s="21">
        <v>0</v>
      </c>
      <c r="G29" s="36">
        <v>0</v>
      </c>
      <c r="H29" s="21">
        <v>0</v>
      </c>
      <c r="I29" s="21">
        <v>120.303</v>
      </c>
      <c r="J29" s="21">
        <v>0</v>
      </c>
      <c r="K29" s="20">
        <v>0</v>
      </c>
      <c r="L29" s="26">
        <v>0</v>
      </c>
      <c r="M29" s="21">
        <v>0</v>
      </c>
      <c r="N29" s="13">
        <f t="shared" si="0"/>
        <v>206.303</v>
      </c>
    </row>
    <row r="30" spans="1:14" x14ac:dyDescent="0.3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6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35">
      <c r="A31" s="6" t="s">
        <v>55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6">
        <v>12.35</v>
      </c>
      <c r="H31" s="21">
        <v>0</v>
      </c>
      <c r="I31" s="21">
        <v>0</v>
      </c>
      <c r="J31" s="21">
        <v>0</v>
      </c>
      <c r="K31" s="20">
        <v>0</v>
      </c>
      <c r="L31" s="26">
        <v>0</v>
      </c>
      <c r="M31" s="21">
        <v>0</v>
      </c>
      <c r="N31" s="13">
        <f t="shared" si="0"/>
        <v>12.35</v>
      </c>
    </row>
    <row r="32" spans="1:14" x14ac:dyDescent="0.3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6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57</v>
      </c>
      <c r="B33" s="1" t="s">
        <v>30</v>
      </c>
      <c r="C33" s="20">
        <v>1165</v>
      </c>
      <c r="D33" s="21">
        <v>1322</v>
      </c>
      <c r="E33" s="21">
        <v>417</v>
      </c>
      <c r="F33" s="21">
        <v>562.15</v>
      </c>
      <c r="G33" s="36">
        <v>1203.53</v>
      </c>
      <c r="H33" s="21">
        <v>3292.8604500000006</v>
      </c>
      <c r="I33" s="21">
        <v>1684.1871599999993</v>
      </c>
      <c r="J33" s="21">
        <v>138</v>
      </c>
      <c r="K33" s="20">
        <v>884</v>
      </c>
      <c r="L33" s="26">
        <v>42.84</v>
      </c>
      <c r="M33" s="21">
        <v>0</v>
      </c>
      <c r="N33" s="13">
        <f t="shared" si="0"/>
        <v>10711.56761</v>
      </c>
    </row>
    <row r="34" spans="1:14" x14ac:dyDescent="0.35">
      <c r="A34" s="7" t="s">
        <v>58</v>
      </c>
      <c r="B34" s="8" t="s">
        <v>31</v>
      </c>
      <c r="C34" s="20">
        <v>53457</v>
      </c>
      <c r="D34" s="22">
        <f>D3+D4+D5+D6+D7+D8+D9+D16+D19+D26+D27+D28+D29+D30+D31+D32+D33</f>
        <v>40349</v>
      </c>
      <c r="E34" s="21">
        <v>15721</v>
      </c>
      <c r="F34" s="21">
        <v>32078.814350000001</v>
      </c>
      <c r="G34" s="36">
        <v>98918.95</v>
      </c>
      <c r="H34" s="21">
        <v>48436.598129999998</v>
      </c>
      <c r="I34" s="21">
        <f>I3+I5+I4+I6+I7+I8+I9+I16+I19+I26+I27+I28+I29+I30+I32+I31+I33</f>
        <v>55640.709390000011</v>
      </c>
      <c r="J34" s="24">
        <f t="shared" ref="J34" si="10">SUM(J3:J10,J13,J19,J26:J33)</f>
        <v>49305</v>
      </c>
      <c r="K34" s="20">
        <v>27170</v>
      </c>
      <c r="L34" s="27">
        <f>SUM(L3:L9)+L16+L19+SUM(L26:L33)</f>
        <v>32369.920000000002</v>
      </c>
      <c r="M34" s="24">
        <f>M5+M15+M19</f>
        <v>528.1</v>
      </c>
      <c r="N34" s="9">
        <f t="shared" si="0"/>
        <v>453975.09187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zoomScale="70" zoomScaleNormal="70" workbookViewId="0"/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20">
        <v>7214</v>
      </c>
      <c r="D3" s="21">
        <v>4055</v>
      </c>
      <c r="E3" s="21">
        <v>411</v>
      </c>
      <c r="F3" s="21">
        <v>625.14200000000005</v>
      </c>
      <c r="G3" s="37">
        <v>2937.66</v>
      </c>
      <c r="H3" s="21">
        <v>1325.8779999999999</v>
      </c>
      <c r="I3" s="21">
        <v>4876.5429999999997</v>
      </c>
      <c r="J3" s="21">
        <v>1170</v>
      </c>
      <c r="K3" s="21">
        <v>2792</v>
      </c>
      <c r="L3" s="20">
        <v>1013</v>
      </c>
      <c r="M3" s="26">
        <v>3328.3900000000003</v>
      </c>
      <c r="N3" s="17"/>
      <c r="O3" s="13">
        <f>SUM(C3:N3)</f>
        <v>29748.612999999998</v>
      </c>
    </row>
    <row r="4" spans="1:15" x14ac:dyDescent="0.35">
      <c r="A4" s="6" t="s">
        <v>33</v>
      </c>
      <c r="B4" s="1" t="s">
        <v>1</v>
      </c>
      <c r="C4" s="20">
        <v>12393</v>
      </c>
      <c r="D4" s="21">
        <v>14327</v>
      </c>
      <c r="E4" s="21">
        <v>1421</v>
      </c>
      <c r="F4" s="21">
        <v>0</v>
      </c>
      <c r="G4" s="37">
        <v>12719.89</v>
      </c>
      <c r="H4" s="21">
        <v>7757.51</v>
      </c>
      <c r="I4" s="21">
        <v>10229.615</v>
      </c>
      <c r="J4" s="21">
        <v>3812</v>
      </c>
      <c r="K4" s="21">
        <v>2078</v>
      </c>
      <c r="L4" s="20">
        <v>0</v>
      </c>
      <c r="M4" s="26">
        <v>4527.7299999999996</v>
      </c>
      <c r="N4" s="17"/>
      <c r="O4" s="13">
        <f t="shared" ref="O4:O34" si="0">SUM(C4:N4)</f>
        <v>69265.744999999995</v>
      </c>
    </row>
    <row r="5" spans="1:15" x14ac:dyDescent="0.35">
      <c r="A5" s="6" t="s">
        <v>34</v>
      </c>
      <c r="B5" s="1" t="s">
        <v>2</v>
      </c>
      <c r="C5" s="20">
        <v>3744</v>
      </c>
      <c r="D5" s="21">
        <v>7295</v>
      </c>
      <c r="E5" s="21">
        <v>3897</v>
      </c>
      <c r="F5" s="21">
        <v>1443.0409999999999</v>
      </c>
      <c r="G5" s="37">
        <v>4972.25</v>
      </c>
      <c r="H5" s="21">
        <v>10679.624000000002</v>
      </c>
      <c r="I5" s="21">
        <v>8991.6010000000006</v>
      </c>
      <c r="J5" s="21">
        <v>5161</v>
      </c>
      <c r="K5" s="21">
        <v>6806</v>
      </c>
      <c r="L5" s="20">
        <v>3216</v>
      </c>
      <c r="M5" s="26">
        <v>6085.95</v>
      </c>
      <c r="N5" s="17"/>
      <c r="O5" s="13">
        <f t="shared" si="0"/>
        <v>62291.466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7">
        <v>0</v>
      </c>
      <c r="H6" s="21">
        <v>0</v>
      </c>
      <c r="I6" s="21">
        <v>0</v>
      </c>
      <c r="J6" s="21"/>
      <c r="K6" s="21"/>
      <c r="L6" s="20">
        <v>0</v>
      </c>
      <c r="M6" s="26">
        <v>0</v>
      </c>
      <c r="N6" s="17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7">
        <v>0</v>
      </c>
      <c r="H7" s="21">
        <v>0</v>
      </c>
      <c r="I7" s="21">
        <v>60.746000000000002</v>
      </c>
      <c r="J7" s="21"/>
      <c r="K7" s="21"/>
      <c r="L7" s="20">
        <v>0</v>
      </c>
      <c r="M7" s="26">
        <v>0</v>
      </c>
      <c r="N7" s="17"/>
      <c r="O7" s="13">
        <f t="shared" si="0"/>
        <v>60.746000000000002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7">
        <v>0</v>
      </c>
      <c r="H8" s="21">
        <v>0</v>
      </c>
      <c r="I8" s="21">
        <v>0</v>
      </c>
      <c r="J8" s="21"/>
      <c r="K8" s="21"/>
      <c r="L8" s="20">
        <v>0</v>
      </c>
      <c r="M8" s="26">
        <v>0</v>
      </c>
      <c r="N8" s="17"/>
      <c r="O8" s="13">
        <f t="shared" si="0"/>
        <v>0</v>
      </c>
    </row>
    <row r="9" spans="1:15" x14ac:dyDescent="0.3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37">
        <v>46.58</v>
      </c>
      <c r="H9" s="21">
        <v>108.99</v>
      </c>
      <c r="I9" s="21">
        <v>0</v>
      </c>
      <c r="J9" s="21"/>
      <c r="K9" s="21"/>
      <c r="L9" s="20">
        <v>0</v>
      </c>
      <c r="M9" s="26">
        <v>0</v>
      </c>
      <c r="N9" s="17"/>
      <c r="O9" s="13">
        <f t="shared" si="0"/>
        <v>155.57</v>
      </c>
    </row>
    <row r="10" spans="1:15" ht="26" x14ac:dyDescent="0.35">
      <c r="A10" s="6" t="s">
        <v>59</v>
      </c>
      <c r="B10" s="1" t="s">
        <v>7</v>
      </c>
      <c r="C10" s="20">
        <v>268</v>
      </c>
      <c r="D10" s="21">
        <f>D11+D12</f>
        <v>1192</v>
      </c>
      <c r="E10" s="21">
        <v>0</v>
      </c>
      <c r="F10" s="21">
        <v>0</v>
      </c>
      <c r="G10" s="37">
        <v>87.02</v>
      </c>
      <c r="H10" s="21">
        <v>4190.6779999999999</v>
      </c>
      <c r="I10" s="21">
        <f t="shared" ref="I10" si="1">I11+I12</f>
        <v>92.212000000000003</v>
      </c>
      <c r="J10" s="21">
        <f t="shared" ref="J10" si="2">SUM(J11:J12)</f>
        <v>338</v>
      </c>
      <c r="K10" s="21">
        <f t="shared" ref="K10" si="3">K11+K12</f>
        <v>0</v>
      </c>
      <c r="L10" s="20">
        <v>86</v>
      </c>
      <c r="M10" s="26">
        <f>SUM(M11:M12)</f>
        <v>69.72</v>
      </c>
      <c r="N10" s="17"/>
      <c r="O10" s="13">
        <f t="shared" si="0"/>
        <v>6323.630000000001</v>
      </c>
    </row>
    <row r="11" spans="1:15" x14ac:dyDescent="0.35">
      <c r="A11" s="6" t="s">
        <v>39</v>
      </c>
      <c r="B11" s="1" t="s">
        <v>8</v>
      </c>
      <c r="C11" s="20">
        <v>0</v>
      </c>
      <c r="D11" s="21">
        <v>863</v>
      </c>
      <c r="E11" s="21">
        <v>0</v>
      </c>
      <c r="F11" s="21">
        <v>0</v>
      </c>
      <c r="G11" s="37">
        <v>81.81</v>
      </c>
      <c r="H11" s="21">
        <v>3910.1120000000001</v>
      </c>
      <c r="I11" s="21">
        <v>92.212000000000003</v>
      </c>
      <c r="J11" s="21">
        <v>308</v>
      </c>
      <c r="K11" s="21"/>
      <c r="L11" s="20">
        <v>10</v>
      </c>
      <c r="M11" s="26">
        <v>69.72</v>
      </c>
      <c r="N11" s="17"/>
      <c r="O11" s="13">
        <f t="shared" si="0"/>
        <v>5334.8540000000012</v>
      </c>
    </row>
    <row r="12" spans="1:15" x14ac:dyDescent="0.35">
      <c r="A12" s="6" t="s">
        <v>40</v>
      </c>
      <c r="B12" s="1" t="s">
        <v>9</v>
      </c>
      <c r="C12" s="20">
        <v>268</v>
      </c>
      <c r="D12" s="21">
        <v>329</v>
      </c>
      <c r="E12" s="21">
        <v>0</v>
      </c>
      <c r="F12" s="21">
        <v>0</v>
      </c>
      <c r="G12" s="37">
        <v>5.21</v>
      </c>
      <c r="H12" s="21">
        <v>280.56600000000003</v>
      </c>
      <c r="I12" s="21">
        <v>0</v>
      </c>
      <c r="J12" s="21">
        <v>30</v>
      </c>
      <c r="K12" s="21"/>
      <c r="L12" s="20">
        <v>76</v>
      </c>
      <c r="M12" s="26">
        <v>0</v>
      </c>
      <c r="N12" s="17"/>
      <c r="O12" s="13">
        <f t="shared" si="0"/>
        <v>988.77600000000007</v>
      </c>
    </row>
    <row r="13" spans="1:15" x14ac:dyDescent="0.35">
      <c r="A13" s="6" t="s">
        <v>41</v>
      </c>
      <c r="B13" s="1" t="s">
        <v>10</v>
      </c>
      <c r="C13" s="20">
        <v>582</v>
      </c>
      <c r="D13" s="21">
        <f>D14+D15</f>
        <v>472</v>
      </c>
      <c r="E13" s="21">
        <v>1285</v>
      </c>
      <c r="F13" s="21">
        <v>9.6999999999999993</v>
      </c>
      <c r="G13" s="37">
        <v>4343.4799999999996</v>
      </c>
      <c r="H13" s="21">
        <v>9219.2060000000019</v>
      </c>
      <c r="I13" s="21">
        <f>I14+I15</f>
        <v>1828.6869999999999</v>
      </c>
      <c r="J13" s="21">
        <f t="shared" ref="J13" si="4">SUM(J14:J15)</f>
        <v>1247</v>
      </c>
      <c r="K13" s="21">
        <f t="shared" ref="K13" si="5">K14+K15</f>
        <v>1295</v>
      </c>
      <c r="L13" s="20">
        <v>330</v>
      </c>
      <c r="M13" s="26">
        <f>SUM(M14:M15)</f>
        <v>114.98000000000002</v>
      </c>
      <c r="N13" s="17"/>
      <c r="O13" s="13">
        <f t="shared" si="0"/>
        <v>20727.053000000004</v>
      </c>
    </row>
    <row r="14" spans="1:15" x14ac:dyDescent="0.35">
      <c r="A14" s="6" t="s">
        <v>39</v>
      </c>
      <c r="B14" s="1" t="s">
        <v>11</v>
      </c>
      <c r="C14" s="20">
        <v>477</v>
      </c>
      <c r="D14" s="21">
        <v>138</v>
      </c>
      <c r="E14" s="21">
        <v>359</v>
      </c>
      <c r="F14" s="21">
        <v>0</v>
      </c>
      <c r="G14" s="37">
        <v>282.83</v>
      </c>
      <c r="H14" s="21">
        <v>6021.9309999999987</v>
      </c>
      <c r="I14" s="21">
        <v>918.91399999999999</v>
      </c>
      <c r="J14" s="21">
        <v>48</v>
      </c>
      <c r="K14" s="21">
        <v>130</v>
      </c>
      <c r="L14" s="20">
        <v>113</v>
      </c>
      <c r="M14" s="26">
        <v>74.889999999999986</v>
      </c>
      <c r="N14" s="17"/>
      <c r="O14" s="13">
        <f t="shared" si="0"/>
        <v>8563.5649999999987</v>
      </c>
    </row>
    <row r="15" spans="1:15" x14ac:dyDescent="0.35">
      <c r="A15" s="6" t="s">
        <v>40</v>
      </c>
      <c r="B15" s="1" t="s">
        <v>12</v>
      </c>
      <c r="C15" s="20">
        <v>105</v>
      </c>
      <c r="D15" s="21">
        <v>334</v>
      </c>
      <c r="E15" s="21">
        <v>926</v>
      </c>
      <c r="F15" s="21">
        <v>9.6999999999999993</v>
      </c>
      <c r="G15" s="37">
        <v>4060.65</v>
      </c>
      <c r="H15" s="21">
        <v>3197.2749999999996</v>
      </c>
      <c r="I15" s="21">
        <v>909.77300000000002</v>
      </c>
      <c r="J15" s="21">
        <v>1199</v>
      </c>
      <c r="K15" s="21">
        <v>1165</v>
      </c>
      <c r="L15" s="20">
        <v>217</v>
      </c>
      <c r="M15" s="26">
        <v>40.090000000000032</v>
      </c>
      <c r="N15" s="17"/>
      <c r="O15" s="13">
        <f t="shared" si="0"/>
        <v>12163.487999999999</v>
      </c>
    </row>
    <row r="16" spans="1:15" x14ac:dyDescent="0.35">
      <c r="A16" s="6" t="s">
        <v>42</v>
      </c>
      <c r="B16" s="1" t="s">
        <v>13</v>
      </c>
      <c r="C16" s="20">
        <v>850</v>
      </c>
      <c r="D16" s="21">
        <f t="shared" ref="D16:D18" si="6">D10+D13</f>
        <v>1664</v>
      </c>
      <c r="E16" s="21">
        <v>1285</v>
      </c>
      <c r="F16" s="21">
        <v>9.6999999999999993</v>
      </c>
      <c r="G16" s="37">
        <v>4430.5</v>
      </c>
      <c r="H16" s="21">
        <v>13409.884</v>
      </c>
      <c r="I16" s="21">
        <f t="shared" ref="I16" si="7">I17+I18</f>
        <v>1920.8989999999999</v>
      </c>
      <c r="J16" s="21">
        <f t="shared" ref="J16" si="8">SUM(J17:J18)</f>
        <v>1585</v>
      </c>
      <c r="K16" s="21">
        <f t="shared" ref="K16" si="9">K17+K18</f>
        <v>1295</v>
      </c>
      <c r="L16" s="20">
        <v>416</v>
      </c>
      <c r="M16" s="26">
        <f>SUM(M17:M18)</f>
        <v>184.70000000000002</v>
      </c>
      <c r="N16" s="17"/>
      <c r="O16" s="13">
        <f t="shared" si="0"/>
        <v>27050.683000000005</v>
      </c>
    </row>
    <row r="17" spans="1:15" x14ac:dyDescent="0.35">
      <c r="A17" s="6" t="s">
        <v>39</v>
      </c>
      <c r="B17" s="1" t="s">
        <v>14</v>
      </c>
      <c r="C17" s="20">
        <v>477</v>
      </c>
      <c r="D17" s="21">
        <f t="shared" si="6"/>
        <v>1001</v>
      </c>
      <c r="E17" s="21">
        <v>359</v>
      </c>
      <c r="F17" s="21">
        <v>0</v>
      </c>
      <c r="G17" s="37">
        <v>364.64</v>
      </c>
      <c r="H17" s="21">
        <v>9932.0430000000015</v>
      </c>
      <c r="I17" s="21">
        <f t="shared" ref="I17:K18" si="10">I11+I14</f>
        <v>1011.126</v>
      </c>
      <c r="J17" s="21">
        <f t="shared" si="10"/>
        <v>356</v>
      </c>
      <c r="K17" s="21">
        <f t="shared" si="10"/>
        <v>130</v>
      </c>
      <c r="L17" s="20">
        <v>123</v>
      </c>
      <c r="M17" s="26">
        <f t="shared" ref="M17:M18" si="11">M11+M14</f>
        <v>144.60999999999999</v>
      </c>
      <c r="N17" s="17"/>
      <c r="O17" s="13">
        <f t="shared" si="0"/>
        <v>13898.419000000002</v>
      </c>
    </row>
    <row r="18" spans="1:15" x14ac:dyDescent="0.35">
      <c r="A18" s="6" t="s">
        <v>40</v>
      </c>
      <c r="B18" s="1" t="s">
        <v>15</v>
      </c>
      <c r="C18" s="20">
        <v>373</v>
      </c>
      <c r="D18" s="21">
        <f t="shared" si="6"/>
        <v>663</v>
      </c>
      <c r="E18" s="21">
        <v>926</v>
      </c>
      <c r="F18" s="21">
        <v>9.6999999999999993</v>
      </c>
      <c r="G18" s="37">
        <v>4065.86</v>
      </c>
      <c r="H18" s="21">
        <v>3477.8409999999999</v>
      </c>
      <c r="I18" s="21">
        <f t="shared" si="10"/>
        <v>909.77300000000002</v>
      </c>
      <c r="J18" s="21">
        <f t="shared" si="10"/>
        <v>1229</v>
      </c>
      <c r="K18" s="21">
        <f t="shared" si="10"/>
        <v>1165</v>
      </c>
      <c r="L18" s="20">
        <v>293</v>
      </c>
      <c r="M18" s="26">
        <f t="shared" si="11"/>
        <v>40.090000000000032</v>
      </c>
      <c r="N18" s="17"/>
      <c r="O18" s="13">
        <f t="shared" si="0"/>
        <v>13152.263999999999</v>
      </c>
    </row>
    <row r="19" spans="1:15" x14ac:dyDescent="0.35">
      <c r="A19" s="6" t="s">
        <v>43</v>
      </c>
      <c r="B19" s="1" t="s">
        <v>16</v>
      </c>
      <c r="C19" s="20">
        <v>12663</v>
      </c>
      <c r="D19" s="21">
        <f>D20+D24+D25</f>
        <v>15124</v>
      </c>
      <c r="E19" s="21">
        <v>14090</v>
      </c>
      <c r="F19" s="21">
        <v>19495.45203</v>
      </c>
      <c r="G19" s="37">
        <v>11640.77</v>
      </c>
      <c r="H19" s="25">
        <f>H20+H24+H25</f>
        <v>14984.530529999998</v>
      </c>
      <c r="I19" s="21">
        <f t="shared" ref="I19" si="12">I20+I24+I25</f>
        <v>45199.103470000002</v>
      </c>
      <c r="J19" s="21">
        <f t="shared" ref="J19" si="13">SUM(J20,J24:J25)</f>
        <v>27368</v>
      </c>
      <c r="K19" s="21">
        <f t="shared" ref="K19" si="14">SUM(K21:K25)</f>
        <v>19572</v>
      </c>
      <c r="L19" s="20">
        <v>14098</v>
      </c>
      <c r="M19" s="26">
        <f>M20+M24+M25</f>
        <v>19541.78</v>
      </c>
      <c r="N19" s="17"/>
      <c r="O19" s="13">
        <f t="shared" si="0"/>
        <v>213776.63603000002</v>
      </c>
    </row>
    <row r="20" spans="1:15" x14ac:dyDescent="0.35">
      <c r="A20" s="6" t="s">
        <v>44</v>
      </c>
      <c r="B20" s="1" t="s">
        <v>17</v>
      </c>
      <c r="C20" s="20">
        <v>12663</v>
      </c>
      <c r="D20" s="21">
        <f>SUM(D21:D23)</f>
        <v>15124</v>
      </c>
      <c r="E20" s="21">
        <v>14090</v>
      </c>
      <c r="F20" s="21">
        <v>19495.45203</v>
      </c>
      <c r="G20" s="37">
        <v>11601.08</v>
      </c>
      <c r="H20" s="25">
        <f>H21+H22+H23</f>
        <v>14976.270529999998</v>
      </c>
      <c r="I20" s="21">
        <f>I21+I22+I23</f>
        <v>42731.745670000004</v>
      </c>
      <c r="J20" s="21">
        <f t="shared" ref="J20" si="15">SUM(J21:J23)</f>
        <v>27368</v>
      </c>
      <c r="K20" s="21">
        <f t="shared" ref="K20" si="16">K21+K22+K23</f>
        <v>19572</v>
      </c>
      <c r="L20" s="20">
        <v>14090</v>
      </c>
      <c r="M20" s="26">
        <f>SUM(M21:M23)</f>
        <v>19492.57</v>
      </c>
      <c r="N20" s="17"/>
      <c r="O20" s="13">
        <f t="shared" si="0"/>
        <v>211204.11823000002</v>
      </c>
    </row>
    <row r="21" spans="1:15" x14ac:dyDescent="0.35">
      <c r="A21" s="6" t="s">
        <v>45</v>
      </c>
      <c r="B21" s="1" t="s">
        <v>18</v>
      </c>
      <c r="C21" s="20">
        <v>11340</v>
      </c>
      <c r="D21" s="21">
        <v>13745</v>
      </c>
      <c r="E21" s="21">
        <v>12274</v>
      </c>
      <c r="F21" s="21">
        <v>17990.329000000002</v>
      </c>
      <c r="G21" s="37">
        <v>9595.5499999999993</v>
      </c>
      <c r="H21" s="21">
        <v>12836.431169999998</v>
      </c>
      <c r="I21" s="21">
        <v>11558.60398</v>
      </c>
      <c r="J21" s="21">
        <v>24098</v>
      </c>
      <c r="K21" s="21">
        <v>19572</v>
      </c>
      <c r="L21" s="20">
        <v>12751</v>
      </c>
      <c r="M21" s="26">
        <v>18836.059999999998</v>
      </c>
      <c r="N21" s="17"/>
      <c r="O21" s="13">
        <f t="shared" si="0"/>
        <v>164596.97414999999</v>
      </c>
    </row>
    <row r="22" spans="1:15" x14ac:dyDescent="0.35">
      <c r="A22" s="6" t="s">
        <v>46</v>
      </c>
      <c r="B22" s="1" t="s">
        <v>19</v>
      </c>
      <c r="C22" s="20">
        <v>1323</v>
      </c>
      <c r="D22" s="21">
        <v>1379</v>
      </c>
      <c r="E22" s="21">
        <v>1736</v>
      </c>
      <c r="F22" s="21">
        <v>1505.1230300000007</v>
      </c>
      <c r="G22" s="37">
        <v>2005.53</v>
      </c>
      <c r="H22" s="21">
        <v>2139.8393599999999</v>
      </c>
      <c r="I22" s="21">
        <v>31173.14169</v>
      </c>
      <c r="J22" s="21">
        <v>3270</v>
      </c>
      <c r="K22" s="21"/>
      <c r="L22" s="20">
        <v>1339</v>
      </c>
      <c r="M22" s="26">
        <v>656.51000000000022</v>
      </c>
      <c r="N22" s="17"/>
      <c r="O22" s="13">
        <f t="shared" si="0"/>
        <v>46527.144080000005</v>
      </c>
    </row>
    <row r="23" spans="1:15" x14ac:dyDescent="0.35">
      <c r="A23" s="53" t="s">
        <v>47</v>
      </c>
      <c r="B23" s="1" t="s">
        <v>20</v>
      </c>
      <c r="C23" s="20">
        <v>0</v>
      </c>
      <c r="D23" s="21">
        <v>0</v>
      </c>
      <c r="E23" s="21">
        <v>80</v>
      </c>
      <c r="F23" s="21">
        <v>0</v>
      </c>
      <c r="G23" s="37">
        <v>0</v>
      </c>
      <c r="H23" s="21">
        <v>0</v>
      </c>
      <c r="I23" s="21">
        <v>0</v>
      </c>
      <c r="J23" s="21"/>
      <c r="K23" s="21"/>
      <c r="L23" s="20">
        <v>0</v>
      </c>
      <c r="M23" s="26">
        <v>0</v>
      </c>
      <c r="N23" s="17"/>
      <c r="O23" s="13">
        <f t="shared" si="0"/>
        <v>80</v>
      </c>
    </row>
    <row r="24" spans="1:15" x14ac:dyDescent="0.35">
      <c r="A24" s="6" t="s">
        <v>48</v>
      </c>
      <c r="B24" s="1" t="s">
        <v>21</v>
      </c>
      <c r="C24" s="20">
        <v>0</v>
      </c>
      <c r="D24" s="21">
        <v>0</v>
      </c>
      <c r="E24" s="21">
        <v>0</v>
      </c>
      <c r="F24" s="21">
        <v>0</v>
      </c>
      <c r="G24" s="37">
        <v>39.69</v>
      </c>
      <c r="H24" s="21">
        <v>8.2599999999999909</v>
      </c>
      <c r="I24" s="21">
        <v>2467.3577999999998</v>
      </c>
      <c r="J24" s="21"/>
      <c r="K24" s="21"/>
      <c r="L24" s="20">
        <v>8</v>
      </c>
      <c r="M24" s="26">
        <v>49.21</v>
      </c>
      <c r="N24" s="17"/>
      <c r="O24" s="13">
        <f t="shared" si="0"/>
        <v>2572.5177999999996</v>
      </c>
    </row>
    <row r="25" spans="1:15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7">
        <v>0</v>
      </c>
      <c r="H25" s="21">
        <v>0</v>
      </c>
      <c r="I25" s="21">
        <v>0</v>
      </c>
      <c r="J25" s="21"/>
      <c r="K25" s="2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ht="26" x14ac:dyDescent="0.3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7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ht="26" x14ac:dyDescent="0.3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7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x14ac:dyDescent="0.35">
      <c r="A28" s="6" t="s">
        <v>52</v>
      </c>
      <c r="B28" s="1" t="s">
        <v>25</v>
      </c>
      <c r="C28" s="20">
        <v>12</v>
      </c>
      <c r="D28" s="21">
        <v>44</v>
      </c>
      <c r="E28" s="21">
        <v>10</v>
      </c>
      <c r="F28" s="21">
        <v>0</v>
      </c>
      <c r="G28" s="37">
        <v>161.43</v>
      </c>
      <c r="H28" s="21">
        <v>229.32999999999998</v>
      </c>
      <c r="I28" s="21">
        <v>75.2</v>
      </c>
      <c r="J28" s="21">
        <v>737</v>
      </c>
      <c r="K28" s="21">
        <v>345</v>
      </c>
      <c r="L28" s="20">
        <v>238</v>
      </c>
      <c r="M28" s="26">
        <v>0</v>
      </c>
      <c r="N28" s="17"/>
      <c r="O28" s="13">
        <f t="shared" si="0"/>
        <v>1851.96</v>
      </c>
    </row>
    <row r="29" spans="1:15" x14ac:dyDescent="0.35">
      <c r="A29" s="6" t="s">
        <v>53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37">
        <v>0</v>
      </c>
      <c r="H29" s="21">
        <v>0</v>
      </c>
      <c r="I29" s="21">
        <v>229.553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229.553</v>
      </c>
    </row>
    <row r="30" spans="1:15" x14ac:dyDescent="0.3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7">
        <v>0</v>
      </c>
      <c r="H30" s="21">
        <v>0</v>
      </c>
      <c r="I30" s="21">
        <v>0</v>
      </c>
      <c r="J30" s="21"/>
      <c r="K30" s="21">
        <v>62</v>
      </c>
      <c r="L30" s="20">
        <v>0</v>
      </c>
      <c r="M30" s="26">
        <v>0</v>
      </c>
      <c r="N30" s="17"/>
      <c r="O30" s="13">
        <f t="shared" si="0"/>
        <v>62</v>
      </c>
    </row>
    <row r="31" spans="1:15" x14ac:dyDescent="0.35">
      <c r="A31" s="6" t="s">
        <v>55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7">
        <v>-0.02</v>
      </c>
      <c r="H31" s="21">
        <v>1510.9369999999999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1510.9169999999999</v>
      </c>
    </row>
    <row r="32" spans="1:15" x14ac:dyDescent="0.3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7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35">
      <c r="A33" s="6" t="s">
        <v>57</v>
      </c>
      <c r="B33" s="1" t="s">
        <v>30</v>
      </c>
      <c r="C33" s="20">
        <v>68</v>
      </c>
      <c r="D33" s="21">
        <v>776</v>
      </c>
      <c r="E33" s="21">
        <v>62</v>
      </c>
      <c r="F33" s="21">
        <v>81.498650000000012</v>
      </c>
      <c r="G33" s="37">
        <v>110.95</v>
      </c>
      <c r="H33" s="21">
        <v>2018.7817100000002</v>
      </c>
      <c r="I33" s="21">
        <v>1926.1478699999991</v>
      </c>
      <c r="J33" s="21">
        <v>88</v>
      </c>
      <c r="K33" s="21">
        <v>143</v>
      </c>
      <c r="L33" s="20">
        <v>463</v>
      </c>
      <c r="M33" s="26">
        <v>140.70000000000005</v>
      </c>
      <c r="N33" s="17"/>
      <c r="O33" s="13">
        <f t="shared" si="0"/>
        <v>5878.0782299999992</v>
      </c>
    </row>
    <row r="34" spans="1:15" x14ac:dyDescent="0.35">
      <c r="A34" s="7" t="s">
        <v>58</v>
      </c>
      <c r="B34" s="8" t="s">
        <v>31</v>
      </c>
      <c r="C34" s="20">
        <v>36944</v>
      </c>
      <c r="D34" s="22">
        <f>D3+D4+D5+D6+D7+D8+D9+D16+D19+D26+D27+D28+D29+D30+D31+D32+D33</f>
        <v>43285</v>
      </c>
      <c r="E34" s="21">
        <v>21176</v>
      </c>
      <c r="F34" s="21">
        <v>21654.833680000007</v>
      </c>
      <c r="G34" s="38">
        <v>37020.01</v>
      </c>
      <c r="H34" s="21">
        <v>52025.465240000005</v>
      </c>
      <c r="I34" s="21">
        <f>I3+I5+I4+I6+I7+I8+I9+I16+I19+I26+I27+I28+I29+I30+I32+I31+I33</f>
        <v>73509.408339999994</v>
      </c>
      <c r="J34" s="24">
        <f t="shared" ref="J34" si="17">SUM(J3:J10,J13,J19,J26:J33)</f>
        <v>39921</v>
      </c>
      <c r="K34" s="24">
        <f>SUM(K3:K10)+K13+K19+SUM(K26:K33)</f>
        <v>33093</v>
      </c>
      <c r="L34" s="20">
        <v>19444</v>
      </c>
      <c r="M34" s="27">
        <f>SUM(M3:M9)+M16+M19+SUM(M26:M33)</f>
        <v>33809.25</v>
      </c>
      <c r="N34" s="18"/>
      <c r="O34" s="9">
        <f t="shared" si="0"/>
        <v>411881.96726000006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zoomScale="90" zoomScaleNormal="9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20">
        <v>9750</v>
      </c>
      <c r="D3" s="35">
        <v>4944</v>
      </c>
      <c r="E3" s="21">
        <v>2148</v>
      </c>
      <c r="F3" s="21">
        <v>4862</v>
      </c>
      <c r="G3" s="21">
        <v>7222</v>
      </c>
      <c r="H3" s="21">
        <v>9335</v>
      </c>
      <c r="I3" s="21">
        <v>3607</v>
      </c>
      <c r="J3" s="21">
        <v>7500</v>
      </c>
      <c r="K3" s="20">
        <v>4826</v>
      </c>
      <c r="L3" s="28">
        <v>5403</v>
      </c>
      <c r="M3" s="21">
        <v>679</v>
      </c>
      <c r="N3" s="13">
        <f>SUM(C3:M3)</f>
        <v>60276</v>
      </c>
    </row>
    <row r="4" spans="1:14" x14ac:dyDescent="0.35">
      <c r="A4" s="6" t="s">
        <v>33</v>
      </c>
      <c r="B4" s="1" t="s">
        <v>1</v>
      </c>
      <c r="C4" s="20">
        <v>190</v>
      </c>
      <c r="D4" s="35">
        <v>104</v>
      </c>
      <c r="E4" s="21">
        <v>6</v>
      </c>
      <c r="F4" s="21">
        <v>0</v>
      </c>
      <c r="G4" s="21">
        <v>140</v>
      </c>
      <c r="H4" s="21">
        <v>737</v>
      </c>
      <c r="I4" s="21">
        <v>1506</v>
      </c>
      <c r="J4" s="21">
        <v>72</v>
      </c>
      <c r="K4" s="20">
        <v>0</v>
      </c>
      <c r="L4" s="28">
        <v>1899</v>
      </c>
      <c r="M4" s="21">
        <v>0</v>
      </c>
      <c r="N4" s="13">
        <f t="shared" ref="N4:N34" si="0">SUM(C4:M4)</f>
        <v>4654</v>
      </c>
    </row>
    <row r="5" spans="1:14" x14ac:dyDescent="0.35">
      <c r="A5" s="6" t="s">
        <v>34</v>
      </c>
      <c r="B5" s="1" t="s">
        <v>2</v>
      </c>
      <c r="C5" s="20">
        <v>352</v>
      </c>
      <c r="D5" s="35">
        <v>480</v>
      </c>
      <c r="E5" s="21">
        <v>888</v>
      </c>
      <c r="F5" s="21">
        <v>87</v>
      </c>
      <c r="G5" s="21">
        <v>550</v>
      </c>
      <c r="H5" s="21">
        <v>708</v>
      </c>
      <c r="I5" s="21">
        <v>669</v>
      </c>
      <c r="J5" s="21">
        <v>281</v>
      </c>
      <c r="K5" s="20">
        <v>444</v>
      </c>
      <c r="L5" s="28">
        <v>402</v>
      </c>
      <c r="M5" s="21">
        <v>33</v>
      </c>
      <c r="N5" s="13">
        <f t="shared" si="0"/>
        <v>4894</v>
      </c>
    </row>
    <row r="6" spans="1:14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20">
        <v>0</v>
      </c>
      <c r="D7" s="21">
        <v>42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3">
        <f t="shared" si="0"/>
        <v>42</v>
      </c>
    </row>
    <row r="8" spans="1:14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3">
        <f t="shared" si="0"/>
        <v>0</v>
      </c>
    </row>
    <row r="9" spans="1:14" x14ac:dyDescent="0.35">
      <c r="A9" s="6" t="s">
        <v>38</v>
      </c>
      <c r="B9" s="1" t="s">
        <v>6</v>
      </c>
      <c r="C9" s="20">
        <v>1</v>
      </c>
      <c r="D9" s="21">
        <v>1363</v>
      </c>
      <c r="E9" s="21">
        <v>27</v>
      </c>
      <c r="F9" s="21">
        <v>0</v>
      </c>
      <c r="G9" s="21">
        <v>18</v>
      </c>
      <c r="H9" s="21">
        <v>27</v>
      </c>
      <c r="I9" s="21">
        <v>63</v>
      </c>
      <c r="J9" s="21">
        <v>13</v>
      </c>
      <c r="K9" s="20">
        <v>19</v>
      </c>
      <c r="L9" s="28">
        <v>9</v>
      </c>
      <c r="M9" s="21">
        <v>0</v>
      </c>
      <c r="N9" s="13">
        <f t="shared" si="0"/>
        <v>1540</v>
      </c>
    </row>
    <row r="10" spans="1:14" ht="26" x14ac:dyDescent="0.35">
      <c r="A10" s="6" t="s">
        <v>59</v>
      </c>
      <c r="B10" s="1" t="s">
        <v>7</v>
      </c>
      <c r="C10" s="20">
        <v>1819</v>
      </c>
      <c r="D10" s="21">
        <f>D11+D12</f>
        <v>1363</v>
      </c>
      <c r="E10" s="21">
        <v>464</v>
      </c>
      <c r="F10" s="23">
        <v>153</v>
      </c>
      <c r="G10" s="21">
        <v>1401</v>
      </c>
      <c r="H10" s="21">
        <v>2059</v>
      </c>
      <c r="I10" s="21">
        <f>I11+I12</f>
        <v>1653</v>
      </c>
      <c r="J10" s="21">
        <f t="shared" ref="J10" si="1">SUM(J11:J12)</f>
        <v>536</v>
      </c>
      <c r="K10" s="20">
        <v>682</v>
      </c>
      <c r="L10" s="28">
        <f>SUM(L11:L12)</f>
        <v>623</v>
      </c>
      <c r="M10" s="21">
        <f>M11+M12</f>
        <v>6</v>
      </c>
      <c r="N10" s="13">
        <f t="shared" si="0"/>
        <v>10759</v>
      </c>
    </row>
    <row r="11" spans="1:14" x14ac:dyDescent="0.35">
      <c r="A11" s="6" t="s">
        <v>39</v>
      </c>
      <c r="B11" s="1" t="s">
        <v>8</v>
      </c>
      <c r="C11" s="20">
        <v>1705</v>
      </c>
      <c r="D11" s="35">
        <v>1114</v>
      </c>
      <c r="E11" s="21">
        <v>337</v>
      </c>
      <c r="F11" s="21">
        <v>123</v>
      </c>
      <c r="G11" s="21">
        <v>1071</v>
      </c>
      <c r="H11" s="21">
        <v>1628</v>
      </c>
      <c r="I11" s="21">
        <v>1450</v>
      </c>
      <c r="J11" s="21">
        <v>343</v>
      </c>
      <c r="K11" s="20">
        <v>507</v>
      </c>
      <c r="L11" s="28">
        <v>264</v>
      </c>
      <c r="M11" s="21">
        <v>4</v>
      </c>
      <c r="N11" s="13">
        <f t="shared" si="0"/>
        <v>8546</v>
      </c>
    </row>
    <row r="12" spans="1:14" x14ac:dyDescent="0.35">
      <c r="A12" s="6" t="s">
        <v>40</v>
      </c>
      <c r="B12" s="1" t="s">
        <v>9</v>
      </c>
      <c r="C12" s="20">
        <v>114</v>
      </c>
      <c r="D12" s="35">
        <v>249</v>
      </c>
      <c r="E12" s="21">
        <v>127</v>
      </c>
      <c r="F12" s="21">
        <v>30</v>
      </c>
      <c r="G12" s="21">
        <v>330</v>
      </c>
      <c r="H12" s="21">
        <v>431</v>
      </c>
      <c r="I12" s="21">
        <v>203</v>
      </c>
      <c r="J12" s="21">
        <v>193</v>
      </c>
      <c r="K12" s="20">
        <v>175</v>
      </c>
      <c r="L12" s="28">
        <v>359</v>
      </c>
      <c r="M12" s="21">
        <v>2</v>
      </c>
      <c r="N12" s="13">
        <f t="shared" si="0"/>
        <v>2213</v>
      </c>
    </row>
    <row r="13" spans="1:14" x14ac:dyDescent="0.35">
      <c r="A13" s="6" t="s">
        <v>41</v>
      </c>
      <c r="B13" s="1" t="s">
        <v>10</v>
      </c>
      <c r="C13" s="20">
        <v>1663</v>
      </c>
      <c r="D13" s="21">
        <f>D14+D15</f>
        <v>1161</v>
      </c>
      <c r="E13" s="21">
        <v>142</v>
      </c>
      <c r="F13" s="23">
        <v>28</v>
      </c>
      <c r="G13" s="21">
        <v>1552</v>
      </c>
      <c r="H13" s="21">
        <v>3518</v>
      </c>
      <c r="I13" s="21">
        <f>I14+I15</f>
        <v>1977</v>
      </c>
      <c r="J13" s="21">
        <f t="shared" ref="J13" si="2">SUM(J14:J15)</f>
        <v>285</v>
      </c>
      <c r="K13" s="20">
        <v>323</v>
      </c>
      <c r="L13" s="28">
        <f>SUM(L14:L15)</f>
        <v>654</v>
      </c>
      <c r="M13" s="21">
        <f>M14+M15</f>
        <v>4</v>
      </c>
      <c r="N13" s="13">
        <f t="shared" si="0"/>
        <v>11307</v>
      </c>
    </row>
    <row r="14" spans="1:14" x14ac:dyDescent="0.35">
      <c r="A14" s="6" t="s">
        <v>39</v>
      </c>
      <c r="B14" s="1" t="s">
        <v>11</v>
      </c>
      <c r="C14" s="20">
        <v>1589</v>
      </c>
      <c r="D14" s="21">
        <v>1006</v>
      </c>
      <c r="E14" s="21">
        <v>108</v>
      </c>
      <c r="F14" s="21">
        <v>14</v>
      </c>
      <c r="G14" s="21">
        <v>1080</v>
      </c>
      <c r="H14" s="21">
        <v>3051</v>
      </c>
      <c r="I14" s="21">
        <v>1518</v>
      </c>
      <c r="J14" s="21">
        <v>201</v>
      </c>
      <c r="K14" s="20">
        <v>238</v>
      </c>
      <c r="L14" s="28">
        <v>265</v>
      </c>
      <c r="M14" s="21">
        <v>2</v>
      </c>
      <c r="N14" s="13">
        <f t="shared" si="0"/>
        <v>9072</v>
      </c>
    </row>
    <row r="15" spans="1:14" x14ac:dyDescent="0.35">
      <c r="A15" s="6" t="s">
        <v>40</v>
      </c>
      <c r="B15" s="1" t="s">
        <v>12</v>
      </c>
      <c r="C15" s="20">
        <v>74</v>
      </c>
      <c r="D15" s="21">
        <v>155</v>
      </c>
      <c r="E15" s="21">
        <v>34</v>
      </c>
      <c r="F15" s="21">
        <v>14</v>
      </c>
      <c r="G15" s="21">
        <v>472</v>
      </c>
      <c r="H15" s="21">
        <v>467</v>
      </c>
      <c r="I15" s="21">
        <v>459</v>
      </c>
      <c r="J15" s="21">
        <v>84</v>
      </c>
      <c r="K15" s="20">
        <v>85</v>
      </c>
      <c r="L15" s="28">
        <v>389</v>
      </c>
      <c r="M15" s="21">
        <v>2</v>
      </c>
      <c r="N15" s="13">
        <f t="shared" si="0"/>
        <v>2235</v>
      </c>
    </row>
    <row r="16" spans="1:14" x14ac:dyDescent="0.35">
      <c r="A16" s="6" t="s">
        <v>42</v>
      </c>
      <c r="B16" s="1" t="s">
        <v>13</v>
      </c>
      <c r="C16" s="20">
        <v>1907</v>
      </c>
      <c r="D16" s="21">
        <f>D17+D18</f>
        <v>2524</v>
      </c>
      <c r="E16" s="21">
        <v>504</v>
      </c>
      <c r="F16" s="23">
        <v>181</v>
      </c>
      <c r="G16" s="21">
        <v>1552</v>
      </c>
      <c r="H16" s="21">
        <v>3559</v>
      </c>
      <c r="I16" s="21">
        <f>I17+I18</f>
        <v>1977</v>
      </c>
      <c r="J16" s="21">
        <f t="shared" ref="J16" si="3">SUM(J17:J18)</f>
        <v>578</v>
      </c>
      <c r="K16" s="20">
        <v>755</v>
      </c>
      <c r="L16" s="28">
        <f>SUM(L17:L18)</f>
        <v>660</v>
      </c>
      <c r="M16" s="21">
        <f>M17+M18</f>
        <v>8</v>
      </c>
      <c r="N16" s="13">
        <f t="shared" si="0"/>
        <v>14205</v>
      </c>
    </row>
    <row r="17" spans="1:14" x14ac:dyDescent="0.35">
      <c r="A17" s="6" t="s">
        <v>39</v>
      </c>
      <c r="B17" s="1" t="s">
        <v>14</v>
      </c>
      <c r="C17" s="20">
        <v>1723</v>
      </c>
      <c r="D17" s="35">
        <f>D11+D14</f>
        <v>2120</v>
      </c>
      <c r="E17" s="21">
        <v>343</v>
      </c>
      <c r="F17" s="23">
        <v>137</v>
      </c>
      <c r="G17" s="21">
        <v>1080</v>
      </c>
      <c r="H17" s="21">
        <v>3067</v>
      </c>
      <c r="I17" s="21">
        <f>I14</f>
        <v>1518</v>
      </c>
      <c r="J17" s="21">
        <v>371</v>
      </c>
      <c r="K17" s="20">
        <v>510</v>
      </c>
      <c r="L17" s="28">
        <v>265</v>
      </c>
      <c r="M17" s="21">
        <v>4</v>
      </c>
      <c r="N17" s="13">
        <f t="shared" si="0"/>
        <v>11138</v>
      </c>
    </row>
    <row r="18" spans="1:14" x14ac:dyDescent="0.35">
      <c r="A18" s="6" t="s">
        <v>40</v>
      </c>
      <c r="B18" s="1" t="s">
        <v>15</v>
      </c>
      <c r="C18" s="20">
        <v>184</v>
      </c>
      <c r="D18" s="35">
        <f>D12+D15</f>
        <v>404</v>
      </c>
      <c r="E18" s="21">
        <v>161</v>
      </c>
      <c r="F18" s="23">
        <v>44</v>
      </c>
      <c r="G18" s="21">
        <v>472</v>
      </c>
      <c r="H18" s="21">
        <v>492</v>
      </c>
      <c r="I18" s="21">
        <f>I15</f>
        <v>459</v>
      </c>
      <c r="J18" s="21">
        <v>207</v>
      </c>
      <c r="K18" s="20">
        <v>245</v>
      </c>
      <c r="L18" s="28">
        <v>395</v>
      </c>
      <c r="M18" s="21">
        <f>M12+M15</f>
        <v>4</v>
      </c>
      <c r="N18" s="13">
        <f t="shared" si="0"/>
        <v>3067</v>
      </c>
    </row>
    <row r="19" spans="1:14" x14ac:dyDescent="0.35">
      <c r="A19" s="6" t="s">
        <v>43</v>
      </c>
      <c r="B19" s="1" t="s">
        <v>16</v>
      </c>
      <c r="C19" s="20">
        <v>8509</v>
      </c>
      <c r="D19" s="21">
        <f>D20+D24+D25</f>
        <v>6724</v>
      </c>
      <c r="E19" s="21">
        <v>4946</v>
      </c>
      <c r="F19" s="23">
        <v>7689</v>
      </c>
      <c r="G19" s="21">
        <v>10223</v>
      </c>
      <c r="H19" s="25">
        <f>H20+H24+H25</f>
        <v>6519</v>
      </c>
      <c r="I19" s="21">
        <f>I20+I24+I25</f>
        <v>5548</v>
      </c>
      <c r="J19" s="21">
        <f t="shared" ref="J19" si="4">SUM(J20,J24:J25)</f>
        <v>13045</v>
      </c>
      <c r="K19" s="20">
        <v>7013</v>
      </c>
      <c r="L19" s="28">
        <f>L20+L24+L25</f>
        <v>4517</v>
      </c>
      <c r="M19" s="31">
        <f>M20+M25</f>
        <v>925</v>
      </c>
      <c r="N19" s="13">
        <f t="shared" si="0"/>
        <v>75658</v>
      </c>
    </row>
    <row r="20" spans="1:14" x14ac:dyDescent="0.35">
      <c r="A20" s="6" t="s">
        <v>44</v>
      </c>
      <c r="B20" s="1" t="s">
        <v>17</v>
      </c>
      <c r="C20" s="20">
        <v>8477</v>
      </c>
      <c r="D20" s="21">
        <f>SUM(D21:D23)</f>
        <v>6697</v>
      </c>
      <c r="E20" s="21">
        <v>4910</v>
      </c>
      <c r="F20" s="23">
        <v>7689</v>
      </c>
      <c r="G20" s="21">
        <v>10182</v>
      </c>
      <c r="H20" s="25">
        <f>H21+H22+H23</f>
        <v>6417</v>
      </c>
      <c r="I20" s="21">
        <f>I21+I22+I23</f>
        <v>5498</v>
      </c>
      <c r="J20" s="21">
        <f t="shared" ref="J20" si="5">SUM(J21:J23)</f>
        <v>13010</v>
      </c>
      <c r="K20" s="20">
        <v>6973</v>
      </c>
      <c r="L20" s="28">
        <f>SUM(L21:L23)</f>
        <v>4466</v>
      </c>
      <c r="M20" s="32">
        <f>M21+M22+M23+M24</f>
        <v>925</v>
      </c>
      <c r="N20" s="13">
        <f t="shared" si="0"/>
        <v>75244</v>
      </c>
    </row>
    <row r="21" spans="1:14" x14ac:dyDescent="0.35">
      <c r="A21" s="6" t="s">
        <v>45</v>
      </c>
      <c r="B21" s="1" t="s">
        <v>18</v>
      </c>
      <c r="C21" s="20">
        <v>6520</v>
      </c>
      <c r="D21" s="21">
        <v>5039</v>
      </c>
      <c r="E21" s="21">
        <v>2551</v>
      </c>
      <c r="F21" s="21">
        <v>5732</v>
      </c>
      <c r="G21" s="21">
        <v>7792</v>
      </c>
      <c r="H21" s="21">
        <v>4654</v>
      </c>
      <c r="I21" s="21">
        <v>4030</v>
      </c>
      <c r="J21" s="21">
        <v>9676</v>
      </c>
      <c r="K21" s="20">
        <v>5366</v>
      </c>
      <c r="L21" s="28">
        <v>3253</v>
      </c>
      <c r="M21" s="31">
        <v>740</v>
      </c>
      <c r="N21" s="13">
        <f t="shared" si="0"/>
        <v>55353</v>
      </c>
    </row>
    <row r="22" spans="1:14" x14ac:dyDescent="0.35">
      <c r="A22" s="6" t="s">
        <v>46</v>
      </c>
      <c r="B22" s="1" t="s">
        <v>19</v>
      </c>
      <c r="C22" s="20">
        <v>1953</v>
      </c>
      <c r="D22" s="21">
        <v>1646</v>
      </c>
      <c r="E22" s="21">
        <v>697</v>
      </c>
      <c r="F22" s="21">
        <v>1777</v>
      </c>
      <c r="G22" s="21">
        <v>2368</v>
      </c>
      <c r="H22" s="21">
        <v>1752</v>
      </c>
      <c r="I22" s="21">
        <v>1458</v>
      </c>
      <c r="J22" s="21">
        <v>3291</v>
      </c>
      <c r="K22" s="20">
        <v>1606</v>
      </c>
      <c r="L22" s="28">
        <v>1090</v>
      </c>
      <c r="M22" s="31">
        <v>170</v>
      </c>
      <c r="N22" s="13">
        <f t="shared" si="0"/>
        <v>17808</v>
      </c>
    </row>
    <row r="23" spans="1:14" x14ac:dyDescent="0.35">
      <c r="A23" s="53" t="s">
        <v>47</v>
      </c>
      <c r="B23" s="1" t="s">
        <v>20</v>
      </c>
      <c r="C23" s="20">
        <v>4</v>
      </c>
      <c r="D23" s="21">
        <v>12</v>
      </c>
      <c r="E23" s="21">
        <v>1662</v>
      </c>
      <c r="F23" s="21">
        <v>172</v>
      </c>
      <c r="G23" s="21">
        <v>22</v>
      </c>
      <c r="H23" s="21">
        <v>11</v>
      </c>
      <c r="I23" s="21">
        <v>10</v>
      </c>
      <c r="J23" s="21">
        <v>43</v>
      </c>
      <c r="K23" s="20">
        <v>1</v>
      </c>
      <c r="L23" s="28">
        <v>123</v>
      </c>
      <c r="M23" s="31">
        <v>15</v>
      </c>
      <c r="N23" s="13">
        <f t="shared" si="0"/>
        <v>2075</v>
      </c>
    </row>
    <row r="24" spans="1:14" x14ac:dyDescent="0.35">
      <c r="A24" s="6" t="s">
        <v>48</v>
      </c>
      <c r="B24" s="1" t="s">
        <v>21</v>
      </c>
      <c r="C24" s="20">
        <v>32</v>
      </c>
      <c r="D24" s="21">
        <v>27</v>
      </c>
      <c r="E24" s="21">
        <v>36</v>
      </c>
      <c r="F24" s="21">
        <v>8</v>
      </c>
      <c r="G24" s="21">
        <v>41</v>
      </c>
      <c r="H24" s="21">
        <v>102</v>
      </c>
      <c r="I24" s="21">
        <v>50</v>
      </c>
      <c r="J24" s="21">
        <v>35</v>
      </c>
      <c r="K24" s="20">
        <v>40</v>
      </c>
      <c r="L24" s="28">
        <v>51</v>
      </c>
      <c r="M24" s="31">
        <v>0</v>
      </c>
      <c r="N24" s="13">
        <f t="shared" si="0"/>
        <v>422</v>
      </c>
    </row>
    <row r="25" spans="1:14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3">
        <f t="shared" si="0"/>
        <v>0</v>
      </c>
    </row>
    <row r="26" spans="1:14" ht="26" x14ac:dyDescent="0.35">
      <c r="A26" s="6" t="s">
        <v>50</v>
      </c>
      <c r="B26" s="1" t="s">
        <v>23</v>
      </c>
      <c r="C26" s="20">
        <v>0</v>
      </c>
      <c r="D26" s="21">
        <v>1359</v>
      </c>
      <c r="E26" s="21">
        <v>0</v>
      </c>
      <c r="F26" s="21">
        <v>0</v>
      </c>
      <c r="G26" s="21">
        <v>0</v>
      </c>
      <c r="H26" s="21">
        <v>0</v>
      </c>
      <c r="I26" s="21">
        <v>23</v>
      </c>
      <c r="J26" s="21">
        <v>0</v>
      </c>
      <c r="K26" s="20">
        <v>12</v>
      </c>
      <c r="L26" s="28">
        <v>0</v>
      </c>
      <c r="M26" s="21">
        <v>0</v>
      </c>
      <c r="N26" s="13">
        <f t="shared" si="0"/>
        <v>1394</v>
      </c>
    </row>
    <row r="27" spans="1:14" ht="26" x14ac:dyDescent="0.3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3</v>
      </c>
      <c r="H27" s="21">
        <v>8</v>
      </c>
      <c r="I27" s="21">
        <v>0</v>
      </c>
      <c r="J27" s="21">
        <v>4</v>
      </c>
      <c r="K27" s="20">
        <v>1</v>
      </c>
      <c r="L27" s="28">
        <v>1</v>
      </c>
      <c r="M27" s="21">
        <v>0</v>
      </c>
      <c r="N27" s="13">
        <f t="shared" si="0"/>
        <v>17</v>
      </c>
    </row>
    <row r="28" spans="1:14" x14ac:dyDescent="0.35">
      <c r="A28" s="6" t="s">
        <v>52</v>
      </c>
      <c r="B28" s="1" t="s">
        <v>25</v>
      </c>
      <c r="C28" s="20">
        <v>1642</v>
      </c>
      <c r="D28" s="21">
        <f>98-D24</f>
        <v>71</v>
      </c>
      <c r="E28" s="21">
        <v>107</v>
      </c>
      <c r="F28" s="21">
        <v>33</v>
      </c>
      <c r="G28" s="21">
        <v>579</v>
      </c>
      <c r="H28" s="21">
        <v>1341</v>
      </c>
      <c r="I28" s="21">
        <v>862</v>
      </c>
      <c r="J28" s="21">
        <v>284</v>
      </c>
      <c r="K28" s="20">
        <v>363</v>
      </c>
      <c r="L28" s="28">
        <v>274</v>
      </c>
      <c r="M28" s="21">
        <v>2</v>
      </c>
      <c r="N28" s="13">
        <f t="shared" si="0"/>
        <v>5558</v>
      </c>
    </row>
    <row r="29" spans="1:14" x14ac:dyDescent="0.35">
      <c r="A29" s="6" t="s">
        <v>53</v>
      </c>
      <c r="B29" s="1" t="s">
        <v>26</v>
      </c>
      <c r="C29" s="20">
        <v>49</v>
      </c>
      <c r="D29" s="21">
        <v>0</v>
      </c>
      <c r="E29" s="21">
        <v>1</v>
      </c>
      <c r="F29" s="21">
        <v>0</v>
      </c>
      <c r="G29" s="21">
        <v>163</v>
      </c>
      <c r="H29" s="21">
        <v>3</v>
      </c>
      <c r="I29" s="21">
        <v>965</v>
      </c>
      <c r="J29" s="21">
        <v>0</v>
      </c>
      <c r="K29" s="20">
        <v>0</v>
      </c>
      <c r="L29" s="28">
        <v>367</v>
      </c>
      <c r="M29" s="21">
        <v>0</v>
      </c>
      <c r="N29" s="13">
        <f t="shared" si="0"/>
        <v>1548</v>
      </c>
    </row>
    <row r="30" spans="1:14" x14ac:dyDescent="0.3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1</v>
      </c>
      <c r="M30" s="21">
        <v>0</v>
      </c>
      <c r="N30" s="13">
        <f t="shared" si="0"/>
        <v>1</v>
      </c>
    </row>
    <row r="31" spans="1:14" x14ac:dyDescent="0.35">
      <c r="A31" s="6" t="s">
        <v>55</v>
      </c>
      <c r="B31" s="1" t="s">
        <v>28</v>
      </c>
      <c r="C31" s="20">
        <v>2</v>
      </c>
      <c r="D31" s="21">
        <v>0</v>
      </c>
      <c r="E31" s="21">
        <v>1</v>
      </c>
      <c r="F31" s="21">
        <v>0</v>
      </c>
      <c r="G31" s="21">
        <v>0</v>
      </c>
      <c r="H31" s="21">
        <v>42</v>
      </c>
      <c r="I31" s="21">
        <v>9</v>
      </c>
      <c r="J31" s="21">
        <v>2</v>
      </c>
      <c r="K31" s="20">
        <v>0</v>
      </c>
      <c r="L31" s="28">
        <v>2</v>
      </c>
      <c r="M31" s="21">
        <v>0</v>
      </c>
      <c r="N31" s="13">
        <f t="shared" si="0"/>
        <v>58</v>
      </c>
    </row>
    <row r="32" spans="1:14" x14ac:dyDescent="0.3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3">
        <f t="shared" si="0"/>
        <v>0</v>
      </c>
    </row>
    <row r="33" spans="1:14" x14ac:dyDescent="0.35">
      <c r="A33" s="6" t="s">
        <v>57</v>
      </c>
      <c r="B33" s="1" t="s">
        <v>30</v>
      </c>
      <c r="C33" s="20">
        <v>1522</v>
      </c>
      <c r="D33" s="21">
        <v>4221</v>
      </c>
      <c r="E33" s="21">
        <v>589</v>
      </c>
      <c r="F33" s="21">
        <v>224</v>
      </c>
      <c r="G33" s="21">
        <v>1528</v>
      </c>
      <c r="H33" s="21">
        <v>3694</v>
      </c>
      <c r="I33" s="21">
        <v>4177</v>
      </c>
      <c r="J33" s="21">
        <v>1782</v>
      </c>
      <c r="K33" s="20">
        <v>1528</v>
      </c>
      <c r="L33" s="28">
        <v>1204</v>
      </c>
      <c r="M33" s="21">
        <v>13</v>
      </c>
      <c r="N33" s="13">
        <f t="shared" si="0"/>
        <v>20482</v>
      </c>
    </row>
    <row r="34" spans="1:14" x14ac:dyDescent="0.35">
      <c r="A34" s="7" t="s">
        <v>58</v>
      </c>
      <c r="B34" s="8" t="s">
        <v>31</v>
      </c>
      <c r="C34" s="20">
        <v>16589</v>
      </c>
      <c r="D34" s="22">
        <v>14114</v>
      </c>
      <c r="E34" s="21">
        <v>7061</v>
      </c>
      <c r="F34" s="23">
        <v>8134</v>
      </c>
      <c r="G34" s="21">
        <v>14783</v>
      </c>
      <c r="H34" s="21">
        <v>16314</v>
      </c>
      <c r="I34" s="21">
        <v>15081</v>
      </c>
      <c r="J34" s="24">
        <v>15807</v>
      </c>
      <c r="K34" s="20">
        <v>9963</v>
      </c>
      <c r="L34" s="29">
        <v>11371</v>
      </c>
      <c r="M34" s="24">
        <v>976</v>
      </c>
      <c r="N34" s="9">
        <f t="shared" si="0"/>
        <v>130193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4"/>
  <sheetViews>
    <sheetView zoomScaleNormal="100" workbookViewId="0"/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20">
        <v>9091</v>
      </c>
      <c r="D3" s="21">
        <v>4434</v>
      </c>
      <c r="E3" s="21">
        <v>2827</v>
      </c>
      <c r="F3" s="21">
        <v>4570</v>
      </c>
      <c r="G3" s="30">
        <v>2519</v>
      </c>
      <c r="H3" s="21">
        <v>9070</v>
      </c>
      <c r="I3" s="21">
        <v>3574</v>
      </c>
      <c r="J3" s="21">
        <v>5294</v>
      </c>
      <c r="K3" s="46">
        <v>6192</v>
      </c>
      <c r="L3" s="20">
        <v>5639</v>
      </c>
      <c r="M3" s="28">
        <v>5740</v>
      </c>
      <c r="N3" s="17"/>
      <c r="O3" s="13">
        <f>SUM(C3:N3)</f>
        <v>58950</v>
      </c>
    </row>
    <row r="4" spans="1:15" x14ac:dyDescent="0.35">
      <c r="A4" s="6" t="s">
        <v>33</v>
      </c>
      <c r="B4" s="1" t="s">
        <v>1</v>
      </c>
      <c r="C4" s="20">
        <v>142</v>
      </c>
      <c r="D4" s="21">
        <v>100</v>
      </c>
      <c r="E4" s="21">
        <v>130</v>
      </c>
      <c r="F4" s="21">
        <v>0</v>
      </c>
      <c r="G4" s="30">
        <v>191</v>
      </c>
      <c r="H4" s="21">
        <v>1098</v>
      </c>
      <c r="I4" s="21">
        <v>1277</v>
      </c>
      <c r="J4" s="21">
        <v>46</v>
      </c>
      <c r="K4" s="46">
        <v>132</v>
      </c>
      <c r="L4" s="20">
        <v>0</v>
      </c>
      <c r="M4" s="28">
        <v>118</v>
      </c>
      <c r="N4" s="17"/>
      <c r="O4" s="13">
        <f t="shared" ref="O4:O34" si="0">SUM(C4:N4)</f>
        <v>3234</v>
      </c>
    </row>
    <row r="5" spans="1:15" x14ac:dyDescent="0.35">
      <c r="A5" s="6" t="s">
        <v>34</v>
      </c>
      <c r="B5" s="1" t="s">
        <v>2</v>
      </c>
      <c r="C5" s="20">
        <v>299</v>
      </c>
      <c r="D5" s="21">
        <v>430</v>
      </c>
      <c r="E5" s="21">
        <v>942</v>
      </c>
      <c r="F5" s="21">
        <v>111</v>
      </c>
      <c r="G5" s="30">
        <v>220</v>
      </c>
      <c r="H5" s="21">
        <v>708</v>
      </c>
      <c r="I5" s="21">
        <v>630</v>
      </c>
      <c r="J5" s="21">
        <v>238</v>
      </c>
      <c r="K5" s="46">
        <v>402</v>
      </c>
      <c r="L5" s="20">
        <v>447</v>
      </c>
      <c r="M5" s="28">
        <v>334</v>
      </c>
      <c r="N5" s="17"/>
      <c r="O5" s="13">
        <f t="shared" si="0"/>
        <v>4761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40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40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2</v>
      </c>
      <c r="I8" s="21">
        <v>0</v>
      </c>
      <c r="J8" s="21"/>
      <c r="K8" s="40">
        <v>0</v>
      </c>
      <c r="L8" s="20">
        <v>0</v>
      </c>
      <c r="M8" s="28">
        <v>0</v>
      </c>
      <c r="N8" s="17"/>
      <c r="O8" s="13">
        <f t="shared" si="0"/>
        <v>2</v>
      </c>
    </row>
    <row r="9" spans="1:15" x14ac:dyDescent="0.35">
      <c r="A9" s="6" t="s">
        <v>38</v>
      </c>
      <c r="B9" s="1" t="s">
        <v>6</v>
      </c>
      <c r="C9" s="20">
        <v>2</v>
      </c>
      <c r="D9" s="21">
        <v>34</v>
      </c>
      <c r="E9" s="21">
        <v>27</v>
      </c>
      <c r="F9" s="21">
        <v>0</v>
      </c>
      <c r="G9" s="30">
        <v>13</v>
      </c>
      <c r="H9" s="21">
        <v>24</v>
      </c>
      <c r="I9" s="21">
        <v>89</v>
      </c>
      <c r="J9" s="21">
        <v>19</v>
      </c>
      <c r="K9" s="46">
        <v>7</v>
      </c>
      <c r="L9" s="20">
        <v>17</v>
      </c>
      <c r="M9" s="28">
        <v>9</v>
      </c>
      <c r="N9" s="17"/>
      <c r="O9" s="13">
        <f t="shared" si="0"/>
        <v>241</v>
      </c>
    </row>
    <row r="10" spans="1:15" ht="26" x14ac:dyDescent="0.35">
      <c r="A10" s="6" t="s">
        <v>59</v>
      </c>
      <c r="B10" s="1" t="s">
        <v>7</v>
      </c>
      <c r="C10" s="20">
        <v>1692</v>
      </c>
      <c r="D10" s="21">
        <f>D11+D12</f>
        <v>1415</v>
      </c>
      <c r="E10" s="21">
        <v>638</v>
      </c>
      <c r="F10" s="21">
        <v>122</v>
      </c>
      <c r="G10" s="30">
        <v>1022</v>
      </c>
      <c r="H10" s="21">
        <v>1903</v>
      </c>
      <c r="I10" s="21">
        <f>I11+I12</f>
        <v>1585</v>
      </c>
      <c r="J10" s="21">
        <f t="shared" ref="J10" si="1">SUM(J11:J12)</f>
        <v>428</v>
      </c>
      <c r="K10" s="47">
        <f>K11+K12</f>
        <v>509</v>
      </c>
      <c r="L10" s="20">
        <v>732</v>
      </c>
      <c r="M10" s="28">
        <f>SUM(M11:M12)</f>
        <v>521</v>
      </c>
      <c r="N10" s="17"/>
      <c r="O10" s="13">
        <f t="shared" si="0"/>
        <v>10567</v>
      </c>
    </row>
    <row r="11" spans="1:15" x14ac:dyDescent="0.35">
      <c r="A11" s="6" t="s">
        <v>39</v>
      </c>
      <c r="B11" s="1" t="s">
        <v>8</v>
      </c>
      <c r="C11" s="20">
        <v>1584</v>
      </c>
      <c r="D11" s="21">
        <v>1139</v>
      </c>
      <c r="E11" s="21">
        <v>492</v>
      </c>
      <c r="F11" s="21">
        <v>95</v>
      </c>
      <c r="G11" s="30">
        <v>800</v>
      </c>
      <c r="H11" s="21">
        <v>1504</v>
      </c>
      <c r="I11" s="21">
        <v>1387</v>
      </c>
      <c r="J11" s="21">
        <v>260</v>
      </c>
      <c r="K11" s="46">
        <v>357</v>
      </c>
      <c r="L11" s="20">
        <v>568</v>
      </c>
      <c r="M11" s="28">
        <v>156</v>
      </c>
      <c r="N11" s="17"/>
      <c r="O11" s="13">
        <f t="shared" si="0"/>
        <v>8342</v>
      </c>
    </row>
    <row r="12" spans="1:15" x14ac:dyDescent="0.35">
      <c r="A12" s="6" t="s">
        <v>40</v>
      </c>
      <c r="B12" s="1" t="s">
        <v>9</v>
      </c>
      <c r="C12" s="20">
        <v>108</v>
      </c>
      <c r="D12" s="21">
        <v>276</v>
      </c>
      <c r="E12" s="21">
        <v>146</v>
      </c>
      <c r="F12" s="21">
        <v>27</v>
      </c>
      <c r="G12" s="30">
        <v>222</v>
      </c>
      <c r="H12" s="21">
        <v>399</v>
      </c>
      <c r="I12" s="21">
        <v>198</v>
      </c>
      <c r="J12" s="21">
        <v>168</v>
      </c>
      <c r="K12" s="46">
        <v>152</v>
      </c>
      <c r="L12" s="20">
        <v>164</v>
      </c>
      <c r="M12" s="28">
        <v>365</v>
      </c>
      <c r="N12" s="17"/>
      <c r="O12" s="13">
        <f t="shared" si="0"/>
        <v>2225</v>
      </c>
    </row>
    <row r="13" spans="1:15" x14ac:dyDescent="0.35">
      <c r="A13" s="6" t="s">
        <v>41</v>
      </c>
      <c r="B13" s="1" t="s">
        <v>10</v>
      </c>
      <c r="C13" s="20">
        <v>1030</v>
      </c>
      <c r="D13" s="21">
        <f>D14+D15</f>
        <v>1212</v>
      </c>
      <c r="E13" s="21">
        <v>326</v>
      </c>
      <c r="F13" s="21">
        <v>26</v>
      </c>
      <c r="G13" s="30">
        <v>1082</v>
      </c>
      <c r="H13" s="21">
        <v>3271</v>
      </c>
      <c r="I13" s="21">
        <f>I14+I15</f>
        <v>1913</v>
      </c>
      <c r="J13" s="21">
        <f t="shared" ref="J13" si="2">SUM(J14:J15)</f>
        <v>219</v>
      </c>
      <c r="K13" s="47">
        <f>K14+K15</f>
        <v>593</v>
      </c>
      <c r="L13" s="20">
        <v>337</v>
      </c>
      <c r="M13" s="28">
        <f>SUM(M14:M15)</f>
        <v>272</v>
      </c>
      <c r="N13" s="17"/>
      <c r="O13" s="13">
        <f t="shared" si="0"/>
        <v>10281</v>
      </c>
    </row>
    <row r="14" spans="1:15" x14ac:dyDescent="0.35">
      <c r="A14" s="6" t="s">
        <v>39</v>
      </c>
      <c r="B14" s="1" t="s">
        <v>11</v>
      </c>
      <c r="C14" s="20">
        <v>965</v>
      </c>
      <c r="D14" s="21">
        <v>1035</v>
      </c>
      <c r="E14" s="21">
        <v>272</v>
      </c>
      <c r="F14" s="21">
        <v>12</v>
      </c>
      <c r="G14" s="30">
        <v>807</v>
      </c>
      <c r="H14" s="21">
        <v>2830</v>
      </c>
      <c r="I14" s="21">
        <v>1430</v>
      </c>
      <c r="J14" s="21">
        <v>141</v>
      </c>
      <c r="K14" s="46">
        <v>363</v>
      </c>
      <c r="L14" s="20">
        <v>240</v>
      </c>
      <c r="M14" s="28">
        <v>182</v>
      </c>
      <c r="N14" s="17"/>
      <c r="O14" s="13">
        <f t="shared" si="0"/>
        <v>8277</v>
      </c>
    </row>
    <row r="15" spans="1:15" x14ac:dyDescent="0.35">
      <c r="A15" s="6" t="s">
        <v>40</v>
      </c>
      <c r="B15" s="1" t="s">
        <v>12</v>
      </c>
      <c r="C15" s="20">
        <v>65</v>
      </c>
      <c r="D15" s="21">
        <v>177</v>
      </c>
      <c r="E15" s="21">
        <v>54</v>
      </c>
      <c r="F15" s="21">
        <v>14</v>
      </c>
      <c r="G15" s="30">
        <v>275</v>
      </c>
      <c r="H15" s="21">
        <v>441</v>
      </c>
      <c r="I15" s="21">
        <v>483</v>
      </c>
      <c r="J15" s="21">
        <v>78</v>
      </c>
      <c r="K15" s="46">
        <v>230</v>
      </c>
      <c r="L15" s="20">
        <v>97</v>
      </c>
      <c r="M15" s="28">
        <v>90</v>
      </c>
      <c r="N15" s="17"/>
      <c r="O15" s="13">
        <f t="shared" si="0"/>
        <v>2004</v>
      </c>
    </row>
    <row r="16" spans="1:15" x14ac:dyDescent="0.35">
      <c r="A16" s="6" t="s">
        <v>42</v>
      </c>
      <c r="B16" s="1" t="s">
        <v>13</v>
      </c>
      <c r="C16" s="20">
        <v>1767</v>
      </c>
      <c r="D16" s="21">
        <f>D17+D18</f>
        <v>1447</v>
      </c>
      <c r="E16" s="21">
        <v>688</v>
      </c>
      <c r="F16" s="21">
        <v>148</v>
      </c>
      <c r="G16" s="30">
        <v>1082</v>
      </c>
      <c r="H16" s="21">
        <v>3291</v>
      </c>
      <c r="I16" s="21">
        <f>I17+I18</f>
        <v>1913</v>
      </c>
      <c r="J16" s="21">
        <f t="shared" ref="J16" si="3">SUM(J17:J18)</f>
        <v>471</v>
      </c>
      <c r="K16" s="47">
        <f>K17+K18</f>
        <v>1102</v>
      </c>
      <c r="L16" s="20">
        <v>816</v>
      </c>
      <c r="M16" s="28">
        <f>SUM(M17:M18)</f>
        <v>597</v>
      </c>
      <c r="N16" s="17"/>
      <c r="O16" s="13">
        <f t="shared" si="0"/>
        <v>13322</v>
      </c>
    </row>
    <row r="17" spans="1:15" x14ac:dyDescent="0.35">
      <c r="A17" s="6" t="s">
        <v>39</v>
      </c>
      <c r="B17" s="1" t="s">
        <v>14</v>
      </c>
      <c r="C17" s="20">
        <v>1599</v>
      </c>
      <c r="D17" s="21">
        <v>1148</v>
      </c>
      <c r="E17" s="21">
        <v>498</v>
      </c>
      <c r="F17" s="21">
        <v>107</v>
      </c>
      <c r="G17" s="30">
        <v>807</v>
      </c>
      <c r="H17" s="21">
        <v>2842</v>
      </c>
      <c r="I17" s="21">
        <f>I14</f>
        <v>1430</v>
      </c>
      <c r="J17" s="21">
        <v>282</v>
      </c>
      <c r="K17" s="48">
        <f>K11+K14</f>
        <v>720</v>
      </c>
      <c r="L17" s="20">
        <v>572</v>
      </c>
      <c r="M17" s="28">
        <v>219</v>
      </c>
      <c r="N17" s="17"/>
      <c r="O17" s="13">
        <f t="shared" si="0"/>
        <v>10224</v>
      </c>
    </row>
    <row r="18" spans="1:15" x14ac:dyDescent="0.35">
      <c r="A18" s="6" t="s">
        <v>40</v>
      </c>
      <c r="B18" s="1" t="s">
        <v>15</v>
      </c>
      <c r="C18" s="20">
        <v>168</v>
      </c>
      <c r="D18" s="21">
        <v>299</v>
      </c>
      <c r="E18" s="21">
        <v>190</v>
      </c>
      <c r="F18" s="21">
        <v>41</v>
      </c>
      <c r="G18" s="30">
        <v>275</v>
      </c>
      <c r="H18" s="21">
        <v>449</v>
      </c>
      <c r="I18" s="21">
        <f>I15</f>
        <v>483</v>
      </c>
      <c r="J18" s="21">
        <v>189</v>
      </c>
      <c r="K18" s="48">
        <f>K12+K15</f>
        <v>382</v>
      </c>
      <c r="L18" s="20">
        <v>244</v>
      </c>
      <c r="M18" s="28">
        <v>378</v>
      </c>
      <c r="N18" s="17"/>
      <c r="O18" s="13">
        <f t="shared" si="0"/>
        <v>3098</v>
      </c>
    </row>
    <row r="19" spans="1:15" x14ac:dyDescent="0.35">
      <c r="A19" s="6" t="s">
        <v>43</v>
      </c>
      <c r="B19" s="1" t="s">
        <v>16</v>
      </c>
      <c r="C19" s="20">
        <v>6545</v>
      </c>
      <c r="D19" s="21">
        <f>D20+D24+D25</f>
        <v>5813</v>
      </c>
      <c r="E19" s="21">
        <v>6132</v>
      </c>
      <c r="F19" s="21">
        <v>7105</v>
      </c>
      <c r="G19" s="30">
        <v>3362</v>
      </c>
      <c r="H19" s="25">
        <f>H20+H24+H25</f>
        <v>6134</v>
      </c>
      <c r="I19" s="21">
        <f>I20+I24+I25</f>
        <v>5499</v>
      </c>
      <c r="J19" s="21">
        <f t="shared" ref="J19" si="4">SUM(J20,J24:J25)</f>
        <v>9879</v>
      </c>
      <c r="K19" s="47">
        <f>SUM(K21:K25)</f>
        <v>8895</v>
      </c>
      <c r="L19" s="20">
        <v>8008</v>
      </c>
      <c r="M19" s="28">
        <f>M20+M24+M25</f>
        <v>4384</v>
      </c>
      <c r="N19" s="17"/>
      <c r="O19" s="13">
        <f t="shared" si="0"/>
        <v>71756</v>
      </c>
    </row>
    <row r="20" spans="1:15" x14ac:dyDescent="0.35">
      <c r="A20" s="6" t="s">
        <v>44</v>
      </c>
      <c r="B20" s="1" t="s">
        <v>17</v>
      </c>
      <c r="C20" s="20">
        <v>6522</v>
      </c>
      <c r="D20" s="21">
        <f>SUM(D21:D23)</f>
        <v>5788</v>
      </c>
      <c r="E20" s="21">
        <v>6101</v>
      </c>
      <c r="F20" s="21">
        <v>7105</v>
      </c>
      <c r="G20" s="30">
        <v>3323</v>
      </c>
      <c r="H20" s="25">
        <f>H21+H22+H23</f>
        <v>6032</v>
      </c>
      <c r="I20" s="21">
        <f>I21+I22+I23</f>
        <v>5448</v>
      </c>
      <c r="J20" s="21">
        <f t="shared" ref="J20" si="5">SUM(J21:J23)</f>
        <v>9848</v>
      </c>
      <c r="K20" s="47">
        <f>K21+K22+K23</f>
        <v>8863</v>
      </c>
      <c r="L20" s="20">
        <v>7973</v>
      </c>
      <c r="M20" s="28">
        <f>SUM(M21:M23)</f>
        <v>4319</v>
      </c>
      <c r="N20" s="17"/>
      <c r="O20" s="13">
        <f t="shared" si="0"/>
        <v>71322</v>
      </c>
    </row>
    <row r="21" spans="1:15" x14ac:dyDescent="0.35">
      <c r="A21" s="6" t="s">
        <v>45</v>
      </c>
      <c r="B21" s="1" t="s">
        <v>18</v>
      </c>
      <c r="C21" s="20">
        <v>5044</v>
      </c>
      <c r="D21" s="21">
        <v>4385</v>
      </c>
      <c r="E21" s="21">
        <v>3441</v>
      </c>
      <c r="F21" s="21">
        <v>5544</v>
      </c>
      <c r="G21" s="30">
        <v>2539</v>
      </c>
      <c r="H21" s="21">
        <v>4476</v>
      </c>
      <c r="I21" s="21">
        <v>4009</v>
      </c>
      <c r="J21" s="21">
        <v>7353</v>
      </c>
      <c r="K21" s="46">
        <v>7026</v>
      </c>
      <c r="L21" s="20">
        <v>6289</v>
      </c>
      <c r="M21" s="28">
        <v>3124</v>
      </c>
      <c r="N21" s="17"/>
      <c r="O21" s="13">
        <f t="shared" si="0"/>
        <v>53230</v>
      </c>
    </row>
    <row r="22" spans="1:15" x14ac:dyDescent="0.35">
      <c r="A22" s="6" t="s">
        <v>46</v>
      </c>
      <c r="B22" s="1" t="s">
        <v>19</v>
      </c>
      <c r="C22" s="20">
        <v>1474</v>
      </c>
      <c r="D22" s="21">
        <v>1397</v>
      </c>
      <c r="E22" s="21">
        <v>885</v>
      </c>
      <c r="F22" s="21">
        <v>1546</v>
      </c>
      <c r="G22" s="30">
        <v>625</v>
      </c>
      <c r="H22" s="21">
        <v>1542</v>
      </c>
      <c r="I22" s="21">
        <v>1425</v>
      </c>
      <c r="J22" s="21">
        <v>2477</v>
      </c>
      <c r="K22" s="46">
        <v>1823</v>
      </c>
      <c r="L22" s="20">
        <v>1679</v>
      </c>
      <c r="M22" s="28">
        <v>1026</v>
      </c>
      <c r="N22" s="17"/>
      <c r="O22" s="13">
        <f t="shared" si="0"/>
        <v>15899</v>
      </c>
    </row>
    <row r="23" spans="1:15" x14ac:dyDescent="0.35">
      <c r="A23" s="53" t="s">
        <v>47</v>
      </c>
      <c r="B23" s="1" t="s">
        <v>20</v>
      </c>
      <c r="C23" s="20">
        <v>4</v>
      </c>
      <c r="D23" s="21">
        <v>6</v>
      </c>
      <c r="E23" s="21">
        <v>1775</v>
      </c>
      <c r="F23" s="21">
        <v>13</v>
      </c>
      <c r="G23" s="30">
        <v>159</v>
      </c>
      <c r="H23" s="21">
        <v>14</v>
      </c>
      <c r="I23" s="21">
        <v>14</v>
      </c>
      <c r="J23" s="21">
        <v>18</v>
      </c>
      <c r="K23" s="46">
        <v>14</v>
      </c>
      <c r="L23" s="20">
        <v>5</v>
      </c>
      <c r="M23" s="28">
        <v>169</v>
      </c>
      <c r="N23" s="17"/>
      <c r="O23" s="13">
        <f t="shared" si="0"/>
        <v>2191</v>
      </c>
    </row>
    <row r="24" spans="1:15" x14ac:dyDescent="0.35">
      <c r="A24" s="6" t="s">
        <v>48</v>
      </c>
      <c r="B24" s="1" t="s">
        <v>21</v>
      </c>
      <c r="C24" s="20">
        <v>23</v>
      </c>
      <c r="D24" s="21">
        <v>25</v>
      </c>
      <c r="E24" s="21">
        <v>31</v>
      </c>
      <c r="F24" s="21">
        <v>2</v>
      </c>
      <c r="G24" s="30">
        <v>39</v>
      </c>
      <c r="H24" s="21">
        <v>102</v>
      </c>
      <c r="I24" s="21">
        <v>51</v>
      </c>
      <c r="J24" s="21">
        <v>31</v>
      </c>
      <c r="K24" s="43">
        <v>32</v>
      </c>
      <c r="L24" s="20">
        <v>35</v>
      </c>
      <c r="M24" s="28">
        <v>65</v>
      </c>
      <c r="N24" s="17"/>
      <c r="O24" s="13">
        <f t="shared" si="0"/>
        <v>436</v>
      </c>
    </row>
    <row r="25" spans="1:15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43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6" x14ac:dyDescent="0.3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1</v>
      </c>
      <c r="J26" s="21"/>
      <c r="K26" s="46">
        <v>1</v>
      </c>
      <c r="L26" s="20">
        <v>1</v>
      </c>
      <c r="M26" s="28">
        <v>0</v>
      </c>
      <c r="N26" s="17"/>
      <c r="O26" s="13">
        <f t="shared" si="0"/>
        <v>3</v>
      </c>
    </row>
    <row r="27" spans="1:15" ht="26" x14ac:dyDescent="0.35">
      <c r="A27" s="6" t="s">
        <v>51</v>
      </c>
      <c r="B27" s="1" t="s">
        <v>24</v>
      </c>
      <c r="C27" s="20">
        <v>0</v>
      </c>
      <c r="D27" s="21">
        <v>3</v>
      </c>
      <c r="E27" s="21">
        <v>0</v>
      </c>
      <c r="F27" s="21">
        <v>0</v>
      </c>
      <c r="G27" s="30">
        <v>0</v>
      </c>
      <c r="H27" s="21">
        <v>4</v>
      </c>
      <c r="I27" s="21">
        <v>0</v>
      </c>
      <c r="J27" s="21"/>
      <c r="K27" s="49">
        <v>0</v>
      </c>
      <c r="L27" s="20">
        <v>0</v>
      </c>
      <c r="M27" s="28">
        <v>1</v>
      </c>
      <c r="N27" s="17"/>
      <c r="O27" s="13">
        <f t="shared" si="0"/>
        <v>8</v>
      </c>
    </row>
    <row r="28" spans="1:15" x14ac:dyDescent="0.35">
      <c r="A28" s="6" t="s">
        <v>52</v>
      </c>
      <c r="B28" s="1" t="s">
        <v>25</v>
      </c>
      <c r="C28" s="20">
        <v>1013</v>
      </c>
      <c r="D28" s="21">
        <v>1352</v>
      </c>
      <c r="E28" s="21">
        <v>116</v>
      </c>
      <c r="F28" s="21">
        <v>24</v>
      </c>
      <c r="G28" s="30">
        <v>393</v>
      </c>
      <c r="H28" s="21">
        <v>1295</v>
      </c>
      <c r="I28" s="21">
        <v>825</v>
      </c>
      <c r="J28" s="21">
        <v>204</v>
      </c>
      <c r="K28" s="46">
        <v>260</v>
      </c>
      <c r="L28" s="20">
        <v>392</v>
      </c>
      <c r="M28" s="28">
        <v>51</v>
      </c>
      <c r="N28" s="17"/>
      <c r="O28" s="13">
        <f t="shared" si="0"/>
        <v>5925</v>
      </c>
    </row>
    <row r="29" spans="1:15" x14ac:dyDescent="0.35">
      <c r="A29" s="6" t="s">
        <v>53</v>
      </c>
      <c r="B29" s="1" t="s">
        <v>26</v>
      </c>
      <c r="C29" s="20">
        <v>10</v>
      </c>
      <c r="D29" s="21">
        <v>0</v>
      </c>
      <c r="E29" s="21">
        <v>4</v>
      </c>
      <c r="F29" s="21">
        <v>0</v>
      </c>
      <c r="G29" s="30">
        <v>0</v>
      </c>
      <c r="H29" s="21">
        <v>6</v>
      </c>
      <c r="I29" s="21">
        <v>780</v>
      </c>
      <c r="J29" s="21"/>
      <c r="K29" s="46">
        <v>173</v>
      </c>
      <c r="L29" s="20">
        <v>0</v>
      </c>
      <c r="M29" s="28">
        <v>0</v>
      </c>
      <c r="N29" s="17"/>
      <c r="O29" s="13">
        <f t="shared" si="0"/>
        <v>973</v>
      </c>
    </row>
    <row r="30" spans="1:15" x14ac:dyDescent="0.35">
      <c r="A30" s="6" t="s">
        <v>54</v>
      </c>
      <c r="B30" s="1" t="s">
        <v>27</v>
      </c>
      <c r="C30" s="20">
        <v>0</v>
      </c>
      <c r="D30" s="21">
        <v>2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44">
        <v>0</v>
      </c>
      <c r="L30" s="20">
        <v>2</v>
      </c>
      <c r="M30" s="28">
        <v>1</v>
      </c>
      <c r="N30" s="17"/>
      <c r="O30" s="13">
        <f t="shared" si="0"/>
        <v>5</v>
      </c>
    </row>
    <row r="31" spans="1:15" x14ac:dyDescent="0.35">
      <c r="A31" s="6" t="s">
        <v>55</v>
      </c>
      <c r="B31" s="1" t="s">
        <v>28</v>
      </c>
      <c r="C31" s="20">
        <v>2</v>
      </c>
      <c r="D31" s="21">
        <v>117</v>
      </c>
      <c r="E31" s="21">
        <v>0</v>
      </c>
      <c r="F31" s="21">
        <v>0</v>
      </c>
      <c r="G31" s="30">
        <v>1</v>
      </c>
      <c r="H31" s="21">
        <v>14</v>
      </c>
      <c r="I31" s="21">
        <v>8</v>
      </c>
      <c r="J31" s="21">
        <v>3</v>
      </c>
      <c r="K31" s="49">
        <v>0</v>
      </c>
      <c r="L31" s="20">
        <v>0</v>
      </c>
      <c r="M31" s="28">
        <v>0</v>
      </c>
      <c r="N31" s="17"/>
      <c r="O31" s="13">
        <f t="shared" si="0"/>
        <v>145</v>
      </c>
    </row>
    <row r="32" spans="1:15" x14ac:dyDescent="0.3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44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57</v>
      </c>
      <c r="B33" s="1" t="s">
        <v>30</v>
      </c>
      <c r="C33" s="20">
        <v>1201</v>
      </c>
      <c r="D33" s="21">
        <v>3088</v>
      </c>
      <c r="E33" s="21">
        <v>441</v>
      </c>
      <c r="F33" s="21">
        <v>296</v>
      </c>
      <c r="G33" s="30">
        <v>516</v>
      </c>
      <c r="H33" s="21">
        <v>2796</v>
      </c>
      <c r="I33" s="21">
        <v>3046</v>
      </c>
      <c r="J33" s="21">
        <v>1366</v>
      </c>
      <c r="K33" s="46">
        <v>726</v>
      </c>
      <c r="L33" s="20">
        <v>1600</v>
      </c>
      <c r="M33" s="28">
        <v>667</v>
      </c>
      <c r="N33" s="17"/>
      <c r="O33" s="13">
        <f t="shared" si="0"/>
        <v>15743</v>
      </c>
    </row>
    <row r="34" spans="1:15" x14ac:dyDescent="0.35">
      <c r="A34" s="7" t="s">
        <v>58</v>
      </c>
      <c r="B34" s="8" t="s">
        <v>31</v>
      </c>
      <c r="C34" s="20">
        <v>9376</v>
      </c>
      <c r="D34" s="34">
        <v>12147</v>
      </c>
      <c r="E34" s="21">
        <v>8460</v>
      </c>
      <c r="F34" s="21">
        <v>7633</v>
      </c>
      <c r="G34" s="33">
        <v>5591</v>
      </c>
      <c r="H34" s="21">
        <v>15822</v>
      </c>
      <c r="I34" s="21">
        <v>13397</v>
      </c>
      <c r="J34" s="24">
        <v>12126</v>
      </c>
      <c r="K34" s="46">
        <v>11368</v>
      </c>
      <c r="L34" s="20">
        <v>11131</v>
      </c>
      <c r="M34" s="29">
        <v>9214</v>
      </c>
      <c r="N34" s="18"/>
      <c r="O34" s="9">
        <f t="shared" si="0"/>
        <v>116265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4"/>
  <sheetViews>
    <sheetView tabSelected="1" zoomScale="90" zoomScaleNormal="9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20">
        <v>178</v>
      </c>
      <c r="D3" s="35">
        <v>85</v>
      </c>
      <c r="E3" s="21">
        <v>16</v>
      </c>
      <c r="F3" s="21">
        <v>48</v>
      </c>
      <c r="G3" s="21">
        <v>101</v>
      </c>
      <c r="H3" s="21">
        <v>95</v>
      </c>
      <c r="I3" s="21">
        <v>39</v>
      </c>
      <c r="J3" s="21">
        <v>44</v>
      </c>
      <c r="K3" s="20">
        <v>58</v>
      </c>
      <c r="L3" s="28">
        <v>76</v>
      </c>
      <c r="M3" s="21">
        <v>0</v>
      </c>
      <c r="N3" s="14">
        <f>SUM(C3:M3)</f>
        <v>740</v>
      </c>
    </row>
    <row r="4" spans="1:14" x14ac:dyDescent="0.35">
      <c r="A4" s="6" t="s">
        <v>33</v>
      </c>
      <c r="B4" s="1" t="s">
        <v>1</v>
      </c>
      <c r="C4" s="20">
        <v>1316</v>
      </c>
      <c r="D4" s="35">
        <v>1035</v>
      </c>
      <c r="E4" s="21">
        <v>149</v>
      </c>
      <c r="F4" s="21">
        <v>0</v>
      </c>
      <c r="G4" s="21">
        <v>2083</v>
      </c>
      <c r="H4" s="21">
        <v>531</v>
      </c>
      <c r="I4" s="21">
        <v>1452</v>
      </c>
      <c r="J4" s="21">
        <v>511</v>
      </c>
      <c r="K4" s="20">
        <v>0</v>
      </c>
      <c r="L4" s="28">
        <v>484</v>
      </c>
      <c r="M4" s="21">
        <v>0</v>
      </c>
      <c r="N4" s="14">
        <f t="shared" ref="N4:N34" si="0">SUM(C4:M4)</f>
        <v>7561</v>
      </c>
    </row>
    <row r="5" spans="1:14" x14ac:dyDescent="0.35">
      <c r="A5" s="6" t="s">
        <v>34</v>
      </c>
      <c r="B5" s="1" t="s">
        <v>2</v>
      </c>
      <c r="C5" s="20">
        <v>59</v>
      </c>
      <c r="D5" s="35">
        <v>63</v>
      </c>
      <c r="E5" s="21">
        <v>44</v>
      </c>
      <c r="F5" s="21">
        <v>9</v>
      </c>
      <c r="G5" s="21">
        <v>70</v>
      </c>
      <c r="H5" s="21">
        <v>112</v>
      </c>
      <c r="I5" s="21">
        <v>118</v>
      </c>
      <c r="J5" s="21">
        <v>54</v>
      </c>
      <c r="K5" s="20">
        <v>52</v>
      </c>
      <c r="L5" s="28">
        <v>86</v>
      </c>
      <c r="M5" s="21">
        <v>0</v>
      </c>
      <c r="N5" s="14">
        <f t="shared" si="0"/>
        <v>667</v>
      </c>
    </row>
    <row r="6" spans="1:14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4">
        <f t="shared" si="0"/>
        <v>0</v>
      </c>
    </row>
    <row r="7" spans="1:14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4">
        <f t="shared" si="0"/>
        <v>0</v>
      </c>
    </row>
    <row r="8" spans="1:14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4">
        <f t="shared" si="0"/>
        <v>0</v>
      </c>
    </row>
    <row r="9" spans="1:14" x14ac:dyDescent="0.35">
      <c r="A9" s="6" t="s">
        <v>38</v>
      </c>
      <c r="B9" s="1" t="s">
        <v>6</v>
      </c>
      <c r="C9" s="20">
        <v>1</v>
      </c>
      <c r="D9" s="21">
        <v>0</v>
      </c>
      <c r="E9" s="21">
        <v>1</v>
      </c>
      <c r="F9" s="21">
        <v>0</v>
      </c>
      <c r="G9" s="21">
        <v>1</v>
      </c>
      <c r="H9" s="21">
        <v>0</v>
      </c>
      <c r="I9" s="21">
        <v>0</v>
      </c>
      <c r="J9" s="21">
        <v>1</v>
      </c>
      <c r="K9" s="20">
        <v>0</v>
      </c>
      <c r="L9" s="28">
        <v>0</v>
      </c>
      <c r="M9" s="21">
        <v>0</v>
      </c>
      <c r="N9" s="14">
        <f t="shared" si="0"/>
        <v>4</v>
      </c>
    </row>
    <row r="10" spans="1:14" ht="26" x14ac:dyDescent="0.35">
      <c r="A10" s="6" t="s">
        <v>59</v>
      </c>
      <c r="B10" s="1" t="s">
        <v>7</v>
      </c>
      <c r="C10" s="20">
        <v>3</v>
      </c>
      <c r="D10" s="21">
        <f>D11+D12</f>
        <v>46</v>
      </c>
      <c r="E10" s="21">
        <v>2</v>
      </c>
      <c r="F10" s="21">
        <v>1</v>
      </c>
      <c r="G10" s="21">
        <v>1</v>
      </c>
      <c r="H10" s="21">
        <v>13</v>
      </c>
      <c r="I10" s="21">
        <f t="shared" ref="I10" si="1">I11+I12</f>
        <v>4</v>
      </c>
      <c r="J10" s="21">
        <f t="shared" ref="J10" si="2">SUM(J11:J12)</f>
        <v>3</v>
      </c>
      <c r="K10" s="20">
        <v>3</v>
      </c>
      <c r="L10" s="28">
        <f>SUM(L11:L12)</f>
        <v>6</v>
      </c>
      <c r="M10" s="21">
        <v>0</v>
      </c>
      <c r="N10" s="14">
        <f t="shared" si="0"/>
        <v>82</v>
      </c>
    </row>
    <row r="11" spans="1:14" x14ac:dyDescent="0.35">
      <c r="A11" s="6" t="s">
        <v>39</v>
      </c>
      <c r="B11" s="1" t="s">
        <v>8</v>
      </c>
      <c r="C11" s="20">
        <v>0</v>
      </c>
      <c r="D11" s="35">
        <v>42</v>
      </c>
      <c r="E11" s="21">
        <v>2</v>
      </c>
      <c r="F11" s="21">
        <v>1</v>
      </c>
      <c r="G11" s="21">
        <v>0</v>
      </c>
      <c r="H11" s="21">
        <v>8</v>
      </c>
      <c r="I11" s="21">
        <v>3</v>
      </c>
      <c r="J11" s="21">
        <v>1</v>
      </c>
      <c r="K11" s="20">
        <v>2</v>
      </c>
      <c r="L11" s="28">
        <v>1</v>
      </c>
      <c r="M11" s="21">
        <v>0</v>
      </c>
      <c r="N11" s="14">
        <f t="shared" si="0"/>
        <v>60</v>
      </c>
    </row>
    <row r="12" spans="1:14" x14ac:dyDescent="0.35">
      <c r="A12" s="6" t="s">
        <v>40</v>
      </c>
      <c r="B12" s="1" t="s">
        <v>9</v>
      </c>
      <c r="C12" s="20">
        <v>3</v>
      </c>
      <c r="D12" s="35">
        <v>4</v>
      </c>
      <c r="E12" s="21">
        <v>0</v>
      </c>
      <c r="F12" s="21">
        <v>0</v>
      </c>
      <c r="G12" s="21">
        <v>1</v>
      </c>
      <c r="H12" s="21">
        <v>5</v>
      </c>
      <c r="I12" s="21">
        <v>1</v>
      </c>
      <c r="J12" s="21">
        <v>2</v>
      </c>
      <c r="K12" s="20">
        <v>1</v>
      </c>
      <c r="L12" s="28">
        <v>5</v>
      </c>
      <c r="M12" s="21">
        <v>0</v>
      </c>
      <c r="N12" s="14">
        <f t="shared" si="0"/>
        <v>22</v>
      </c>
    </row>
    <row r="13" spans="1:14" x14ac:dyDescent="0.35">
      <c r="A13" s="6" t="s">
        <v>41</v>
      </c>
      <c r="B13" s="1" t="s">
        <v>10</v>
      </c>
      <c r="C13" s="20">
        <v>18</v>
      </c>
      <c r="D13" s="21">
        <f>D14+D15</f>
        <v>14</v>
      </c>
      <c r="E13" s="21">
        <v>16</v>
      </c>
      <c r="F13" s="21">
        <v>1</v>
      </c>
      <c r="G13" s="21">
        <v>144</v>
      </c>
      <c r="H13" s="21">
        <v>99</v>
      </c>
      <c r="I13" s="21">
        <f>I14+I15</f>
        <v>78</v>
      </c>
      <c r="J13" s="21">
        <f t="shared" ref="J13" si="3">SUM(J14:J15)</f>
        <v>81</v>
      </c>
      <c r="K13" s="20">
        <v>5</v>
      </c>
      <c r="L13" s="28">
        <f>SUM(L14:L15)</f>
        <v>8</v>
      </c>
      <c r="M13" s="21">
        <v>0</v>
      </c>
      <c r="N13" s="14">
        <f t="shared" si="0"/>
        <v>464</v>
      </c>
    </row>
    <row r="14" spans="1:14" x14ac:dyDescent="0.35">
      <c r="A14" s="6" t="s">
        <v>39</v>
      </c>
      <c r="B14" s="1" t="s">
        <v>11</v>
      </c>
      <c r="C14" s="20">
        <v>13</v>
      </c>
      <c r="D14" s="21">
        <v>4</v>
      </c>
      <c r="E14" s="21">
        <v>6</v>
      </c>
      <c r="F14" s="21">
        <v>1</v>
      </c>
      <c r="G14" s="21">
        <v>16</v>
      </c>
      <c r="H14" s="21">
        <v>80</v>
      </c>
      <c r="I14" s="21">
        <v>32</v>
      </c>
      <c r="J14" s="21">
        <v>4</v>
      </c>
      <c r="K14" s="20">
        <v>1</v>
      </c>
      <c r="L14" s="28">
        <v>2</v>
      </c>
      <c r="M14" s="21">
        <v>0</v>
      </c>
      <c r="N14" s="14">
        <f t="shared" si="0"/>
        <v>159</v>
      </c>
    </row>
    <row r="15" spans="1:14" x14ac:dyDescent="0.35">
      <c r="A15" s="6" t="s">
        <v>40</v>
      </c>
      <c r="B15" s="1" t="s">
        <v>12</v>
      </c>
      <c r="C15" s="20">
        <v>5</v>
      </c>
      <c r="D15" s="21">
        <v>10</v>
      </c>
      <c r="E15" s="21">
        <v>10</v>
      </c>
      <c r="F15" s="21">
        <v>0</v>
      </c>
      <c r="G15" s="21">
        <v>128</v>
      </c>
      <c r="H15" s="21">
        <v>19</v>
      </c>
      <c r="I15" s="21">
        <v>46</v>
      </c>
      <c r="J15" s="21">
        <v>77</v>
      </c>
      <c r="K15" s="20">
        <v>4</v>
      </c>
      <c r="L15" s="28">
        <v>6</v>
      </c>
      <c r="M15" s="21">
        <v>0</v>
      </c>
      <c r="N15" s="14">
        <f t="shared" si="0"/>
        <v>305</v>
      </c>
    </row>
    <row r="16" spans="1:14" x14ac:dyDescent="0.35">
      <c r="A16" s="6" t="s">
        <v>42</v>
      </c>
      <c r="B16" s="1" t="s">
        <v>13</v>
      </c>
      <c r="C16" s="20">
        <v>21</v>
      </c>
      <c r="D16" s="21">
        <f t="shared" ref="D16:D18" si="4">D10+D13</f>
        <v>60</v>
      </c>
      <c r="E16" s="21">
        <v>18</v>
      </c>
      <c r="F16" s="21">
        <v>2</v>
      </c>
      <c r="G16" s="21">
        <v>145</v>
      </c>
      <c r="H16" s="21">
        <v>112</v>
      </c>
      <c r="I16" s="21">
        <f t="shared" ref="I16" si="5">I17+I18</f>
        <v>82</v>
      </c>
      <c r="J16" s="21">
        <f t="shared" ref="J16" si="6">SUM(J17:J18)</f>
        <v>84</v>
      </c>
      <c r="K16" s="20">
        <v>8</v>
      </c>
      <c r="L16" s="28">
        <f>SUM(L17:L18)</f>
        <v>14</v>
      </c>
      <c r="M16" s="21">
        <f>M17+M18</f>
        <v>0</v>
      </c>
      <c r="N16" s="14">
        <f t="shared" si="0"/>
        <v>546</v>
      </c>
    </row>
    <row r="17" spans="1:14" x14ac:dyDescent="0.35">
      <c r="A17" s="6" t="s">
        <v>39</v>
      </c>
      <c r="B17" s="1" t="s">
        <v>14</v>
      </c>
      <c r="C17" s="20">
        <v>13</v>
      </c>
      <c r="D17" s="35">
        <f t="shared" si="4"/>
        <v>46</v>
      </c>
      <c r="E17" s="21">
        <v>8</v>
      </c>
      <c r="F17" s="21">
        <v>2</v>
      </c>
      <c r="G17" s="21">
        <v>16</v>
      </c>
      <c r="H17" s="21">
        <v>88</v>
      </c>
      <c r="I17" s="21">
        <f t="shared" ref="I17:I18" si="7">I11+I14</f>
        <v>35</v>
      </c>
      <c r="J17" s="21">
        <f t="shared" ref="J17:J18" si="8">J11+J14</f>
        <v>5</v>
      </c>
      <c r="K17" s="20">
        <v>3</v>
      </c>
      <c r="L17" s="28">
        <f t="shared" ref="L17:L18" si="9">L11+L14</f>
        <v>3</v>
      </c>
      <c r="M17" s="21">
        <v>0</v>
      </c>
      <c r="N17" s="14">
        <f t="shared" si="0"/>
        <v>219</v>
      </c>
    </row>
    <row r="18" spans="1:14" x14ac:dyDescent="0.35">
      <c r="A18" s="6" t="s">
        <v>40</v>
      </c>
      <c r="B18" s="1" t="s">
        <v>15</v>
      </c>
      <c r="C18" s="20">
        <v>8</v>
      </c>
      <c r="D18" s="35">
        <f t="shared" si="4"/>
        <v>14</v>
      </c>
      <c r="E18" s="21">
        <v>10</v>
      </c>
      <c r="F18" s="21">
        <v>0</v>
      </c>
      <c r="G18" s="21">
        <v>129</v>
      </c>
      <c r="H18" s="21">
        <v>24</v>
      </c>
      <c r="I18" s="21">
        <f t="shared" si="7"/>
        <v>47</v>
      </c>
      <c r="J18" s="21">
        <f t="shared" si="8"/>
        <v>79</v>
      </c>
      <c r="K18" s="20">
        <v>5</v>
      </c>
      <c r="L18" s="28">
        <f t="shared" si="9"/>
        <v>11</v>
      </c>
      <c r="M18" s="21">
        <f>M15+M12</f>
        <v>0</v>
      </c>
      <c r="N18" s="14">
        <f t="shared" si="0"/>
        <v>327</v>
      </c>
    </row>
    <row r="19" spans="1:14" x14ac:dyDescent="0.35">
      <c r="A19" s="6" t="s">
        <v>43</v>
      </c>
      <c r="B19" s="1" t="s">
        <v>16</v>
      </c>
      <c r="C19" s="20">
        <v>286</v>
      </c>
      <c r="D19" s="21">
        <f>D20+D24+D25</f>
        <v>256</v>
      </c>
      <c r="E19" s="21">
        <v>162</v>
      </c>
      <c r="F19" s="21">
        <v>372</v>
      </c>
      <c r="G19" s="21">
        <v>500</v>
      </c>
      <c r="H19" s="25">
        <f>H20+H24+H25</f>
        <v>202</v>
      </c>
      <c r="I19" s="21">
        <f t="shared" ref="I19" si="10">I20+I24+I25</f>
        <v>242</v>
      </c>
      <c r="J19" s="21">
        <f t="shared" ref="J19" si="11">SUM(J20,J24:J25)</f>
        <v>386</v>
      </c>
      <c r="K19" s="20">
        <v>271</v>
      </c>
      <c r="L19" s="28">
        <f>L20+L24+L25</f>
        <v>200</v>
      </c>
      <c r="M19" s="21">
        <f>M20+M25</f>
        <v>22</v>
      </c>
      <c r="N19" s="14">
        <f t="shared" si="0"/>
        <v>2899</v>
      </c>
    </row>
    <row r="20" spans="1:14" x14ac:dyDescent="0.35">
      <c r="A20" s="6" t="s">
        <v>44</v>
      </c>
      <c r="B20" s="1" t="s">
        <v>17</v>
      </c>
      <c r="C20" s="20">
        <v>284</v>
      </c>
      <c r="D20" s="21">
        <f>SUM(D21:D23)</f>
        <v>256</v>
      </c>
      <c r="E20" s="21">
        <v>161</v>
      </c>
      <c r="F20" s="21">
        <v>361</v>
      </c>
      <c r="G20" s="21">
        <v>498</v>
      </c>
      <c r="H20" s="25">
        <f t="shared" ref="H20" si="12">H21+H22+H23</f>
        <v>201</v>
      </c>
      <c r="I20" s="21">
        <f t="shared" ref="H20:I20" si="13">I21+I22+I23</f>
        <v>242</v>
      </c>
      <c r="J20" s="21">
        <f t="shared" ref="J20" si="14">SUM(J21:J23)</f>
        <v>386</v>
      </c>
      <c r="K20" s="20">
        <v>271</v>
      </c>
      <c r="L20" s="28">
        <f>SUM(L21:L23)</f>
        <v>200</v>
      </c>
      <c r="M20" s="21">
        <f>M21+M22+M23+M24</f>
        <v>22</v>
      </c>
      <c r="N20" s="14">
        <f t="shared" si="0"/>
        <v>2882</v>
      </c>
    </row>
    <row r="21" spans="1:14" x14ac:dyDescent="0.35">
      <c r="A21" s="6" t="s">
        <v>45</v>
      </c>
      <c r="B21" s="1" t="s">
        <v>18</v>
      </c>
      <c r="C21" s="20">
        <v>277</v>
      </c>
      <c r="D21" s="21">
        <v>251</v>
      </c>
      <c r="E21" s="21">
        <v>157</v>
      </c>
      <c r="F21" s="21">
        <v>361</v>
      </c>
      <c r="G21" s="21">
        <v>472</v>
      </c>
      <c r="H21" s="21">
        <v>183</v>
      </c>
      <c r="I21" s="21">
        <v>223</v>
      </c>
      <c r="J21" s="21">
        <v>373</v>
      </c>
      <c r="K21" s="20">
        <v>262</v>
      </c>
      <c r="L21" s="28">
        <v>189</v>
      </c>
      <c r="M21" s="21">
        <v>22</v>
      </c>
      <c r="N21" s="14">
        <f t="shared" si="0"/>
        <v>2770</v>
      </c>
    </row>
    <row r="22" spans="1:14" x14ac:dyDescent="0.35">
      <c r="A22" s="6" t="s">
        <v>46</v>
      </c>
      <c r="B22" s="1" t="s">
        <v>19</v>
      </c>
      <c r="C22" s="20">
        <v>7</v>
      </c>
      <c r="D22" s="21">
        <v>5</v>
      </c>
      <c r="E22" s="21">
        <v>3</v>
      </c>
      <c r="F22" s="21">
        <v>11</v>
      </c>
      <c r="G22" s="21">
        <v>26</v>
      </c>
      <c r="H22" s="21">
        <v>18</v>
      </c>
      <c r="I22" s="21">
        <v>19</v>
      </c>
      <c r="J22" s="21">
        <v>13</v>
      </c>
      <c r="K22" s="20">
        <v>9</v>
      </c>
      <c r="L22" s="28">
        <v>11</v>
      </c>
      <c r="M22" s="21">
        <v>0</v>
      </c>
      <c r="N22" s="14">
        <f t="shared" si="0"/>
        <v>122</v>
      </c>
    </row>
    <row r="23" spans="1:14" x14ac:dyDescent="0.35">
      <c r="A23" s="53" t="s">
        <v>47</v>
      </c>
      <c r="B23" s="1" t="s">
        <v>20</v>
      </c>
      <c r="C23" s="20">
        <v>0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0">
        <v>0</v>
      </c>
      <c r="L23" s="28">
        <v>0</v>
      </c>
      <c r="M23" s="21">
        <v>0</v>
      </c>
      <c r="N23" s="14">
        <f t="shared" si="0"/>
        <v>1</v>
      </c>
    </row>
    <row r="24" spans="1:14" x14ac:dyDescent="0.35">
      <c r="A24" s="6" t="s">
        <v>48</v>
      </c>
      <c r="B24" s="1" t="s">
        <v>21</v>
      </c>
      <c r="C24" s="20">
        <v>2</v>
      </c>
      <c r="D24" s="21">
        <v>0</v>
      </c>
      <c r="E24" s="21">
        <v>1</v>
      </c>
      <c r="F24" s="21">
        <v>0</v>
      </c>
      <c r="G24" s="21">
        <v>2</v>
      </c>
      <c r="H24" s="21">
        <v>1</v>
      </c>
      <c r="I24" s="21">
        <v>0</v>
      </c>
      <c r="J24" s="21">
        <v>0</v>
      </c>
      <c r="K24" s="20">
        <v>0</v>
      </c>
      <c r="L24" s="28">
        <v>0</v>
      </c>
      <c r="M24" s="21">
        <v>0</v>
      </c>
      <c r="N24" s="14">
        <f t="shared" si="0"/>
        <v>6</v>
      </c>
    </row>
    <row r="25" spans="1:14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4">
        <f t="shared" si="0"/>
        <v>0</v>
      </c>
    </row>
    <row r="26" spans="1:14" ht="26" x14ac:dyDescent="0.3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8">
        <v>0</v>
      </c>
      <c r="M26" s="21">
        <v>0</v>
      </c>
      <c r="N26" s="14">
        <f t="shared" si="0"/>
        <v>0</v>
      </c>
    </row>
    <row r="27" spans="1:14" ht="26" x14ac:dyDescent="0.3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8">
        <v>0</v>
      </c>
      <c r="M27" s="21">
        <v>0</v>
      </c>
      <c r="N27" s="14">
        <f t="shared" si="0"/>
        <v>0</v>
      </c>
    </row>
    <row r="28" spans="1:14" x14ac:dyDescent="0.35">
      <c r="A28" s="6" t="s">
        <v>52</v>
      </c>
      <c r="B28" s="1" t="s">
        <v>25</v>
      </c>
      <c r="C28" s="20">
        <v>1</v>
      </c>
      <c r="D28" s="21">
        <v>0</v>
      </c>
      <c r="E28" s="21">
        <v>2</v>
      </c>
      <c r="F28" s="21">
        <v>0</v>
      </c>
      <c r="G28" s="21">
        <v>10</v>
      </c>
      <c r="H28" s="21">
        <v>1</v>
      </c>
      <c r="I28" s="21">
        <v>2</v>
      </c>
      <c r="J28" s="21">
        <v>0</v>
      </c>
      <c r="K28" s="20">
        <v>4</v>
      </c>
      <c r="L28" s="28">
        <v>3</v>
      </c>
      <c r="M28" s="21">
        <v>0</v>
      </c>
      <c r="N28" s="14">
        <f t="shared" si="0"/>
        <v>23</v>
      </c>
    </row>
    <row r="29" spans="1:14" x14ac:dyDescent="0.35">
      <c r="A29" s="6" t="s">
        <v>53</v>
      </c>
      <c r="B29" s="1" t="s">
        <v>26</v>
      </c>
      <c r="C29" s="20">
        <v>0</v>
      </c>
      <c r="D29" s="21">
        <v>7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0</v>
      </c>
      <c r="K29" s="20">
        <v>0</v>
      </c>
      <c r="L29" s="28">
        <v>0</v>
      </c>
      <c r="M29" s="21">
        <v>0</v>
      </c>
      <c r="N29" s="14">
        <f t="shared" si="0"/>
        <v>10</v>
      </c>
    </row>
    <row r="30" spans="1:14" x14ac:dyDescent="0.35">
      <c r="A30" s="6" t="s">
        <v>54</v>
      </c>
      <c r="B30" s="1" t="s">
        <v>27</v>
      </c>
      <c r="C30" s="20">
        <v>0</v>
      </c>
      <c r="D30" s="21"/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21">
        <v>0</v>
      </c>
      <c r="N30" s="14">
        <f t="shared" si="0"/>
        <v>0</v>
      </c>
    </row>
    <row r="31" spans="1:14" x14ac:dyDescent="0.35">
      <c r="A31" s="6" t="s">
        <v>55</v>
      </c>
      <c r="B31" s="1" t="s">
        <v>28</v>
      </c>
      <c r="C31" s="20">
        <v>0</v>
      </c>
      <c r="D31" s="21"/>
      <c r="E31" s="21">
        <v>0</v>
      </c>
      <c r="F31" s="21">
        <v>0</v>
      </c>
      <c r="G31" s="21">
        <v>3</v>
      </c>
      <c r="H31" s="21">
        <v>0</v>
      </c>
      <c r="I31" s="21">
        <v>0</v>
      </c>
      <c r="J31" s="21">
        <v>0</v>
      </c>
      <c r="K31" s="20">
        <v>0</v>
      </c>
      <c r="L31" s="28">
        <v>0</v>
      </c>
      <c r="M31" s="21">
        <v>0</v>
      </c>
      <c r="N31" s="14">
        <f t="shared" si="0"/>
        <v>3</v>
      </c>
    </row>
    <row r="32" spans="1:14" x14ac:dyDescent="0.35">
      <c r="A32" s="6" t="s">
        <v>56</v>
      </c>
      <c r="B32" s="1" t="s">
        <v>29</v>
      </c>
      <c r="C32" s="20">
        <v>0</v>
      </c>
      <c r="D32" s="21"/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4">
        <f t="shared" si="0"/>
        <v>0</v>
      </c>
    </row>
    <row r="33" spans="1:14" x14ac:dyDescent="0.35">
      <c r="A33" s="6" t="s">
        <v>57</v>
      </c>
      <c r="B33" s="1" t="s">
        <v>30</v>
      </c>
      <c r="C33" s="20">
        <v>43</v>
      </c>
      <c r="D33" s="21">
        <v>52</v>
      </c>
      <c r="E33" s="21">
        <v>4</v>
      </c>
      <c r="F33" s="21">
        <v>3</v>
      </c>
      <c r="G33" s="21">
        <v>12</v>
      </c>
      <c r="H33" s="21">
        <v>55</v>
      </c>
      <c r="I33" s="21">
        <v>94</v>
      </c>
      <c r="J33" s="21">
        <v>6</v>
      </c>
      <c r="K33" s="20">
        <v>95</v>
      </c>
      <c r="L33" s="28">
        <v>5</v>
      </c>
      <c r="M33" s="21">
        <v>0</v>
      </c>
      <c r="N33" s="14">
        <f t="shared" si="0"/>
        <v>369</v>
      </c>
    </row>
    <row r="34" spans="1:14" x14ac:dyDescent="0.35">
      <c r="A34" s="7" t="s">
        <v>58</v>
      </c>
      <c r="B34" s="8" t="s">
        <v>31</v>
      </c>
      <c r="C34" s="20">
        <v>1905</v>
      </c>
      <c r="D34" s="22">
        <f>D3+D4+D5+D6+D7+D8+D9+D16+D19+D26+D27+D28+D29+D30+D31+D32+D33</f>
        <v>1558</v>
      </c>
      <c r="E34" s="21">
        <v>396</v>
      </c>
      <c r="F34" s="21">
        <v>434</v>
      </c>
      <c r="G34" s="21">
        <v>2925</v>
      </c>
      <c r="H34" s="21">
        <v>1108</v>
      </c>
      <c r="I34" s="21">
        <f>I3+I5+I4+I6+I7+I8+I9+I16+I19+I26+I27+I28+I29+I30+I32+I31+I33</f>
        <v>2032</v>
      </c>
      <c r="J34" s="24">
        <f t="shared" ref="J34" si="15">SUM(J3:J10,J13,J19,J26:J33)</f>
        <v>1086</v>
      </c>
      <c r="K34" s="20">
        <v>488</v>
      </c>
      <c r="L34" s="29">
        <f>SUM(L3:L9)+L16+L19+SUM(L26:L33)</f>
        <v>868</v>
      </c>
      <c r="M34" s="24">
        <v>22</v>
      </c>
      <c r="N34" s="19">
        <f t="shared" si="0"/>
        <v>12822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4"/>
  <sheetViews>
    <sheetView zoomScale="70" zoomScaleNormal="70" workbookViewId="0"/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80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20">
        <v>98</v>
      </c>
      <c r="D3" s="21">
        <v>126</v>
      </c>
      <c r="E3" s="21">
        <v>16</v>
      </c>
      <c r="F3" s="21">
        <v>37</v>
      </c>
      <c r="G3" s="30">
        <v>65</v>
      </c>
      <c r="H3" s="21">
        <v>115</v>
      </c>
      <c r="I3" s="21">
        <v>105</v>
      </c>
      <c r="J3" s="21">
        <v>52</v>
      </c>
      <c r="K3" s="50">
        <v>112</v>
      </c>
      <c r="L3" s="20">
        <v>29</v>
      </c>
      <c r="M3" s="28">
        <v>37</v>
      </c>
      <c r="N3" s="17"/>
      <c r="O3" s="13">
        <f>SUM(C3:N3)</f>
        <v>792</v>
      </c>
    </row>
    <row r="4" spans="1:15" x14ac:dyDescent="0.35">
      <c r="A4" s="6" t="s">
        <v>33</v>
      </c>
      <c r="B4" s="1" t="s">
        <v>1</v>
      </c>
      <c r="C4" s="20">
        <v>3278</v>
      </c>
      <c r="D4" s="21">
        <v>1284</v>
      </c>
      <c r="E4" s="21">
        <v>148</v>
      </c>
      <c r="F4" s="21">
        <v>0</v>
      </c>
      <c r="G4" s="30">
        <v>1442</v>
      </c>
      <c r="H4" s="21">
        <v>553</v>
      </c>
      <c r="I4" s="21">
        <v>1142</v>
      </c>
      <c r="J4" s="21">
        <v>393</v>
      </c>
      <c r="K4" s="50">
        <v>140</v>
      </c>
      <c r="L4" s="20">
        <v>0</v>
      </c>
      <c r="M4" s="28">
        <v>434</v>
      </c>
      <c r="N4" s="17"/>
      <c r="O4" s="13">
        <f t="shared" ref="O4:O34" si="0">SUM(C4:N4)</f>
        <v>8814</v>
      </c>
    </row>
    <row r="5" spans="1:15" x14ac:dyDescent="0.35">
      <c r="A5" s="6" t="s">
        <v>34</v>
      </c>
      <c r="B5" s="1" t="s">
        <v>2</v>
      </c>
      <c r="C5" s="20">
        <v>91</v>
      </c>
      <c r="D5" s="21">
        <v>93</v>
      </c>
      <c r="E5" s="21">
        <v>64</v>
      </c>
      <c r="F5" s="21">
        <v>11</v>
      </c>
      <c r="G5" s="30">
        <v>49</v>
      </c>
      <c r="H5" s="21">
        <v>133</v>
      </c>
      <c r="I5" s="21">
        <v>101</v>
      </c>
      <c r="J5" s="21">
        <v>45</v>
      </c>
      <c r="K5" s="50">
        <v>42</v>
      </c>
      <c r="L5" s="20">
        <v>56</v>
      </c>
      <c r="M5" s="28">
        <v>95</v>
      </c>
      <c r="N5" s="17"/>
      <c r="O5" s="13">
        <f t="shared" si="0"/>
        <v>780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50"/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50"/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21"/>
      <c r="L8" s="20">
        <v>0</v>
      </c>
      <c r="M8" s="28">
        <v>0</v>
      </c>
      <c r="N8" s="17"/>
      <c r="O8" s="13">
        <f t="shared" si="0"/>
        <v>0</v>
      </c>
    </row>
    <row r="9" spans="1:15" x14ac:dyDescent="0.3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30">
        <v>1</v>
      </c>
      <c r="H9" s="21">
        <v>2</v>
      </c>
      <c r="I9" s="21">
        <v>0</v>
      </c>
      <c r="J9" s="21"/>
      <c r="K9" s="21"/>
      <c r="L9" s="20">
        <v>0</v>
      </c>
      <c r="M9" s="28">
        <v>0</v>
      </c>
      <c r="N9" s="17"/>
      <c r="O9" s="13">
        <f t="shared" si="0"/>
        <v>3</v>
      </c>
    </row>
    <row r="10" spans="1:15" ht="26" x14ac:dyDescent="0.35">
      <c r="A10" s="6" t="s">
        <v>59</v>
      </c>
      <c r="B10" s="1" t="s">
        <v>7</v>
      </c>
      <c r="C10" s="20">
        <v>5</v>
      </c>
      <c r="D10" s="21">
        <f>D11+D12</f>
        <v>33</v>
      </c>
      <c r="E10" s="21">
        <v>0</v>
      </c>
      <c r="F10" s="21">
        <v>0</v>
      </c>
      <c r="G10" s="30">
        <v>3</v>
      </c>
      <c r="H10" s="21">
        <v>14</v>
      </c>
      <c r="I10" s="21">
        <f t="shared" ref="I10" si="1">I11+I12</f>
        <v>3</v>
      </c>
      <c r="J10" s="21">
        <f t="shared" ref="J10" si="2">SUM(J11:J12)</f>
        <v>1</v>
      </c>
      <c r="K10" s="21">
        <f t="shared" ref="K10" si="3">K11+K12</f>
        <v>0</v>
      </c>
      <c r="L10" s="20">
        <v>4</v>
      </c>
      <c r="M10" s="28">
        <f>SUM(M11:M12)</f>
        <v>2</v>
      </c>
      <c r="N10" s="17"/>
      <c r="O10" s="13">
        <f t="shared" si="0"/>
        <v>65</v>
      </c>
    </row>
    <row r="11" spans="1:15" x14ac:dyDescent="0.35">
      <c r="A11" s="6" t="s">
        <v>39</v>
      </c>
      <c r="B11" s="1" t="s">
        <v>8</v>
      </c>
      <c r="C11" s="20">
        <v>1</v>
      </c>
      <c r="D11" s="21">
        <v>29</v>
      </c>
      <c r="E11" s="21">
        <v>0</v>
      </c>
      <c r="F11" s="21">
        <v>0</v>
      </c>
      <c r="G11" s="30">
        <v>2</v>
      </c>
      <c r="H11" s="21">
        <v>10</v>
      </c>
      <c r="I11" s="21">
        <v>3</v>
      </c>
      <c r="J11" s="21">
        <v>1</v>
      </c>
      <c r="K11" s="21"/>
      <c r="L11" s="20">
        <v>2</v>
      </c>
      <c r="M11" s="28">
        <v>2</v>
      </c>
      <c r="N11" s="17"/>
      <c r="O11" s="13">
        <f t="shared" si="0"/>
        <v>50</v>
      </c>
    </row>
    <row r="12" spans="1:15" x14ac:dyDescent="0.35">
      <c r="A12" s="6" t="s">
        <v>40</v>
      </c>
      <c r="B12" s="1" t="s">
        <v>9</v>
      </c>
      <c r="C12" s="20">
        <v>4</v>
      </c>
      <c r="D12" s="21">
        <v>4</v>
      </c>
      <c r="E12" s="21">
        <v>0</v>
      </c>
      <c r="F12" s="21">
        <v>0</v>
      </c>
      <c r="G12" s="30">
        <v>1</v>
      </c>
      <c r="H12" s="21">
        <v>4</v>
      </c>
      <c r="I12" s="21">
        <v>0</v>
      </c>
      <c r="J12" s="21"/>
      <c r="K12" s="21"/>
      <c r="L12" s="20">
        <v>2</v>
      </c>
      <c r="M12" s="28">
        <v>0</v>
      </c>
      <c r="N12" s="17"/>
      <c r="O12" s="13">
        <f t="shared" si="0"/>
        <v>15</v>
      </c>
    </row>
    <row r="13" spans="1:15" x14ac:dyDescent="0.35">
      <c r="A13" s="6" t="s">
        <v>41</v>
      </c>
      <c r="B13" s="1" t="s">
        <v>10</v>
      </c>
      <c r="C13" s="20">
        <v>43</v>
      </c>
      <c r="D13" s="21">
        <f>D14+D15</f>
        <v>21</v>
      </c>
      <c r="E13" s="21">
        <v>27</v>
      </c>
      <c r="F13" s="21">
        <v>1</v>
      </c>
      <c r="G13" s="30">
        <v>105</v>
      </c>
      <c r="H13" s="21">
        <v>144</v>
      </c>
      <c r="I13" s="21">
        <f>I14+I15</f>
        <v>94</v>
      </c>
      <c r="J13" s="21">
        <f t="shared" ref="J13" si="4">SUM(J14:J15)</f>
        <v>34</v>
      </c>
      <c r="K13" s="21">
        <f t="shared" ref="K13" si="5">K14+K15</f>
        <v>38</v>
      </c>
      <c r="L13" s="20">
        <v>17</v>
      </c>
      <c r="M13" s="28">
        <f>SUM(M14:M15)</f>
        <v>7</v>
      </c>
      <c r="N13" s="17"/>
      <c r="O13" s="13">
        <f t="shared" si="0"/>
        <v>531</v>
      </c>
    </row>
    <row r="14" spans="1:15" x14ac:dyDescent="0.35">
      <c r="A14" s="6" t="s">
        <v>39</v>
      </c>
      <c r="B14" s="1" t="s">
        <v>11</v>
      </c>
      <c r="C14" s="20">
        <v>29</v>
      </c>
      <c r="D14" s="21">
        <v>9</v>
      </c>
      <c r="E14" s="21">
        <v>10</v>
      </c>
      <c r="F14" s="21">
        <v>0</v>
      </c>
      <c r="G14" s="30">
        <v>16</v>
      </c>
      <c r="H14" s="21">
        <v>112</v>
      </c>
      <c r="I14" s="21">
        <v>66</v>
      </c>
      <c r="J14" s="21">
        <v>3</v>
      </c>
      <c r="K14" s="21">
        <v>6</v>
      </c>
      <c r="L14" s="20">
        <v>2</v>
      </c>
      <c r="M14" s="28">
        <v>3</v>
      </c>
      <c r="N14" s="17"/>
      <c r="O14" s="13">
        <f t="shared" si="0"/>
        <v>256</v>
      </c>
    </row>
    <row r="15" spans="1:15" x14ac:dyDescent="0.35">
      <c r="A15" s="6" t="s">
        <v>40</v>
      </c>
      <c r="B15" s="1" t="s">
        <v>12</v>
      </c>
      <c r="C15" s="20">
        <v>14</v>
      </c>
      <c r="D15" s="21">
        <v>12</v>
      </c>
      <c r="E15" s="21">
        <v>17</v>
      </c>
      <c r="F15" s="21">
        <v>1</v>
      </c>
      <c r="G15" s="30">
        <v>89</v>
      </c>
      <c r="H15" s="21">
        <v>32</v>
      </c>
      <c r="I15" s="21">
        <v>28</v>
      </c>
      <c r="J15" s="21">
        <v>31</v>
      </c>
      <c r="K15" s="21">
        <v>32</v>
      </c>
      <c r="L15" s="20">
        <v>15</v>
      </c>
      <c r="M15" s="28">
        <v>4</v>
      </c>
      <c r="N15" s="17"/>
      <c r="O15" s="13">
        <f t="shared" si="0"/>
        <v>275</v>
      </c>
    </row>
    <row r="16" spans="1:15" x14ac:dyDescent="0.35">
      <c r="A16" s="6" t="s">
        <v>42</v>
      </c>
      <c r="B16" s="1" t="s">
        <v>13</v>
      </c>
      <c r="C16" s="20">
        <v>48</v>
      </c>
      <c r="D16" s="21">
        <f t="shared" ref="D16:D18" si="6">D10+D13</f>
        <v>54</v>
      </c>
      <c r="E16" s="21">
        <v>27</v>
      </c>
      <c r="F16" s="21">
        <v>1</v>
      </c>
      <c r="G16" s="30">
        <v>108</v>
      </c>
      <c r="H16" s="21">
        <v>158</v>
      </c>
      <c r="I16" s="21">
        <f t="shared" ref="I16" si="7">I17+I18</f>
        <v>97</v>
      </c>
      <c r="J16" s="21">
        <f t="shared" ref="J16" si="8">SUM(J17:J18)</f>
        <v>35</v>
      </c>
      <c r="K16" s="21">
        <f t="shared" ref="K16" si="9">K17+K18</f>
        <v>38</v>
      </c>
      <c r="L16" s="20">
        <v>21</v>
      </c>
      <c r="M16" s="28">
        <f>SUM(M17:M18)</f>
        <v>9</v>
      </c>
      <c r="N16" s="17"/>
      <c r="O16" s="13">
        <f t="shared" si="0"/>
        <v>596</v>
      </c>
    </row>
    <row r="17" spans="1:15" x14ac:dyDescent="0.35">
      <c r="A17" s="6" t="s">
        <v>39</v>
      </c>
      <c r="B17" s="1" t="s">
        <v>14</v>
      </c>
      <c r="C17" s="20">
        <v>30</v>
      </c>
      <c r="D17" s="21">
        <f t="shared" si="6"/>
        <v>38</v>
      </c>
      <c r="E17" s="21">
        <v>10</v>
      </c>
      <c r="F17" s="21">
        <v>0</v>
      </c>
      <c r="G17" s="30">
        <v>18</v>
      </c>
      <c r="H17" s="21">
        <v>122</v>
      </c>
      <c r="I17" s="21">
        <f t="shared" ref="I17:K18" si="10">I11+I14</f>
        <v>69</v>
      </c>
      <c r="J17" s="21">
        <f t="shared" si="10"/>
        <v>4</v>
      </c>
      <c r="K17" s="21">
        <f t="shared" si="10"/>
        <v>6</v>
      </c>
      <c r="L17" s="20">
        <v>4</v>
      </c>
      <c r="M17" s="28">
        <f t="shared" ref="M17:M18" si="11">M11+M14</f>
        <v>5</v>
      </c>
      <c r="N17" s="17"/>
      <c r="O17" s="13">
        <f t="shared" si="0"/>
        <v>306</v>
      </c>
    </row>
    <row r="18" spans="1:15" x14ac:dyDescent="0.35">
      <c r="A18" s="6" t="s">
        <v>40</v>
      </c>
      <c r="B18" s="1" t="s">
        <v>15</v>
      </c>
      <c r="C18" s="20">
        <v>18</v>
      </c>
      <c r="D18" s="21">
        <f t="shared" si="6"/>
        <v>16</v>
      </c>
      <c r="E18" s="21">
        <v>17</v>
      </c>
      <c r="F18" s="21">
        <v>1</v>
      </c>
      <c r="G18" s="30">
        <v>90</v>
      </c>
      <c r="H18" s="21">
        <v>36</v>
      </c>
      <c r="I18" s="21">
        <f t="shared" si="10"/>
        <v>28</v>
      </c>
      <c r="J18" s="21">
        <f t="shared" si="10"/>
        <v>31</v>
      </c>
      <c r="K18" s="21">
        <f t="shared" si="10"/>
        <v>32</v>
      </c>
      <c r="L18" s="20">
        <v>17</v>
      </c>
      <c r="M18" s="28">
        <f t="shared" si="11"/>
        <v>4</v>
      </c>
      <c r="N18" s="17"/>
      <c r="O18" s="13">
        <f t="shared" si="0"/>
        <v>290</v>
      </c>
    </row>
    <row r="19" spans="1:15" x14ac:dyDescent="0.35">
      <c r="A19" s="6" t="s">
        <v>43</v>
      </c>
      <c r="B19" s="1" t="s">
        <v>16</v>
      </c>
      <c r="C19" s="20">
        <v>505</v>
      </c>
      <c r="D19" s="21">
        <f>D20+D24+D25</f>
        <v>260</v>
      </c>
      <c r="E19" s="21">
        <v>235</v>
      </c>
      <c r="F19" s="21">
        <v>267</v>
      </c>
      <c r="G19" s="30">
        <v>154</v>
      </c>
      <c r="H19" s="25">
        <f>H20+H24+H25</f>
        <v>239</v>
      </c>
      <c r="I19" s="21">
        <f t="shared" ref="I19" si="12">I20+I24+I25</f>
        <v>233</v>
      </c>
      <c r="J19" s="21">
        <f t="shared" ref="J19" si="13">SUM(J20,J24:J25)</f>
        <v>417</v>
      </c>
      <c r="K19" s="21">
        <f t="shared" ref="K19" si="14">SUM(K21:K25)</f>
        <v>331</v>
      </c>
      <c r="L19" s="20">
        <v>225</v>
      </c>
      <c r="M19" s="28">
        <f>M20+M24+M25</f>
        <v>188</v>
      </c>
      <c r="N19" s="17"/>
      <c r="O19" s="13">
        <f t="shared" si="0"/>
        <v>3054</v>
      </c>
    </row>
    <row r="20" spans="1:15" x14ac:dyDescent="0.35">
      <c r="A20" s="6" t="s">
        <v>44</v>
      </c>
      <c r="B20" s="1" t="s">
        <v>17</v>
      </c>
      <c r="C20" s="20">
        <v>505</v>
      </c>
      <c r="D20" s="21">
        <f>SUM(D21:D23)</f>
        <v>260</v>
      </c>
      <c r="E20" s="21">
        <v>235</v>
      </c>
      <c r="F20" s="21">
        <v>267</v>
      </c>
      <c r="G20" s="30">
        <v>153</v>
      </c>
      <c r="H20" s="25">
        <f t="shared" ref="H20:I20" si="15">H21+H22+H23</f>
        <v>239</v>
      </c>
      <c r="I20" s="21">
        <f t="shared" si="15"/>
        <v>232</v>
      </c>
      <c r="J20" s="21">
        <f t="shared" ref="J20" si="16">SUM(J21:J23)</f>
        <v>417</v>
      </c>
      <c r="K20" s="21">
        <f t="shared" ref="K20" si="17">K21+K22+K23</f>
        <v>331</v>
      </c>
      <c r="L20" s="20">
        <v>225</v>
      </c>
      <c r="M20" s="28">
        <f>SUM(M21:M23)</f>
        <v>187</v>
      </c>
      <c r="N20" s="17"/>
      <c r="O20" s="13">
        <f t="shared" si="0"/>
        <v>3051</v>
      </c>
    </row>
    <row r="21" spans="1:15" x14ac:dyDescent="0.35">
      <c r="A21" s="6" t="s">
        <v>45</v>
      </c>
      <c r="B21" s="1" t="s">
        <v>18</v>
      </c>
      <c r="C21" s="20">
        <v>486</v>
      </c>
      <c r="D21" s="21">
        <v>254</v>
      </c>
      <c r="E21" s="21">
        <v>226</v>
      </c>
      <c r="F21" s="21">
        <v>255</v>
      </c>
      <c r="G21" s="30">
        <v>148</v>
      </c>
      <c r="H21" s="21">
        <v>231</v>
      </c>
      <c r="I21" s="21">
        <v>216</v>
      </c>
      <c r="J21" s="21">
        <v>410</v>
      </c>
      <c r="K21" s="21">
        <v>331</v>
      </c>
      <c r="L21" s="20">
        <v>217</v>
      </c>
      <c r="M21" s="28">
        <v>179</v>
      </c>
      <c r="N21" s="17"/>
      <c r="O21" s="13">
        <f t="shared" si="0"/>
        <v>2953</v>
      </c>
    </row>
    <row r="22" spans="1:15" x14ac:dyDescent="0.35">
      <c r="A22" s="6" t="s">
        <v>46</v>
      </c>
      <c r="B22" s="1" t="s">
        <v>19</v>
      </c>
      <c r="C22" s="20">
        <v>19</v>
      </c>
      <c r="D22" s="21">
        <v>6</v>
      </c>
      <c r="E22" s="21">
        <v>8</v>
      </c>
      <c r="F22" s="21">
        <v>12</v>
      </c>
      <c r="G22" s="30">
        <v>5</v>
      </c>
      <c r="H22" s="21">
        <v>8</v>
      </c>
      <c r="I22" s="21">
        <v>16</v>
      </c>
      <c r="J22" s="21">
        <v>7</v>
      </c>
      <c r="K22" s="21"/>
      <c r="L22" s="20">
        <v>8</v>
      </c>
      <c r="M22" s="28">
        <v>8</v>
      </c>
      <c r="N22" s="17"/>
      <c r="O22" s="13">
        <f t="shared" si="0"/>
        <v>97</v>
      </c>
    </row>
    <row r="23" spans="1:15" x14ac:dyDescent="0.35">
      <c r="A23" s="53" t="s">
        <v>47</v>
      </c>
      <c r="B23" s="1" t="s">
        <v>20</v>
      </c>
      <c r="C23" s="20">
        <v>0</v>
      </c>
      <c r="D23" s="21">
        <v>0</v>
      </c>
      <c r="E23" s="21">
        <v>1</v>
      </c>
      <c r="F23" s="21">
        <v>0</v>
      </c>
      <c r="G23" s="30">
        <v>0</v>
      </c>
      <c r="H23" s="21">
        <v>0</v>
      </c>
      <c r="I23" s="21">
        <v>0</v>
      </c>
      <c r="J23" s="21"/>
      <c r="K23" s="21"/>
      <c r="L23" s="20">
        <v>0</v>
      </c>
      <c r="M23" s="28">
        <v>0</v>
      </c>
      <c r="N23" s="17"/>
      <c r="O23" s="13">
        <f t="shared" si="0"/>
        <v>1</v>
      </c>
    </row>
    <row r="24" spans="1:15" x14ac:dyDescent="0.35">
      <c r="A24" s="6" t="s">
        <v>48</v>
      </c>
      <c r="B24" s="1" t="s">
        <v>21</v>
      </c>
      <c r="C24" s="20">
        <v>0</v>
      </c>
      <c r="D24" s="21">
        <v>0</v>
      </c>
      <c r="E24" s="21">
        <v>0</v>
      </c>
      <c r="F24" s="21">
        <v>0</v>
      </c>
      <c r="G24" s="30">
        <v>1</v>
      </c>
      <c r="H24" s="21">
        <v>0</v>
      </c>
      <c r="I24" s="21">
        <v>1</v>
      </c>
      <c r="J24" s="21"/>
      <c r="K24" s="51"/>
      <c r="L24" s="20">
        <v>0</v>
      </c>
      <c r="M24" s="28">
        <v>1</v>
      </c>
      <c r="N24" s="17"/>
      <c r="O24" s="13">
        <f t="shared" si="0"/>
        <v>3</v>
      </c>
    </row>
    <row r="25" spans="1:15" x14ac:dyDescent="0.3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5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6" x14ac:dyDescent="0.3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ht="26" x14ac:dyDescent="0.3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x14ac:dyDescent="0.35">
      <c r="A28" s="6" t="s">
        <v>52</v>
      </c>
      <c r="B28" s="1" t="s">
        <v>25</v>
      </c>
      <c r="C28" s="20">
        <v>2</v>
      </c>
      <c r="D28" s="21">
        <v>4</v>
      </c>
      <c r="E28" s="21">
        <v>2</v>
      </c>
      <c r="F28" s="21">
        <v>0</v>
      </c>
      <c r="G28" s="30">
        <v>8</v>
      </c>
      <c r="H28" s="21">
        <v>9</v>
      </c>
      <c r="I28" s="21">
        <v>3</v>
      </c>
      <c r="J28" s="21">
        <v>4</v>
      </c>
      <c r="K28" s="21">
        <v>5</v>
      </c>
      <c r="L28" s="20">
        <v>4</v>
      </c>
      <c r="M28" s="28">
        <v>0</v>
      </c>
      <c r="N28" s="17"/>
      <c r="O28" s="13">
        <f t="shared" si="0"/>
        <v>41</v>
      </c>
    </row>
    <row r="29" spans="1:15" x14ac:dyDescent="0.35">
      <c r="A29" s="6" t="s">
        <v>53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6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6</v>
      </c>
    </row>
    <row r="30" spans="1:15" x14ac:dyDescent="0.3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6</v>
      </c>
      <c r="L30" s="20">
        <v>0</v>
      </c>
      <c r="M30" s="28">
        <v>0</v>
      </c>
      <c r="N30" s="17"/>
      <c r="O30" s="13">
        <f t="shared" si="0"/>
        <v>6</v>
      </c>
    </row>
    <row r="31" spans="1:15" x14ac:dyDescent="0.35">
      <c r="A31" s="6" t="s">
        <v>55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0">
        <v>0</v>
      </c>
      <c r="H31" s="21">
        <v>1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1</v>
      </c>
    </row>
    <row r="32" spans="1:15" x14ac:dyDescent="0.3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57</v>
      </c>
      <c r="B33" s="1" t="s">
        <v>30</v>
      </c>
      <c r="C33" s="20">
        <v>23</v>
      </c>
      <c r="D33" s="21">
        <v>61</v>
      </c>
      <c r="E33" s="21">
        <v>4</v>
      </c>
      <c r="F33" s="21">
        <v>6</v>
      </c>
      <c r="G33" s="30">
        <v>8</v>
      </c>
      <c r="H33" s="21">
        <v>52</v>
      </c>
      <c r="I33" s="21">
        <v>64</v>
      </c>
      <c r="J33" s="21">
        <v>8</v>
      </c>
      <c r="K33" s="21">
        <v>8</v>
      </c>
      <c r="L33" s="20">
        <v>76</v>
      </c>
      <c r="M33" s="28">
        <v>6</v>
      </c>
      <c r="N33" s="17"/>
      <c r="O33" s="13">
        <f t="shared" si="0"/>
        <v>316</v>
      </c>
    </row>
    <row r="34" spans="1:15" x14ac:dyDescent="0.35">
      <c r="A34" s="7" t="s">
        <v>58</v>
      </c>
      <c r="B34" s="8" t="s">
        <v>31</v>
      </c>
      <c r="C34" s="20">
        <v>4045</v>
      </c>
      <c r="D34" s="22">
        <f>D3+D4+D5+D6+D7+D8+D9+D16+D19+D26+D27+D28+D29+D30+D31+D32+D33</f>
        <v>1882</v>
      </c>
      <c r="E34" s="21">
        <v>496</v>
      </c>
      <c r="F34" s="21">
        <v>322</v>
      </c>
      <c r="G34" s="33">
        <v>1835</v>
      </c>
      <c r="H34" s="21">
        <v>1262</v>
      </c>
      <c r="I34" s="21">
        <f>I3+I5+I4+I6+I7+I8+I9+I16+I19+I26+I27+I28+I29+I30+I32+I31+I33</f>
        <v>1751</v>
      </c>
      <c r="J34" s="24">
        <f t="shared" ref="J34" si="18">SUM(J3:J10,J13,J19,J26:J33)</f>
        <v>954</v>
      </c>
      <c r="K34" s="52">
        <f>SUM(K3:K10)+K13+K19+SUM(K26:K33)</f>
        <v>682</v>
      </c>
      <c r="L34" s="20">
        <v>411</v>
      </c>
      <c r="M34" s="29">
        <f>SUM(M3:M9)+M16+M19+SUM(M26:M33)</f>
        <v>769</v>
      </c>
      <c r="N34" s="18"/>
      <c r="O34" s="9">
        <f t="shared" si="0"/>
        <v>14409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2025-06-27T08:50:06Z</dcterms:modified>
</cp:coreProperties>
</file>