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март\"/>
    </mc:Choice>
  </mc:AlternateContent>
  <xr:revisionPtr revIDLastSave="0" documentId="8_{19239713-E938-43F7-BF17-FFA8096B7E3D}" xr6:coauthVersionLast="47" xr6:coauthVersionMax="47" xr10:uidLastSave="{00000000-0000-0000-0000-000000000000}"/>
  <bookViews>
    <workbookView xWindow="-110" yWindow="-110" windowWidth="19420" windowHeight="10420" activeTab="6" xr2:uid="{00000000-000D-0000-FFFF-FFFF00000000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4" l="1"/>
  <c r="D19" i="4" s="1"/>
  <c r="D18" i="4"/>
  <c r="D17" i="4"/>
  <c r="D13" i="4"/>
  <c r="D16" i="4" s="1"/>
  <c r="D10" i="4"/>
  <c r="D20" i="3"/>
  <c r="D19" i="3" s="1"/>
  <c r="D18" i="3"/>
  <c r="D17" i="3"/>
  <c r="D13" i="3"/>
  <c r="D10" i="3"/>
  <c r="D20" i="2"/>
  <c r="D19" i="2" s="1"/>
  <c r="D18" i="2"/>
  <c r="D17" i="2"/>
  <c r="D13" i="2"/>
  <c r="D10" i="2"/>
  <c r="D16" i="2" s="1"/>
  <c r="D20" i="1"/>
  <c r="D19" i="1" s="1"/>
  <c r="D18" i="1"/>
  <c r="D17" i="1"/>
  <c r="D16" i="1" s="1"/>
  <c r="D13" i="1"/>
  <c r="D10" i="1"/>
  <c r="L20" i="4"/>
  <c r="L19" i="4" s="1"/>
  <c r="L18" i="4"/>
  <c r="L17" i="4"/>
  <c r="L16" i="4" s="1"/>
  <c r="L13" i="4"/>
  <c r="L10" i="4"/>
  <c r="L20" i="2"/>
  <c r="L19" i="2" s="1"/>
  <c r="L18" i="2"/>
  <c r="L17" i="2"/>
  <c r="L16" i="2"/>
  <c r="L13" i="2"/>
  <c r="L10" i="2"/>
  <c r="L20" i="3"/>
  <c r="L19" i="3" s="1"/>
  <c r="L16" i="3"/>
  <c r="L13" i="3"/>
  <c r="L10" i="3"/>
  <c r="L20" i="1"/>
  <c r="L19" i="1" s="1"/>
  <c r="L18" i="1"/>
  <c r="L17" i="1"/>
  <c r="L16" i="1" s="1"/>
  <c r="L13" i="1"/>
  <c r="L10" i="1"/>
  <c r="L34" i="4" l="1"/>
  <c r="D34" i="2"/>
  <c r="L34" i="1"/>
  <c r="D16" i="3"/>
  <c r="D34" i="4"/>
  <c r="D34" i="1"/>
  <c r="L34" i="2"/>
  <c r="M20" i="8" l="1"/>
  <c r="M19" i="8" s="1"/>
  <c r="K20" i="8"/>
  <c r="J20" i="8"/>
  <c r="K19" i="8"/>
  <c r="J19" i="8"/>
  <c r="M18" i="8"/>
  <c r="M16" i="8" s="1"/>
  <c r="K18" i="8"/>
  <c r="J18" i="8"/>
  <c r="M17" i="8"/>
  <c r="K17" i="8"/>
  <c r="J17" i="8"/>
  <c r="M13" i="8"/>
  <c r="K13" i="8"/>
  <c r="K34" i="8" s="1"/>
  <c r="J13" i="8"/>
  <c r="M10" i="8"/>
  <c r="K10" i="8"/>
  <c r="J10" i="8"/>
  <c r="I20" i="8"/>
  <c r="I19" i="8" s="1"/>
  <c r="H20" i="8"/>
  <c r="D20" i="8"/>
  <c r="H19" i="8"/>
  <c r="D19" i="8"/>
  <c r="I18" i="8"/>
  <c r="D18" i="8"/>
  <c r="I17" i="8"/>
  <c r="I16" i="8" s="1"/>
  <c r="I34" i="8" s="1"/>
  <c r="D17" i="8"/>
  <c r="I13" i="8"/>
  <c r="D13" i="8"/>
  <c r="I10" i="8"/>
  <c r="D10" i="8"/>
  <c r="D16" i="8" s="1"/>
  <c r="D34" i="8" s="1"/>
  <c r="M20" i="7"/>
  <c r="M19" i="7" s="1"/>
  <c r="K20" i="7"/>
  <c r="J20" i="7"/>
  <c r="J19" i="7" s="1"/>
  <c r="K19" i="7"/>
  <c r="K18" i="7"/>
  <c r="K17" i="7"/>
  <c r="K16" i="7" s="1"/>
  <c r="M16" i="7"/>
  <c r="J16" i="7"/>
  <c r="M13" i="7"/>
  <c r="K13" i="7"/>
  <c r="J13" i="7"/>
  <c r="M10" i="7"/>
  <c r="K10" i="7"/>
  <c r="J10" i="7"/>
  <c r="I20" i="7"/>
  <c r="I19" i="7" s="1"/>
  <c r="H20" i="7"/>
  <c r="H19" i="7" s="1"/>
  <c r="D20" i="7"/>
  <c r="D19" i="7" s="1"/>
  <c r="I18" i="7"/>
  <c r="I17" i="7"/>
  <c r="D16" i="7"/>
  <c r="I13" i="7"/>
  <c r="D13" i="7"/>
  <c r="I10" i="7"/>
  <c r="D10" i="7"/>
  <c r="J22" i="6"/>
  <c r="J21" i="6"/>
  <c r="J20" i="6" s="1"/>
  <c r="J19" i="6" s="1"/>
  <c r="M20" i="6"/>
  <c r="K20" i="6"/>
  <c r="M19" i="6"/>
  <c r="K19" i="6"/>
  <c r="M18" i="6"/>
  <c r="K18" i="6"/>
  <c r="J18" i="6"/>
  <c r="M17" i="6"/>
  <c r="M16" i="6" s="1"/>
  <c r="M34" i="6" s="1"/>
  <c r="K17" i="6"/>
  <c r="K16" i="6" s="1"/>
  <c r="J17" i="6"/>
  <c r="M13" i="6"/>
  <c r="K13" i="6"/>
  <c r="K34" i="6" s="1"/>
  <c r="J13" i="6"/>
  <c r="M10" i="6"/>
  <c r="K10" i="6"/>
  <c r="J10" i="6"/>
  <c r="I20" i="6"/>
  <c r="I19" i="6" s="1"/>
  <c r="H20" i="6"/>
  <c r="H19" i="6" s="1"/>
  <c r="D20" i="6"/>
  <c r="D19" i="6"/>
  <c r="I18" i="6"/>
  <c r="D18" i="6"/>
  <c r="I17" i="6"/>
  <c r="D17" i="6"/>
  <c r="I13" i="6"/>
  <c r="D13" i="6"/>
  <c r="I10" i="6"/>
  <c r="D10" i="6"/>
  <c r="D16" i="6" s="1"/>
  <c r="D34" i="6" s="1"/>
  <c r="M20" i="5"/>
  <c r="K20" i="5"/>
  <c r="J20" i="5"/>
  <c r="J19" i="5" s="1"/>
  <c r="M19" i="5"/>
  <c r="K19" i="5"/>
  <c r="M18" i="5"/>
  <c r="K18" i="5"/>
  <c r="K16" i="5" s="1"/>
  <c r="J18" i="5"/>
  <c r="M17" i="5"/>
  <c r="K17" i="5"/>
  <c r="J17" i="5"/>
  <c r="M16" i="5"/>
  <c r="M34" i="5" s="1"/>
  <c r="M13" i="5"/>
  <c r="K13" i="5"/>
  <c r="K34" i="5" s="1"/>
  <c r="J13" i="5"/>
  <c r="M10" i="5"/>
  <c r="K10" i="5"/>
  <c r="J10" i="5"/>
  <c r="I20" i="5"/>
  <c r="I19" i="5" s="1"/>
  <c r="H20" i="5"/>
  <c r="H19" i="5" s="1"/>
  <c r="D20" i="5"/>
  <c r="D19" i="5"/>
  <c r="I18" i="5"/>
  <c r="D18" i="5"/>
  <c r="I17" i="5"/>
  <c r="D17" i="5"/>
  <c r="I13" i="5"/>
  <c r="D13" i="5"/>
  <c r="I10" i="5"/>
  <c r="D10" i="5"/>
  <c r="I16" i="5" l="1"/>
  <c r="I16" i="6"/>
  <c r="J16" i="6"/>
  <c r="I16" i="7"/>
  <c r="J16" i="8"/>
  <c r="J34" i="8"/>
  <c r="K16" i="8"/>
  <c r="J16" i="5"/>
  <c r="D16" i="5"/>
  <c r="D34" i="5" s="1"/>
  <c r="M34" i="8"/>
  <c r="J34" i="6"/>
  <c r="I34" i="6"/>
  <c r="J34" i="5"/>
  <c r="I34" i="5"/>
  <c r="I20" i="4" l="1"/>
  <c r="I19" i="4" s="1"/>
  <c r="I18" i="4"/>
  <c r="I17" i="4"/>
  <c r="I16" i="4" s="1"/>
  <c r="I34" i="4" s="1"/>
  <c r="I13" i="4"/>
  <c r="I10" i="4"/>
  <c r="I20" i="3"/>
  <c r="I19" i="3"/>
  <c r="I18" i="3"/>
  <c r="I17" i="3"/>
  <c r="I16" i="3" s="1"/>
  <c r="I13" i="3"/>
  <c r="I10" i="3"/>
  <c r="I20" i="2"/>
  <c r="I19" i="2" s="1"/>
  <c r="I18" i="2"/>
  <c r="I17" i="2"/>
  <c r="I13" i="2"/>
  <c r="I10" i="2"/>
  <c r="I20" i="1"/>
  <c r="I19" i="1" s="1"/>
  <c r="I18" i="1"/>
  <c r="I17" i="1"/>
  <c r="I13" i="1"/>
  <c r="I10" i="1"/>
  <c r="I16" i="2" l="1"/>
  <c r="I34" i="2" s="1"/>
  <c r="I16" i="1"/>
  <c r="I34" i="1" s="1"/>
  <c r="J20" i="4"/>
  <c r="J19" i="4" s="1"/>
  <c r="J18" i="4"/>
  <c r="J17" i="4"/>
  <c r="J16" i="4" s="1"/>
  <c r="J13" i="4"/>
  <c r="J10" i="4"/>
  <c r="J20" i="3"/>
  <c r="J19" i="3"/>
  <c r="J16" i="3"/>
  <c r="J13" i="3"/>
  <c r="J10" i="3"/>
  <c r="J20" i="2"/>
  <c r="J19" i="2" s="1"/>
  <c r="J18" i="2"/>
  <c r="J17" i="2"/>
  <c r="J13" i="2"/>
  <c r="J10" i="2"/>
  <c r="J20" i="1"/>
  <c r="J19" i="1" s="1"/>
  <c r="J18" i="1"/>
  <c r="J17" i="1"/>
  <c r="J16" i="1"/>
  <c r="J13" i="1"/>
  <c r="J10" i="1"/>
  <c r="J16" i="2" l="1"/>
  <c r="J34" i="4"/>
  <c r="J34" i="2"/>
  <c r="J34" i="1"/>
  <c r="M20" i="4"/>
  <c r="M19" i="4"/>
  <c r="M18" i="4"/>
  <c r="M16" i="4" s="1"/>
  <c r="M20" i="2"/>
  <c r="M19" i="2" s="1"/>
  <c r="M34" i="2" s="1"/>
  <c r="M18" i="2"/>
  <c r="M16" i="2" s="1"/>
  <c r="M20" i="1"/>
  <c r="M19" i="1" s="1"/>
  <c r="M18" i="1"/>
  <c r="M17" i="1"/>
  <c r="M13" i="1"/>
  <c r="M10" i="1"/>
  <c r="M16" i="1" s="1"/>
  <c r="M34" i="1" s="1"/>
  <c r="M20" i="3" l="1"/>
  <c r="M19" i="3" s="1"/>
  <c r="M18" i="3"/>
  <c r="M16" i="3" s="1"/>
  <c r="M13" i="3"/>
  <c r="M10" i="3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<sst xmlns="http://schemas.openxmlformats.org/spreadsheetml/2006/main" count="620" uniqueCount="82">
  <si>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</si>
  <si>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</si>
  <si>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</si>
  <si>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</si>
  <si>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</si>
  <si>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</si>
  <si>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</si>
  <si>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</si>
  <si>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</si>
  <si>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</si>
  <si>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</si>
  <si>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</si>
  <si>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</si>
  <si>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</si>
  <si>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</si>
  <si>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</si>
  <si>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</si>
  <si>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</si>
  <si>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</si>
  <si>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</si>
  <si>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</si>
  <si>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</si>
  <si>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</si>
  <si>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</si>
  <si>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</si>
  <si>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</si>
  <si>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</si>
  <si>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</si>
  <si>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</si>
  <si>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</si>
  <si>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</si>
  <si>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</si>
  <si>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</si>
  <si>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</si>
  <si>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</si>
  <si>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</si>
  <si>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</si>
  <si>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</si>
  <si>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</si>
  <si>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dëmtime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</si>
  <si>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</si>
  <si>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</si>
  <si>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</si>
  <si>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</si>
  <si>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</si>
  <si>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</si>
  <si>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</si>
  <si>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</si>
  <si>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</si>
  <si>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</si>
  <si>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</si>
  <si>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</si>
  <si>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</si>
  <si>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</si>
  <si>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</si>
  <si>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</si>
  <si>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</si>
  <si>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</si>
  <si>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</si>
  <si>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</si>
  <si>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Primi i shkruar bruto, në mijëra denarë për muajin mars të vitit 2025</t>
  </si>
  <si>
    <t>Primi i shkruar bruto, në mijëra denarë për muajin mars të vitit 2024</t>
  </si>
  <si>
    <t>Dëme të paguara bruto,në mijëra denarë për muajin mars të vitit 2025</t>
  </si>
  <si>
    <t>Dëme të paguara bruto,në mijëra denarë për muajin mars të vitit 2024</t>
  </si>
  <si>
    <t>Numri i kontratave të lidhura  për muajin mars  të vitit 2025</t>
  </si>
  <si>
    <t>Numri i kontratave të lidhura  për muajin mars  të vitit 2024</t>
  </si>
  <si>
    <t>Numri i dëmeve të likuiduara për muajin mars  të vitit 2025</t>
  </si>
  <si>
    <t>Numri i dëmeve të likuiduara për muajin mars  të vitit 2024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</si>
  <si>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</si>
  <si>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</si>
  <si>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</si>
  <si>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</si>
  <si>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</si>
  <si>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</si>
  <si>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</si>
  <si>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</si>
  <si>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</si>
  <si>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</si>
  <si>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</si>
  <si>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</si>
  <si>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Makedonija osiguruvanje</t>
  </si>
  <si>
    <t>Viner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</si>
</sst>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_-;\-* #,##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i/>
      <sz val="8"/>
      <name val="Calibri"/>
      <family val="2"/>
      <charset val="204"/>
    </font>
    <font>
      <i/>
      <sz val="10"/>
      <name val="Calibri"/>
      <family val="2"/>
      <charset val="204"/>
    </font>
    <font>
      <sz val="10"/>
      <color theme="9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</cellStyleXfs>
  <cellXfs count="49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164" fontId="7" fillId="4" borderId="13" xfId="3" applyNumberFormat="1" applyFont="1" applyFill="1" applyBorder="1"/>
    <xf numFmtId="3" fontId="5" fillId="0" borderId="1" xfId="0" applyNumberFormat="1" applyFont="1" applyBorder="1" applyAlignment="1">
      <alignment vertical="center" wrapText="1"/>
    </xf>
    <xf numFmtId="3" fontId="2" fillId="3" borderId="1" xfId="2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0" fontId="2" fillId="7" borderId="5" xfId="1" applyFont="1" applyFill="1" applyBorder="1" applyAlignment="1">
      <alignment horizontal="left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5" borderId="1" xfId="1" applyNumberFormat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5" borderId="1" xfId="1" applyNumberFormat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5" borderId="1" xfId="1" applyNumberFormat="1" applyFont="1" applyFill="1" applyBorder="1" applyAlignment="1">
      <alignment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5" fillId="5" borderId="1" xfId="1" applyNumberFormat="1" applyFont="1" applyFill="1" applyBorder="1" applyAlignment="1">
      <alignment vertical="center" wrapText="1"/>
    </xf>
  </cellXfs>
  <cellStyles count="4">
    <cellStyle name="Comma" xfId="3" builtinId="3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4"/>
  <sheetViews>
    <sheetView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60</v>
      </c>
    </row>
    <row r="2" spans="1:14" s="3" customFormat="1" ht="29" x14ac:dyDescent="0.35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6" t="s">
        <v>78</v>
      </c>
      <c r="N2" s="12" t="s">
        <v>79</v>
      </c>
    </row>
    <row r="3" spans="1:14" x14ac:dyDescent="0.35">
      <c r="A3" s="6" t="s">
        <v>32</v>
      </c>
      <c r="B3" s="1" t="s">
        <v>0</v>
      </c>
      <c r="C3" s="36">
        <v>10889</v>
      </c>
      <c r="D3" s="35">
        <v>12206</v>
      </c>
      <c r="E3" s="21">
        <v>5848</v>
      </c>
      <c r="F3" s="21">
        <v>2948.9199600000002</v>
      </c>
      <c r="G3" s="21">
        <v>7986.35</v>
      </c>
      <c r="H3" s="41">
        <v>7532.6600000000026</v>
      </c>
      <c r="I3" s="21">
        <v>5743.5069999999996</v>
      </c>
      <c r="J3" s="21">
        <v>2260</v>
      </c>
      <c r="K3" s="20">
        <v>4177</v>
      </c>
      <c r="L3" s="26">
        <v>9432.73</v>
      </c>
      <c r="M3" s="21">
        <v>152.01499999999999</v>
      </c>
      <c r="N3" s="13">
        <f>SUM(C3:M3)</f>
        <v>69176.181960000002</v>
      </c>
    </row>
    <row r="4" spans="1:14" x14ac:dyDescent="0.35">
      <c r="A4" s="6" t="s">
        <v>33</v>
      </c>
      <c r="B4" s="1" t="s">
        <v>1</v>
      </c>
      <c r="C4" s="36">
        <v>43333</v>
      </c>
      <c r="D4" s="35">
        <v>26991</v>
      </c>
      <c r="E4" s="21">
        <v>7638</v>
      </c>
      <c r="F4" s="21">
        <v>0</v>
      </c>
      <c r="G4" s="21">
        <v>7543.31</v>
      </c>
      <c r="H4" s="41">
        <v>13528.178000000005</v>
      </c>
      <c r="I4" s="21">
        <v>24695.51</v>
      </c>
      <c r="J4" s="21">
        <v>11315</v>
      </c>
      <c r="K4" s="20">
        <v>0</v>
      </c>
      <c r="L4" s="26">
        <v>18231.82</v>
      </c>
      <c r="M4" s="21">
        <v>0</v>
      </c>
      <c r="N4" s="13">
        <f t="shared" ref="N4:N34" si="0">SUM(C4:M4)</f>
        <v>153275.818</v>
      </c>
    </row>
    <row r="5" spans="1:14" x14ac:dyDescent="0.35">
      <c r="A5" s="6" t="s">
        <v>34</v>
      </c>
      <c r="B5" s="1" t="s">
        <v>2</v>
      </c>
      <c r="C5" s="36">
        <v>13769</v>
      </c>
      <c r="D5" s="35">
        <v>11861</v>
      </c>
      <c r="E5" s="21">
        <v>7148</v>
      </c>
      <c r="F5" s="21">
        <v>1529.174</v>
      </c>
      <c r="G5" s="21">
        <v>14210.32</v>
      </c>
      <c r="H5" s="41">
        <v>22965.678999999996</v>
      </c>
      <c r="I5" s="21">
        <v>14473.428</v>
      </c>
      <c r="J5" s="21">
        <v>7023</v>
      </c>
      <c r="K5" s="20">
        <v>11999</v>
      </c>
      <c r="L5" s="26">
        <v>10761.24</v>
      </c>
      <c r="M5" s="21">
        <v>859.34299999999996</v>
      </c>
      <c r="N5" s="13">
        <f t="shared" si="0"/>
        <v>116599.18399999999</v>
      </c>
    </row>
    <row r="6" spans="1:14" ht="26" x14ac:dyDescent="0.35">
      <c r="A6" s="6" t="s">
        <v>35</v>
      </c>
      <c r="B6" s="1" t="s">
        <v>3</v>
      </c>
      <c r="C6" s="36">
        <v>0</v>
      </c>
      <c r="D6" s="21">
        <v>0</v>
      </c>
      <c r="E6" s="21">
        <v>0</v>
      </c>
      <c r="F6" s="21">
        <v>0</v>
      </c>
      <c r="G6" s="21">
        <v>0</v>
      </c>
      <c r="H6" s="41">
        <v>0</v>
      </c>
      <c r="I6" s="21">
        <v>0</v>
      </c>
      <c r="J6" s="21">
        <v>0</v>
      </c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35">
      <c r="A7" s="6" t="s">
        <v>36</v>
      </c>
      <c r="B7" s="1" t="s">
        <v>4</v>
      </c>
      <c r="C7" s="36">
        <v>0</v>
      </c>
      <c r="D7" s="21">
        <v>0</v>
      </c>
      <c r="E7" s="21">
        <v>0</v>
      </c>
      <c r="F7" s="21">
        <v>0</v>
      </c>
      <c r="G7" s="21">
        <v>0</v>
      </c>
      <c r="H7" s="41">
        <v>0</v>
      </c>
      <c r="I7" s="21">
        <v>0</v>
      </c>
      <c r="J7" s="21">
        <v>0</v>
      </c>
      <c r="K7" s="20">
        <v>0</v>
      </c>
      <c r="L7" s="26">
        <v>0</v>
      </c>
      <c r="M7" s="21">
        <v>0</v>
      </c>
      <c r="N7" s="13">
        <f t="shared" si="0"/>
        <v>0</v>
      </c>
    </row>
    <row r="8" spans="1:14" x14ac:dyDescent="0.35">
      <c r="A8" s="6" t="s">
        <v>37</v>
      </c>
      <c r="B8" s="1" t="s">
        <v>5</v>
      </c>
      <c r="C8" s="36">
        <v>0</v>
      </c>
      <c r="D8" s="21">
        <v>0</v>
      </c>
      <c r="E8" s="21">
        <v>0</v>
      </c>
      <c r="F8" s="21">
        <v>0</v>
      </c>
      <c r="G8" s="21">
        <v>0</v>
      </c>
      <c r="H8" s="41">
        <v>157.96600000000001</v>
      </c>
      <c r="I8" s="21">
        <v>0</v>
      </c>
      <c r="J8" s="21">
        <v>43</v>
      </c>
      <c r="K8" s="20">
        <v>0</v>
      </c>
      <c r="L8" s="26">
        <v>0</v>
      </c>
      <c r="M8" s="21">
        <v>0</v>
      </c>
      <c r="N8" s="13">
        <f t="shared" si="0"/>
        <v>200.96600000000001</v>
      </c>
    </row>
    <row r="9" spans="1:14" x14ac:dyDescent="0.35">
      <c r="A9" s="6" t="s">
        <v>38</v>
      </c>
      <c r="B9" s="1" t="s">
        <v>6</v>
      </c>
      <c r="C9" s="36">
        <v>190</v>
      </c>
      <c r="D9" s="21">
        <v>518</v>
      </c>
      <c r="E9" s="21">
        <v>1495</v>
      </c>
      <c r="F9" s="21">
        <v>0</v>
      </c>
      <c r="G9" s="21">
        <v>3393.76</v>
      </c>
      <c r="H9" s="41">
        <v>456.67700000000002</v>
      </c>
      <c r="I9" s="21">
        <v>912.41700000000003</v>
      </c>
      <c r="J9" s="21">
        <v>733</v>
      </c>
      <c r="K9" s="20">
        <v>314</v>
      </c>
      <c r="L9" s="26">
        <v>103.29</v>
      </c>
      <c r="M9" s="21">
        <v>0</v>
      </c>
      <c r="N9" s="13">
        <f t="shared" si="0"/>
        <v>8116.1440000000002</v>
      </c>
    </row>
    <row r="10" spans="1:14" ht="26" x14ac:dyDescent="0.35">
      <c r="A10" s="6" t="s">
        <v>39</v>
      </c>
      <c r="B10" s="1" t="s">
        <v>7</v>
      </c>
      <c r="C10" s="36">
        <v>6389</v>
      </c>
      <c r="D10" s="21">
        <f>D11+D12</f>
        <v>372638</v>
      </c>
      <c r="E10" s="21">
        <v>2054</v>
      </c>
      <c r="F10" s="23">
        <v>590.15899999999999</v>
      </c>
      <c r="G10" s="21">
        <v>38129.81</v>
      </c>
      <c r="H10" s="41">
        <v>9451.057630000003</v>
      </c>
      <c r="I10" s="21">
        <f>I11+I12</f>
        <v>5365.6297420219489</v>
      </c>
      <c r="J10" s="21">
        <f t="shared" ref="J10" si="1">SUM(J11:J12)</f>
        <v>3087</v>
      </c>
      <c r="K10" s="20">
        <v>5038</v>
      </c>
      <c r="L10" s="26">
        <f>SUM(L11:L12)</f>
        <v>5823.7300000000005</v>
      </c>
      <c r="M10" s="21">
        <f>M11+M12</f>
        <v>1.47</v>
      </c>
      <c r="N10" s="13">
        <f t="shared" si="0"/>
        <v>448567.8563720219</v>
      </c>
    </row>
    <row r="11" spans="1:14" x14ac:dyDescent="0.35">
      <c r="A11" s="6" t="s">
        <v>40</v>
      </c>
      <c r="B11" s="1" t="s">
        <v>8</v>
      </c>
      <c r="C11" s="36">
        <v>3528</v>
      </c>
      <c r="D11" s="35">
        <v>1762</v>
      </c>
      <c r="E11" s="21">
        <v>833</v>
      </c>
      <c r="F11" s="21">
        <v>148.81800000000001</v>
      </c>
      <c r="G11" s="21">
        <v>1501.82</v>
      </c>
      <c r="H11" s="41">
        <v>2883.3176299999996</v>
      </c>
      <c r="I11" s="21">
        <v>858.98498424358024</v>
      </c>
      <c r="J11" s="21">
        <v>643</v>
      </c>
      <c r="K11" s="20">
        <v>1419</v>
      </c>
      <c r="L11" s="26">
        <v>485.38</v>
      </c>
      <c r="M11" s="21">
        <v>0</v>
      </c>
      <c r="N11" s="13">
        <f t="shared" si="0"/>
        <v>14063.320614243579</v>
      </c>
    </row>
    <row r="12" spans="1:14" x14ac:dyDescent="0.35">
      <c r="A12" s="6" t="s">
        <v>41</v>
      </c>
      <c r="B12" s="1" t="s">
        <v>9</v>
      </c>
      <c r="C12" s="36">
        <v>2861</v>
      </c>
      <c r="D12" s="35">
        <v>370876</v>
      </c>
      <c r="E12" s="21">
        <v>1221</v>
      </c>
      <c r="F12" s="21">
        <v>441.34100000000001</v>
      </c>
      <c r="G12" s="21">
        <v>36627.99</v>
      </c>
      <c r="H12" s="41">
        <v>6567.739999999998</v>
      </c>
      <c r="I12" s="21">
        <v>4506.6447577783683</v>
      </c>
      <c r="J12" s="21">
        <v>2444</v>
      </c>
      <c r="K12" s="20">
        <v>3619</v>
      </c>
      <c r="L12" s="26">
        <v>5338.35</v>
      </c>
      <c r="M12" s="21">
        <v>1.47</v>
      </c>
      <c r="N12" s="13">
        <f t="shared" si="0"/>
        <v>434504.53575777833</v>
      </c>
    </row>
    <row r="13" spans="1:14" x14ac:dyDescent="0.35">
      <c r="A13" s="6" t="s">
        <v>42</v>
      </c>
      <c r="B13" s="1" t="s">
        <v>10</v>
      </c>
      <c r="C13" s="36">
        <v>16397</v>
      </c>
      <c r="D13" s="21">
        <f>D14+D15</f>
        <v>241947</v>
      </c>
      <c r="E13" s="21">
        <v>1075</v>
      </c>
      <c r="F13" s="23">
        <v>144.13800000000001</v>
      </c>
      <c r="G13" s="21">
        <v>49734.15</v>
      </c>
      <c r="H13" s="41">
        <v>17699.554349999995</v>
      </c>
      <c r="I13" s="21">
        <f>I14+I15</f>
        <v>12424.295257978054</v>
      </c>
      <c r="J13" s="21">
        <f t="shared" ref="J13" si="2">SUM(J14:J15)</f>
        <v>3101</v>
      </c>
      <c r="K13" s="20">
        <v>1570.1179999999999</v>
      </c>
      <c r="L13" s="26">
        <f>SUM(L14:L15)</f>
        <v>6687.75</v>
      </c>
      <c r="M13" s="21">
        <f>M14+M15</f>
        <v>0</v>
      </c>
      <c r="N13" s="13">
        <f t="shared" si="0"/>
        <v>350780.00560797809</v>
      </c>
    </row>
    <row r="14" spans="1:14" x14ac:dyDescent="0.35">
      <c r="A14" s="6" t="s">
        <v>40</v>
      </c>
      <c r="B14" s="1" t="s">
        <v>11</v>
      </c>
      <c r="C14" s="36">
        <v>2439</v>
      </c>
      <c r="D14" s="21">
        <v>1773</v>
      </c>
      <c r="E14" s="21">
        <v>253</v>
      </c>
      <c r="F14" s="21">
        <v>21.236000000000001</v>
      </c>
      <c r="G14" s="21">
        <v>2457.3000000000002</v>
      </c>
      <c r="H14" s="41">
        <v>10062.503559999997</v>
      </c>
      <c r="I14" s="21">
        <v>5154.7060157564201</v>
      </c>
      <c r="J14" s="21">
        <v>197</v>
      </c>
      <c r="K14" s="20">
        <v>174</v>
      </c>
      <c r="L14" s="26">
        <v>567.59</v>
      </c>
      <c r="M14" s="21">
        <v>0</v>
      </c>
      <c r="N14" s="13">
        <f t="shared" si="0"/>
        <v>23099.335575756417</v>
      </c>
    </row>
    <row r="15" spans="1:14" x14ac:dyDescent="0.35">
      <c r="A15" s="6" t="s">
        <v>41</v>
      </c>
      <c r="B15" s="1" t="s">
        <v>12</v>
      </c>
      <c r="C15" s="36">
        <v>13958</v>
      </c>
      <c r="D15" s="21">
        <v>240174</v>
      </c>
      <c r="E15" s="21">
        <v>822</v>
      </c>
      <c r="F15" s="21">
        <v>122.902</v>
      </c>
      <c r="G15" s="21">
        <v>47276.85</v>
      </c>
      <c r="H15" s="41">
        <v>7637.050790000003</v>
      </c>
      <c r="I15" s="21">
        <v>7269.589242221633</v>
      </c>
      <c r="J15" s="21">
        <v>2904</v>
      </c>
      <c r="K15" s="20">
        <v>1396.1179999999999</v>
      </c>
      <c r="L15" s="26">
        <v>6120.16</v>
      </c>
      <c r="M15" s="21">
        <v>0</v>
      </c>
      <c r="N15" s="13">
        <f t="shared" si="0"/>
        <v>327680.67003222159</v>
      </c>
    </row>
    <row r="16" spans="1:14" x14ac:dyDescent="0.35">
      <c r="A16" s="6" t="s">
        <v>43</v>
      </c>
      <c r="B16" s="1" t="s">
        <v>13</v>
      </c>
      <c r="C16" s="36">
        <v>22786</v>
      </c>
      <c r="D16" s="21">
        <f>D17+D18</f>
        <v>614585</v>
      </c>
      <c r="E16" s="21">
        <v>3129</v>
      </c>
      <c r="F16" s="23">
        <v>734.29700000000003</v>
      </c>
      <c r="G16" s="21">
        <v>87863.96</v>
      </c>
      <c r="H16" s="41">
        <v>27150.611980000001</v>
      </c>
      <c r="I16" s="21">
        <f t="shared" ref="I16" si="3">I17+I18</f>
        <v>17789.925000000003</v>
      </c>
      <c r="J16" s="21">
        <f t="shared" ref="J16" si="4">SUM(J17:J18)</f>
        <v>6188</v>
      </c>
      <c r="K16" s="20">
        <v>6608.1180000000004</v>
      </c>
      <c r="L16" s="26">
        <f>SUM(L17:L18)</f>
        <v>12511.48</v>
      </c>
      <c r="M16" s="21">
        <f>M10+M13</f>
        <v>1.47</v>
      </c>
      <c r="N16" s="13">
        <f t="shared" si="0"/>
        <v>799347.86198000005</v>
      </c>
    </row>
    <row r="17" spans="1:14" x14ac:dyDescent="0.35">
      <c r="A17" s="6" t="s">
        <v>40</v>
      </c>
      <c r="B17" s="1" t="s">
        <v>14</v>
      </c>
      <c r="C17" s="36">
        <v>5967</v>
      </c>
      <c r="D17" s="35">
        <f>D11+D14</f>
        <v>3535</v>
      </c>
      <c r="E17" s="21">
        <v>1086</v>
      </c>
      <c r="F17" s="23">
        <v>170.054</v>
      </c>
      <c r="G17" s="21">
        <v>3959.12</v>
      </c>
      <c r="H17" s="41">
        <v>12945.821189999999</v>
      </c>
      <c r="I17" s="21">
        <f>I11+I14</f>
        <v>6013.6910000000007</v>
      </c>
      <c r="J17" s="21">
        <f t="shared" ref="J17:J18" si="5">J11+J14</f>
        <v>840</v>
      </c>
      <c r="K17" s="20">
        <v>1593</v>
      </c>
      <c r="L17" s="26">
        <f t="shared" ref="L17:L18" si="6">L11+L14</f>
        <v>1052.97</v>
      </c>
      <c r="M17" s="21">
        <f>M11+M14</f>
        <v>0</v>
      </c>
      <c r="N17" s="13">
        <f t="shared" si="0"/>
        <v>37162.656190000002</v>
      </c>
    </row>
    <row r="18" spans="1:14" x14ac:dyDescent="0.35">
      <c r="A18" s="6" t="s">
        <v>41</v>
      </c>
      <c r="B18" s="1" t="s">
        <v>15</v>
      </c>
      <c r="C18" s="36">
        <v>16819</v>
      </c>
      <c r="D18" s="35">
        <f>D12+D15</f>
        <v>611050</v>
      </c>
      <c r="E18" s="21">
        <v>2043</v>
      </c>
      <c r="F18" s="23">
        <v>564.24300000000005</v>
      </c>
      <c r="G18" s="21">
        <v>83904.84</v>
      </c>
      <c r="H18" s="41">
        <v>14204.790789999999</v>
      </c>
      <c r="I18" s="21">
        <f>I12+I15</f>
        <v>11776.234</v>
      </c>
      <c r="J18" s="21">
        <f t="shared" si="5"/>
        <v>5348</v>
      </c>
      <c r="K18" s="20">
        <v>5015.1180000000004</v>
      </c>
      <c r="L18" s="26">
        <f t="shared" si="6"/>
        <v>11458.51</v>
      </c>
      <c r="M18" s="21">
        <f>M12+M15</f>
        <v>1.47</v>
      </c>
      <c r="N18" s="13">
        <f t="shared" si="0"/>
        <v>762185.20579000004</v>
      </c>
    </row>
    <row r="19" spans="1:14" x14ac:dyDescent="0.35">
      <c r="A19" s="6" t="s">
        <v>44</v>
      </c>
      <c r="B19" s="1" t="s">
        <v>16</v>
      </c>
      <c r="C19" s="36">
        <v>52199</v>
      </c>
      <c r="D19" s="21">
        <f>D20+D24+D25</f>
        <v>38397</v>
      </c>
      <c r="E19" s="21">
        <v>28432</v>
      </c>
      <c r="F19" s="23">
        <v>47999.344089999409</v>
      </c>
      <c r="G19" s="21">
        <v>65353.38</v>
      </c>
      <c r="H19" s="42">
        <v>45483.008000000002</v>
      </c>
      <c r="I19" s="21">
        <f t="shared" ref="I19" si="7">I20+I24+I25</f>
        <v>38715.647000000004</v>
      </c>
      <c r="J19" s="21">
        <f t="shared" ref="J19" si="8">SUM(J20,J24:J25)</f>
        <v>67668</v>
      </c>
      <c r="K19" s="20">
        <v>42864</v>
      </c>
      <c r="L19" s="26">
        <f>L20+L24+L25</f>
        <v>26148.93</v>
      </c>
      <c r="M19" s="31">
        <f>M20+M25</f>
        <v>4865.6629999999996</v>
      </c>
      <c r="N19" s="13">
        <f t="shared" si="0"/>
        <v>458125.97208999941</v>
      </c>
    </row>
    <row r="20" spans="1:14" x14ac:dyDescent="0.35">
      <c r="A20" s="6" t="s">
        <v>45</v>
      </c>
      <c r="B20" s="1" t="s">
        <v>17</v>
      </c>
      <c r="C20" s="36">
        <v>51202</v>
      </c>
      <c r="D20" s="21">
        <f>SUM(D21:D23)</f>
        <v>37311</v>
      </c>
      <c r="E20" s="21">
        <v>27907</v>
      </c>
      <c r="F20" s="23">
        <v>47999.344089999409</v>
      </c>
      <c r="G20" s="21">
        <v>61039.23</v>
      </c>
      <c r="H20" s="42">
        <v>43301.805</v>
      </c>
      <c r="I20" s="21">
        <f t="shared" ref="I20" si="9">I21+I22+I23</f>
        <v>36763.084000000003</v>
      </c>
      <c r="J20" s="21">
        <f t="shared" ref="J20" si="10">SUM(J21:J23)</f>
        <v>67288</v>
      </c>
      <c r="K20" s="20">
        <v>41633</v>
      </c>
      <c r="L20" s="26">
        <f>SUM(L21:L23)</f>
        <v>25402.55</v>
      </c>
      <c r="M20" s="32">
        <f>M21+M22+M23+M24</f>
        <v>4865.6629999999996</v>
      </c>
      <c r="N20" s="13">
        <f t="shared" si="0"/>
        <v>444712.67608999938</v>
      </c>
    </row>
    <row r="21" spans="1:14" x14ac:dyDescent="0.35">
      <c r="A21" s="6" t="s">
        <v>46</v>
      </c>
      <c r="B21" s="1" t="s">
        <v>18</v>
      </c>
      <c r="C21" s="36">
        <v>40237</v>
      </c>
      <c r="D21" s="21">
        <v>27826</v>
      </c>
      <c r="E21" s="21">
        <v>17111</v>
      </c>
      <c r="F21" s="23">
        <v>37477.553089999412</v>
      </c>
      <c r="G21" s="21">
        <v>46936.58</v>
      </c>
      <c r="H21" s="41">
        <v>32158.313999999998</v>
      </c>
      <c r="I21" s="21">
        <v>27531.13</v>
      </c>
      <c r="J21" s="21">
        <v>52713</v>
      </c>
      <c r="K21" s="20">
        <v>32187</v>
      </c>
      <c r="L21" s="26">
        <v>18790.14</v>
      </c>
      <c r="M21" s="31">
        <v>3867.9879999999998</v>
      </c>
      <c r="N21" s="13">
        <f t="shared" si="0"/>
        <v>336835.70508999948</v>
      </c>
    </row>
    <row r="22" spans="1:14" x14ac:dyDescent="0.35">
      <c r="A22" s="6" t="s">
        <v>47</v>
      </c>
      <c r="B22" s="1" t="s">
        <v>19</v>
      </c>
      <c r="C22" s="36">
        <v>10929</v>
      </c>
      <c r="D22" s="21">
        <v>9382</v>
      </c>
      <c r="E22" s="21">
        <v>5539</v>
      </c>
      <c r="F22" s="23">
        <v>9632.17</v>
      </c>
      <c r="G22" s="21">
        <v>13851.96</v>
      </c>
      <c r="H22" s="41">
        <v>11102.789000000002</v>
      </c>
      <c r="I22" s="21">
        <v>9179.6790000000001</v>
      </c>
      <c r="J22" s="21">
        <v>14410</v>
      </c>
      <c r="K22" s="20">
        <v>9399</v>
      </c>
      <c r="L22" s="26">
        <v>6100.57</v>
      </c>
      <c r="M22" s="31">
        <v>870.98500000000001</v>
      </c>
      <c r="N22" s="13">
        <f t="shared" si="0"/>
        <v>100397.15300000001</v>
      </c>
    </row>
    <row r="23" spans="1:14" x14ac:dyDescent="0.35">
      <c r="A23" s="40" t="s">
        <v>48</v>
      </c>
      <c r="B23" s="1" t="s">
        <v>20</v>
      </c>
      <c r="C23" s="36">
        <v>36</v>
      </c>
      <c r="D23" s="21">
        <v>103</v>
      </c>
      <c r="E23" s="21">
        <v>5257</v>
      </c>
      <c r="F23" s="23">
        <v>807.33699999999999</v>
      </c>
      <c r="G23" s="21">
        <v>250.69</v>
      </c>
      <c r="H23" s="41">
        <v>40.701999999999998</v>
      </c>
      <c r="I23" s="21">
        <v>52.274999999999999</v>
      </c>
      <c r="J23" s="21">
        <v>165</v>
      </c>
      <c r="K23" s="20">
        <v>47</v>
      </c>
      <c r="L23" s="26">
        <v>511.84</v>
      </c>
      <c r="M23" s="31">
        <v>126.69</v>
      </c>
      <c r="N23" s="13">
        <f t="shared" si="0"/>
        <v>7397.5339999999987</v>
      </c>
    </row>
    <row r="24" spans="1:14" x14ac:dyDescent="0.35">
      <c r="A24" s="6" t="s">
        <v>49</v>
      </c>
      <c r="B24" s="1" t="s">
        <v>21</v>
      </c>
      <c r="C24" s="36">
        <v>997</v>
      </c>
      <c r="D24" s="21">
        <v>1086</v>
      </c>
      <c r="E24" s="21">
        <v>525</v>
      </c>
      <c r="F24" s="23">
        <v>82.284000000000006</v>
      </c>
      <c r="G24" s="21">
        <v>4314.1499999999996</v>
      </c>
      <c r="H24" s="41">
        <v>2181.2029999999995</v>
      </c>
      <c r="I24" s="21">
        <v>1952.5630000000001</v>
      </c>
      <c r="J24" s="21">
        <v>380</v>
      </c>
      <c r="K24" s="20">
        <v>1231</v>
      </c>
      <c r="L24" s="26">
        <v>746.38</v>
      </c>
      <c r="M24" s="31">
        <v>0</v>
      </c>
      <c r="N24" s="13">
        <f t="shared" si="0"/>
        <v>13495.579999999998</v>
      </c>
    </row>
    <row r="25" spans="1:14" x14ac:dyDescent="0.35">
      <c r="A25" s="6" t="s">
        <v>50</v>
      </c>
      <c r="B25" s="1" t="s">
        <v>22</v>
      </c>
      <c r="C25" s="36">
        <v>0</v>
      </c>
      <c r="D25" s="21">
        <v>0</v>
      </c>
      <c r="E25" s="21">
        <v>0</v>
      </c>
      <c r="F25" s="23">
        <v>0</v>
      </c>
      <c r="G25" s="21">
        <v>0</v>
      </c>
      <c r="H25" s="41">
        <v>0</v>
      </c>
      <c r="I25" s="21">
        <v>0</v>
      </c>
      <c r="J25" s="21">
        <v>0</v>
      </c>
      <c r="K25" s="20">
        <v>0</v>
      </c>
      <c r="L25" s="26">
        <v>0</v>
      </c>
      <c r="M25" s="21">
        <v>0</v>
      </c>
      <c r="N25" s="13">
        <f t="shared" si="0"/>
        <v>0</v>
      </c>
    </row>
    <row r="26" spans="1:14" ht="26" x14ac:dyDescent="0.35">
      <c r="A26" s="6" t="s">
        <v>51</v>
      </c>
      <c r="B26" s="1" t="s">
        <v>23</v>
      </c>
      <c r="C26" s="36">
        <v>99</v>
      </c>
      <c r="D26" s="21">
        <v>0</v>
      </c>
      <c r="E26" s="21">
        <v>0</v>
      </c>
      <c r="F26" s="23">
        <v>0</v>
      </c>
      <c r="G26" s="21">
        <v>3.89</v>
      </c>
      <c r="H26" s="41">
        <v>0</v>
      </c>
      <c r="I26" s="21">
        <v>45.213000000000001</v>
      </c>
      <c r="J26" s="21">
        <v>0</v>
      </c>
      <c r="K26" s="20">
        <v>166</v>
      </c>
      <c r="L26" s="26">
        <v>0</v>
      </c>
      <c r="M26" s="21">
        <v>0</v>
      </c>
      <c r="N26" s="13">
        <f t="shared" si="0"/>
        <v>314.10300000000001</v>
      </c>
    </row>
    <row r="27" spans="1:14" ht="26" x14ac:dyDescent="0.35">
      <c r="A27" s="6" t="s">
        <v>52</v>
      </c>
      <c r="B27" s="1" t="s">
        <v>24</v>
      </c>
      <c r="C27" s="36">
        <v>1</v>
      </c>
      <c r="D27" s="21">
        <v>9</v>
      </c>
      <c r="E27" s="21">
        <v>6</v>
      </c>
      <c r="F27" s="23">
        <v>0</v>
      </c>
      <c r="G27" s="21">
        <v>12.24</v>
      </c>
      <c r="H27" s="41">
        <v>43.247</v>
      </c>
      <c r="I27" s="21">
        <v>0</v>
      </c>
      <c r="J27" s="21">
        <v>28</v>
      </c>
      <c r="K27" s="20">
        <v>1</v>
      </c>
      <c r="L27" s="26">
        <v>8.8699999999999992</v>
      </c>
      <c r="M27" s="21">
        <v>0</v>
      </c>
      <c r="N27" s="13">
        <f t="shared" si="0"/>
        <v>109.357</v>
      </c>
    </row>
    <row r="28" spans="1:14" x14ac:dyDescent="0.35">
      <c r="A28" s="6" t="s">
        <v>53</v>
      </c>
      <c r="B28" s="1" t="s">
        <v>25</v>
      </c>
      <c r="C28" s="36">
        <v>2722</v>
      </c>
      <c r="D28" s="21">
        <v>9540</v>
      </c>
      <c r="E28" s="21">
        <v>979</v>
      </c>
      <c r="F28" s="23">
        <v>167.98400000000001</v>
      </c>
      <c r="G28" s="21">
        <v>3519.86</v>
      </c>
      <c r="H28" s="41">
        <v>2760.2340199999999</v>
      </c>
      <c r="I28" s="21">
        <v>5336.5940000000001</v>
      </c>
      <c r="J28" s="21">
        <v>5265</v>
      </c>
      <c r="K28" s="20">
        <v>2132</v>
      </c>
      <c r="L28" s="26">
        <v>1947.71</v>
      </c>
      <c r="M28" s="21">
        <v>0</v>
      </c>
      <c r="N28" s="13">
        <f t="shared" si="0"/>
        <v>34370.382020000005</v>
      </c>
    </row>
    <row r="29" spans="1:14" x14ac:dyDescent="0.35">
      <c r="A29" s="6" t="s">
        <v>54</v>
      </c>
      <c r="B29" s="1" t="s">
        <v>26</v>
      </c>
      <c r="C29" s="36">
        <v>275</v>
      </c>
      <c r="D29" s="21">
        <v>0</v>
      </c>
      <c r="E29" s="21">
        <v>280</v>
      </c>
      <c r="F29" s="23">
        <v>0</v>
      </c>
      <c r="G29" s="21">
        <v>1231.68</v>
      </c>
      <c r="H29" s="41">
        <v>1371.6849999999999</v>
      </c>
      <c r="I29" s="21">
        <v>5202.3999999999996</v>
      </c>
      <c r="J29" s="21">
        <v>0</v>
      </c>
      <c r="K29" s="20">
        <v>0</v>
      </c>
      <c r="L29" s="26">
        <v>7536.13</v>
      </c>
      <c r="M29" s="21">
        <v>0</v>
      </c>
      <c r="N29" s="13">
        <f t="shared" si="0"/>
        <v>15896.895</v>
      </c>
    </row>
    <row r="30" spans="1:14" x14ac:dyDescent="0.35">
      <c r="A30" s="6" t="s">
        <v>55</v>
      </c>
      <c r="B30" s="1" t="s">
        <v>27</v>
      </c>
      <c r="C30" s="36">
        <v>0</v>
      </c>
      <c r="D30" s="21">
        <v>2</v>
      </c>
      <c r="E30" s="21">
        <v>52</v>
      </c>
      <c r="F30" s="23">
        <v>0</v>
      </c>
      <c r="G30" s="21">
        <v>0</v>
      </c>
      <c r="H30" s="41">
        <v>0</v>
      </c>
      <c r="I30" s="21">
        <v>0</v>
      </c>
      <c r="J30" s="21">
        <v>0</v>
      </c>
      <c r="K30" s="20">
        <v>0</v>
      </c>
      <c r="L30" s="26">
        <v>0</v>
      </c>
      <c r="M30" s="21">
        <v>0</v>
      </c>
      <c r="N30" s="13">
        <f t="shared" si="0"/>
        <v>54</v>
      </c>
    </row>
    <row r="31" spans="1:14" x14ac:dyDescent="0.35">
      <c r="A31" s="6" t="s">
        <v>56</v>
      </c>
      <c r="B31" s="1" t="s">
        <v>28</v>
      </c>
      <c r="C31" s="36">
        <v>0</v>
      </c>
      <c r="D31" s="21">
        <v>20</v>
      </c>
      <c r="E31" s="21">
        <v>42</v>
      </c>
      <c r="F31" s="23">
        <v>0</v>
      </c>
      <c r="G31" s="21">
        <v>1109.58</v>
      </c>
      <c r="H31" s="41">
        <v>157.80200000000059</v>
      </c>
      <c r="I31" s="21">
        <v>289.35399999999998</v>
      </c>
      <c r="J31" s="21">
        <v>0</v>
      </c>
      <c r="K31" s="20">
        <v>0</v>
      </c>
      <c r="L31" s="26">
        <v>0</v>
      </c>
      <c r="M31" s="21">
        <v>0</v>
      </c>
      <c r="N31" s="13">
        <f t="shared" si="0"/>
        <v>1618.7360000000006</v>
      </c>
    </row>
    <row r="32" spans="1:14" x14ac:dyDescent="0.35">
      <c r="A32" s="6" t="s">
        <v>57</v>
      </c>
      <c r="B32" s="1" t="s">
        <v>29</v>
      </c>
      <c r="C32" s="36">
        <v>0</v>
      </c>
      <c r="D32" s="21">
        <v>0</v>
      </c>
      <c r="E32" s="21">
        <v>0</v>
      </c>
      <c r="F32" s="23">
        <v>0</v>
      </c>
      <c r="G32" s="21">
        <v>0</v>
      </c>
      <c r="H32" s="41">
        <v>0</v>
      </c>
      <c r="I32" s="21">
        <v>0</v>
      </c>
      <c r="J32" s="21">
        <v>0</v>
      </c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35">
      <c r="A33" s="6" t="s">
        <v>58</v>
      </c>
      <c r="B33" s="1" t="s">
        <v>30</v>
      </c>
      <c r="C33" s="36">
        <v>1555</v>
      </c>
      <c r="D33" s="21">
        <v>2503</v>
      </c>
      <c r="E33" s="21">
        <v>491</v>
      </c>
      <c r="F33" s="23">
        <v>180.66516000000155</v>
      </c>
      <c r="G33" s="21">
        <v>1302.5</v>
      </c>
      <c r="H33" s="41">
        <v>2916.7140000000004</v>
      </c>
      <c r="I33" s="21">
        <v>3886.7820000000002</v>
      </c>
      <c r="J33" s="21">
        <v>1177</v>
      </c>
      <c r="K33" s="20">
        <v>1578</v>
      </c>
      <c r="L33" s="26">
        <v>917.08</v>
      </c>
      <c r="M33" s="21">
        <v>7.98</v>
      </c>
      <c r="N33" s="13">
        <f t="shared" si="0"/>
        <v>16515.721160000005</v>
      </c>
    </row>
    <row r="34" spans="1:14" x14ac:dyDescent="0.35">
      <c r="A34" s="7" t="s">
        <v>59</v>
      </c>
      <c r="B34" s="8" t="s">
        <v>31</v>
      </c>
      <c r="C34" s="36">
        <v>147818</v>
      </c>
      <c r="D34" s="22">
        <f>D3+D4+D5+D6+D7+D8+D9+D16+D19+D26+D27+D28+D29+D30+D31+D32+D33</f>
        <v>716632</v>
      </c>
      <c r="E34" s="21">
        <v>55540</v>
      </c>
      <c r="F34" s="23">
        <v>53560.384209999407</v>
      </c>
      <c r="G34" s="21">
        <v>193530.81</v>
      </c>
      <c r="H34" s="41">
        <v>124524.46200000001</v>
      </c>
      <c r="I34" s="21">
        <f>I3+I5+I4+I6+I7+I8+I9+I16+I19+I26+I27+I28+I29+I30+I32+I31+I33</f>
        <v>117090.77700000002</v>
      </c>
      <c r="J34" s="24">
        <f>SUM(J3:J10,J13,J19,J26:J33)</f>
        <v>101700</v>
      </c>
      <c r="K34" s="20">
        <v>69839.118000000002</v>
      </c>
      <c r="L34" s="27">
        <f>SUM(L3:L9)+L16+L19+SUM(L26:L33)</f>
        <v>87599.279999999984</v>
      </c>
      <c r="M34" s="24">
        <f>M3+M5+M16+M20+M28+M33</f>
        <v>5886.4709999999995</v>
      </c>
      <c r="N34" s="9">
        <f t="shared" si="0"/>
        <v>1673721.3022099994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zoomScale="70" zoomScaleNormal="70" workbookViewId="0"/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61</v>
      </c>
    </row>
    <row r="2" spans="1:15" s="15" customFormat="1" ht="29" x14ac:dyDescent="0.35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80</v>
      </c>
      <c r="H2" s="11" t="s">
        <v>73</v>
      </c>
      <c r="I2" s="11" t="s">
        <v>74</v>
      </c>
      <c r="J2" s="11" t="s">
        <v>75</v>
      </c>
      <c r="K2" s="11" t="s">
        <v>81</v>
      </c>
      <c r="L2" s="11" t="s">
        <v>76</v>
      </c>
      <c r="M2" s="11" t="s">
        <v>77</v>
      </c>
      <c r="N2" s="16" t="s">
        <v>78</v>
      </c>
      <c r="O2" s="12" t="s">
        <v>79</v>
      </c>
    </row>
    <row r="3" spans="1:15" x14ac:dyDescent="0.35">
      <c r="A3" s="6" t="s">
        <v>32</v>
      </c>
      <c r="B3" s="1" t="s">
        <v>0</v>
      </c>
      <c r="C3" s="20">
        <v>13273</v>
      </c>
      <c r="D3" s="21">
        <v>13051</v>
      </c>
      <c r="E3" s="21">
        <v>4676</v>
      </c>
      <c r="F3" s="30">
        <v>2677.989</v>
      </c>
      <c r="G3" s="30">
        <v>7958.09</v>
      </c>
      <c r="H3" s="21">
        <v>7419.5759999999991</v>
      </c>
      <c r="I3" s="21">
        <v>4589.8360000000002</v>
      </c>
      <c r="J3" s="21">
        <v>2980</v>
      </c>
      <c r="K3" s="21">
        <v>3593.0309999999999</v>
      </c>
      <c r="L3" s="20">
        <v>3615</v>
      </c>
      <c r="M3" s="26">
        <v>3902.1499999999996</v>
      </c>
      <c r="N3" s="26"/>
      <c r="O3" s="13">
        <f>SUM(C3:N3)</f>
        <v>67735.672000000006</v>
      </c>
    </row>
    <row r="4" spans="1:15" x14ac:dyDescent="0.35">
      <c r="A4" s="6" t="s">
        <v>33</v>
      </c>
      <c r="B4" s="1" t="s">
        <v>1</v>
      </c>
      <c r="C4" s="20">
        <v>36210</v>
      </c>
      <c r="D4" s="21">
        <v>25665</v>
      </c>
      <c r="E4" s="21">
        <v>2652</v>
      </c>
      <c r="F4" s="30">
        <v>0</v>
      </c>
      <c r="G4" s="30">
        <v>3802.08</v>
      </c>
      <c r="H4" s="21">
        <v>10185.431</v>
      </c>
      <c r="I4" s="21">
        <v>19795.194</v>
      </c>
      <c r="J4" s="21">
        <v>6672</v>
      </c>
      <c r="K4" s="21">
        <v>1866.35</v>
      </c>
      <c r="L4" s="20">
        <v>0</v>
      </c>
      <c r="M4" s="26">
        <v>3830.17</v>
      </c>
      <c r="N4" s="26"/>
      <c r="O4" s="13">
        <f t="shared" ref="O4:O34" si="0">SUM(C4:N4)</f>
        <v>110678.22500000001</v>
      </c>
    </row>
    <row r="5" spans="1:15" x14ac:dyDescent="0.35">
      <c r="A5" s="6" t="s">
        <v>34</v>
      </c>
      <c r="B5" s="1" t="s">
        <v>2</v>
      </c>
      <c r="C5" s="20">
        <v>12877</v>
      </c>
      <c r="D5" s="21">
        <v>11812</v>
      </c>
      <c r="E5" s="21">
        <v>6004</v>
      </c>
      <c r="F5" s="30">
        <v>2088.4650000000001</v>
      </c>
      <c r="G5" s="30">
        <v>5947.66</v>
      </c>
      <c r="H5" s="21">
        <v>22166.539000000008</v>
      </c>
      <c r="I5" s="21">
        <v>12939.42</v>
      </c>
      <c r="J5" s="21">
        <v>5853</v>
      </c>
      <c r="K5" s="21">
        <v>8558.6139999999996</v>
      </c>
      <c r="L5" s="20">
        <v>10360</v>
      </c>
      <c r="M5" s="26">
        <v>13248.379999999997</v>
      </c>
      <c r="N5" s="26"/>
      <c r="O5" s="13">
        <f t="shared" si="0"/>
        <v>111855.07800000001</v>
      </c>
    </row>
    <row r="6" spans="1:15" ht="26" x14ac:dyDescent="0.3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30">
        <v>0</v>
      </c>
      <c r="G6" s="30">
        <v>0</v>
      </c>
      <c r="H6" s="21">
        <v>0</v>
      </c>
      <c r="I6" s="21">
        <v>0</v>
      </c>
      <c r="J6" s="21"/>
      <c r="K6" s="21">
        <v>0</v>
      </c>
      <c r="L6" s="20">
        <v>0</v>
      </c>
      <c r="M6" s="26">
        <v>0</v>
      </c>
      <c r="N6" s="26"/>
      <c r="O6" s="13">
        <f t="shared" si="0"/>
        <v>0</v>
      </c>
    </row>
    <row r="7" spans="1:15" x14ac:dyDescent="0.3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30">
        <v>0</v>
      </c>
      <c r="G7" s="30">
        <v>0</v>
      </c>
      <c r="H7" s="21">
        <v>0</v>
      </c>
      <c r="I7" s="21">
        <v>0</v>
      </c>
      <c r="J7" s="21"/>
      <c r="K7" s="21">
        <v>0</v>
      </c>
      <c r="L7" s="20">
        <v>0</v>
      </c>
      <c r="M7" s="26">
        <v>0</v>
      </c>
      <c r="N7" s="26"/>
      <c r="O7" s="13">
        <f t="shared" si="0"/>
        <v>0</v>
      </c>
    </row>
    <row r="8" spans="1:15" x14ac:dyDescent="0.3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30">
        <v>0</v>
      </c>
      <c r="G8" s="30">
        <v>0</v>
      </c>
      <c r="H8" s="21">
        <v>61.140999999999991</v>
      </c>
      <c r="I8" s="21">
        <v>0</v>
      </c>
      <c r="J8" s="21"/>
      <c r="K8" s="21">
        <v>0</v>
      </c>
      <c r="L8" s="20">
        <v>0</v>
      </c>
      <c r="M8" s="26">
        <v>0</v>
      </c>
      <c r="N8" s="26"/>
      <c r="O8" s="13">
        <f t="shared" si="0"/>
        <v>61.140999999999991</v>
      </c>
    </row>
    <row r="9" spans="1:15" x14ac:dyDescent="0.35">
      <c r="A9" s="6" t="s">
        <v>38</v>
      </c>
      <c r="B9" s="1" t="s">
        <v>6</v>
      </c>
      <c r="C9" s="20">
        <v>0</v>
      </c>
      <c r="D9" s="21">
        <v>613</v>
      </c>
      <c r="E9" s="21">
        <v>1956</v>
      </c>
      <c r="F9" s="30">
        <v>0</v>
      </c>
      <c r="G9" s="30">
        <v>2912.54</v>
      </c>
      <c r="H9" s="21">
        <v>436.34700000000009</v>
      </c>
      <c r="I9" s="21">
        <v>1144.248</v>
      </c>
      <c r="J9" s="21">
        <v>758</v>
      </c>
      <c r="K9" s="21">
        <v>318.79000000000002</v>
      </c>
      <c r="L9" s="20">
        <v>221</v>
      </c>
      <c r="M9" s="26">
        <v>22.689999999999998</v>
      </c>
      <c r="N9" s="26"/>
      <c r="O9" s="13">
        <f t="shared" si="0"/>
        <v>8382.6149999999998</v>
      </c>
    </row>
    <row r="10" spans="1:15" ht="26" x14ac:dyDescent="0.35">
      <c r="A10" s="6" t="s">
        <v>39</v>
      </c>
      <c r="B10" s="1" t="s">
        <v>7</v>
      </c>
      <c r="C10" s="20">
        <v>5593</v>
      </c>
      <c r="D10" s="21">
        <f>D11+D12</f>
        <v>30493</v>
      </c>
      <c r="E10" s="21">
        <v>7977</v>
      </c>
      <c r="F10" s="30">
        <v>409.851</v>
      </c>
      <c r="G10" s="30">
        <v>66012.460000000006</v>
      </c>
      <c r="H10" s="21">
        <v>8467.5473799999963</v>
      </c>
      <c r="I10" s="21">
        <f>I11+I12</f>
        <v>9670.509203903619</v>
      </c>
      <c r="J10" s="21">
        <f t="shared" ref="J10" si="1">SUM(J11:J12)</f>
        <v>3169</v>
      </c>
      <c r="K10" s="21">
        <f>K11+K12</f>
        <v>1232.68</v>
      </c>
      <c r="L10" s="20">
        <v>4980</v>
      </c>
      <c r="M10" s="26">
        <f>SUM(M11:M12)</f>
        <v>9806.850000000004</v>
      </c>
      <c r="N10" s="26"/>
      <c r="O10" s="13">
        <f t="shared" si="0"/>
        <v>147811.89758390366</v>
      </c>
    </row>
    <row r="11" spans="1:15" x14ac:dyDescent="0.35">
      <c r="A11" s="6" t="s">
        <v>40</v>
      </c>
      <c r="B11" s="1" t="s">
        <v>8</v>
      </c>
      <c r="C11" s="20">
        <v>3168</v>
      </c>
      <c r="D11" s="21">
        <v>1564</v>
      </c>
      <c r="E11" s="21">
        <v>6130</v>
      </c>
      <c r="F11" s="30">
        <v>88.06</v>
      </c>
      <c r="G11" s="30">
        <v>1304.06</v>
      </c>
      <c r="H11" s="21">
        <v>2564.9199600000006</v>
      </c>
      <c r="I11" s="21">
        <v>739.58297368713966</v>
      </c>
      <c r="J11" s="21">
        <v>597</v>
      </c>
      <c r="K11" s="37">
        <v>362.36799999999999</v>
      </c>
      <c r="L11" s="20">
        <v>1274</v>
      </c>
      <c r="M11" s="26">
        <v>1054.2800000000002</v>
      </c>
      <c r="N11" s="26"/>
      <c r="O11" s="13">
        <f t="shared" si="0"/>
        <v>18846.270933687138</v>
      </c>
    </row>
    <row r="12" spans="1:15" x14ac:dyDescent="0.35">
      <c r="A12" s="6" t="s">
        <v>41</v>
      </c>
      <c r="B12" s="1" t="s">
        <v>9</v>
      </c>
      <c r="C12" s="20">
        <v>2425</v>
      </c>
      <c r="D12" s="21">
        <v>28929</v>
      </c>
      <c r="E12" s="21">
        <v>1847</v>
      </c>
      <c r="F12" s="30">
        <v>321.791</v>
      </c>
      <c r="G12" s="30">
        <v>64708.4</v>
      </c>
      <c r="H12" s="21">
        <v>5902.6274199999971</v>
      </c>
      <c r="I12" s="21">
        <v>8930.9262302164789</v>
      </c>
      <c r="J12" s="21">
        <v>2572</v>
      </c>
      <c r="K12" s="37">
        <v>870.31200000000001</v>
      </c>
      <c r="L12" s="20">
        <v>3706</v>
      </c>
      <c r="M12" s="26">
        <v>8752.5700000000033</v>
      </c>
      <c r="N12" s="26"/>
      <c r="O12" s="13">
        <f t="shared" si="0"/>
        <v>128965.62665021649</v>
      </c>
    </row>
    <row r="13" spans="1:15" x14ac:dyDescent="0.35">
      <c r="A13" s="6" t="s">
        <v>42</v>
      </c>
      <c r="B13" s="1" t="s">
        <v>10</v>
      </c>
      <c r="C13" s="20">
        <v>7706</v>
      </c>
      <c r="D13" s="21">
        <f>D14+D15</f>
        <v>13940</v>
      </c>
      <c r="E13" s="21">
        <v>32193</v>
      </c>
      <c r="F13" s="30">
        <v>274.86399999999998</v>
      </c>
      <c r="G13" s="30">
        <v>169279.74</v>
      </c>
      <c r="H13" s="21">
        <v>15529.711899999995</v>
      </c>
      <c r="I13" s="21">
        <f>I14+I15</f>
        <v>18502.055796096382</v>
      </c>
      <c r="J13" s="21">
        <f t="shared" ref="J13" si="2">SUM(J14:J15)</f>
        <v>8094</v>
      </c>
      <c r="K13" s="21">
        <f>K14+K15</f>
        <v>5190.5039999999999</v>
      </c>
      <c r="L13" s="20">
        <v>1609.2139999999999</v>
      </c>
      <c r="M13" s="26">
        <f>SUM(M14:M15)</f>
        <v>3578.920000000001</v>
      </c>
      <c r="N13" s="26"/>
      <c r="O13" s="13">
        <f t="shared" si="0"/>
        <v>275898.00969609636</v>
      </c>
    </row>
    <row r="14" spans="1:15" x14ac:dyDescent="0.35">
      <c r="A14" s="6" t="s">
        <v>40</v>
      </c>
      <c r="B14" s="1" t="s">
        <v>11</v>
      </c>
      <c r="C14" s="20">
        <v>1427</v>
      </c>
      <c r="D14" s="21">
        <v>1736</v>
      </c>
      <c r="E14" s="21">
        <v>30417</v>
      </c>
      <c r="F14" s="30">
        <v>12.786</v>
      </c>
      <c r="G14" s="30">
        <v>2317.8200000000002</v>
      </c>
      <c r="H14" s="21">
        <v>8902.3582400000014</v>
      </c>
      <c r="I14" s="21">
        <v>5571.0930263128594</v>
      </c>
      <c r="J14" s="21">
        <v>198</v>
      </c>
      <c r="K14" s="37">
        <v>635.59299999999996</v>
      </c>
      <c r="L14" s="20">
        <v>168</v>
      </c>
      <c r="M14" s="26">
        <v>197.3599999999999</v>
      </c>
      <c r="N14" s="26"/>
      <c r="O14" s="13">
        <f t="shared" si="0"/>
        <v>51583.010266312864</v>
      </c>
    </row>
    <row r="15" spans="1:15" x14ac:dyDescent="0.35">
      <c r="A15" s="6" t="s">
        <v>41</v>
      </c>
      <c r="B15" s="1" t="s">
        <v>12</v>
      </c>
      <c r="C15" s="20">
        <v>6279</v>
      </c>
      <c r="D15" s="21">
        <v>12204</v>
      </c>
      <c r="E15" s="21">
        <v>1776</v>
      </c>
      <c r="F15" s="30">
        <v>262.07799999999997</v>
      </c>
      <c r="G15" s="30">
        <v>166961.92000000001</v>
      </c>
      <c r="H15" s="21">
        <v>6627.3536600000007</v>
      </c>
      <c r="I15" s="21">
        <v>12930.962769783522</v>
      </c>
      <c r="J15" s="21">
        <v>7896</v>
      </c>
      <c r="K15" s="37">
        <v>4554.9110000000001</v>
      </c>
      <c r="L15" s="20">
        <v>1441.2139999999999</v>
      </c>
      <c r="M15" s="26">
        <v>3381.5600000000013</v>
      </c>
      <c r="N15" s="26"/>
      <c r="O15" s="13">
        <f t="shared" si="0"/>
        <v>224314.99942978352</v>
      </c>
    </row>
    <row r="16" spans="1:15" x14ac:dyDescent="0.35">
      <c r="A16" s="6" t="s">
        <v>43</v>
      </c>
      <c r="B16" s="1" t="s">
        <v>13</v>
      </c>
      <c r="C16" s="20">
        <v>13299</v>
      </c>
      <c r="D16" s="21">
        <f>D17+D18</f>
        <v>44433</v>
      </c>
      <c r="E16" s="21">
        <v>40170</v>
      </c>
      <c r="F16" s="30">
        <v>684.71499999999992</v>
      </c>
      <c r="G16" s="30">
        <v>235292.2</v>
      </c>
      <c r="H16" s="21">
        <v>23997.259280000006</v>
      </c>
      <c r="I16" s="21">
        <f t="shared" ref="I16" si="3">I17+I18</f>
        <v>28172.565000000002</v>
      </c>
      <c r="J16" s="21">
        <f t="shared" ref="J16" si="4">SUM(J17:J18)</f>
        <v>11263</v>
      </c>
      <c r="K16" s="21">
        <f>K17+K18</f>
        <v>6423.1840000000002</v>
      </c>
      <c r="L16" s="20">
        <v>6589.2139999999999</v>
      </c>
      <c r="M16" s="26">
        <f>SUM(M17:M18)</f>
        <v>13385.770000000004</v>
      </c>
      <c r="N16" s="26"/>
      <c r="O16" s="13">
        <f t="shared" si="0"/>
        <v>423709.90728000004</v>
      </c>
    </row>
    <row r="17" spans="1:15" x14ac:dyDescent="0.35">
      <c r="A17" s="6" t="s">
        <v>40</v>
      </c>
      <c r="B17" s="1" t="s">
        <v>14</v>
      </c>
      <c r="C17" s="20">
        <v>4595</v>
      </c>
      <c r="D17" s="21">
        <f t="shared" ref="D17:D18" si="5">D11+D14</f>
        <v>3300</v>
      </c>
      <c r="E17" s="21">
        <v>36547</v>
      </c>
      <c r="F17" s="30">
        <v>100.846</v>
      </c>
      <c r="G17" s="30">
        <v>3621.88</v>
      </c>
      <c r="H17" s="21">
        <v>11467.278200000001</v>
      </c>
      <c r="I17" s="21">
        <f>I11+I14</f>
        <v>6310.6759999999995</v>
      </c>
      <c r="J17" s="21">
        <f t="shared" ref="J17:J18" si="6">J11+J14</f>
        <v>795</v>
      </c>
      <c r="K17" s="38">
        <f>K11+K14</f>
        <v>997.96100000000001</v>
      </c>
      <c r="L17" s="20">
        <v>1442</v>
      </c>
      <c r="M17" s="26">
        <f t="shared" ref="M17:M18" si="7">M11+M14</f>
        <v>1251.6400000000001</v>
      </c>
      <c r="N17" s="26"/>
      <c r="O17" s="13">
        <f t="shared" si="0"/>
        <v>70429.281199999998</v>
      </c>
    </row>
    <row r="18" spans="1:15" x14ac:dyDescent="0.35">
      <c r="A18" s="6" t="s">
        <v>41</v>
      </c>
      <c r="B18" s="1" t="s">
        <v>15</v>
      </c>
      <c r="C18" s="20">
        <v>8704</v>
      </c>
      <c r="D18" s="21">
        <f t="shared" si="5"/>
        <v>41133</v>
      </c>
      <c r="E18" s="21">
        <v>3623</v>
      </c>
      <c r="F18" s="30">
        <v>583.86899999999991</v>
      </c>
      <c r="G18" s="30">
        <v>231670.32</v>
      </c>
      <c r="H18" s="21">
        <v>12529.981080000005</v>
      </c>
      <c r="I18" s="21">
        <f>I12+I15</f>
        <v>21861.889000000003</v>
      </c>
      <c r="J18" s="21">
        <f t="shared" si="6"/>
        <v>10468</v>
      </c>
      <c r="K18" s="38">
        <f>K12+K15</f>
        <v>5425.223</v>
      </c>
      <c r="L18" s="20">
        <v>5147.2139999999999</v>
      </c>
      <c r="M18" s="26">
        <f t="shared" si="7"/>
        <v>12134.130000000005</v>
      </c>
      <c r="N18" s="26"/>
      <c r="O18" s="13">
        <f t="shared" si="0"/>
        <v>353280.62608000002</v>
      </c>
    </row>
    <row r="19" spans="1:15" x14ac:dyDescent="0.35">
      <c r="A19" s="6" t="s">
        <v>44</v>
      </c>
      <c r="B19" s="1" t="s">
        <v>16</v>
      </c>
      <c r="C19" s="20">
        <v>39822</v>
      </c>
      <c r="D19" s="21">
        <f>D20+D24+D25</f>
        <v>35200</v>
      </c>
      <c r="E19" s="21">
        <v>30763</v>
      </c>
      <c r="F19" s="30">
        <v>49000.564910000103</v>
      </c>
      <c r="G19" s="30">
        <v>20738.47</v>
      </c>
      <c r="H19" s="25">
        <f>H20+H24+H25</f>
        <v>41181.050000000003</v>
      </c>
      <c r="I19" s="21">
        <f t="shared" ref="I19" si="8">I20+I24+I25</f>
        <v>34996.862000000001</v>
      </c>
      <c r="J19" s="21">
        <f t="shared" ref="J19" si="9">SUM(J20,J24:J25)</f>
        <v>48767</v>
      </c>
      <c r="K19" s="21">
        <f>SUM(K21:K25)</f>
        <v>54520.748</v>
      </c>
      <c r="L19" s="20">
        <v>42134</v>
      </c>
      <c r="M19" s="26">
        <f>M20+M24+M25</f>
        <v>29807.489999999998</v>
      </c>
      <c r="N19" s="26"/>
      <c r="O19" s="13">
        <f t="shared" si="0"/>
        <v>426931.18491000007</v>
      </c>
    </row>
    <row r="20" spans="1:15" x14ac:dyDescent="0.35">
      <c r="A20" s="6" t="s">
        <v>45</v>
      </c>
      <c r="B20" s="1" t="s">
        <v>17</v>
      </c>
      <c r="C20" s="20">
        <v>38997</v>
      </c>
      <c r="D20" s="21">
        <f>SUM(D21:D23)</f>
        <v>34262</v>
      </c>
      <c r="E20" s="21">
        <v>30267</v>
      </c>
      <c r="F20" s="30">
        <v>49000.564910000103</v>
      </c>
      <c r="G20" s="30">
        <v>19254.239999999998</v>
      </c>
      <c r="H20" s="25">
        <f t="shared" ref="H20:I20" si="10">H21+H22+H23</f>
        <v>39132.144</v>
      </c>
      <c r="I20" s="21">
        <f t="shared" si="10"/>
        <v>33591.017</v>
      </c>
      <c r="J20" s="21">
        <f t="shared" ref="J20" si="11">SUM(J21:J23)</f>
        <v>48474</v>
      </c>
      <c r="K20" s="21">
        <f>K21+K22+K23</f>
        <v>53642.934000000001</v>
      </c>
      <c r="L20" s="20">
        <v>41450</v>
      </c>
      <c r="M20" s="26">
        <f>SUM(M21:M23)</f>
        <v>27856.35</v>
      </c>
      <c r="N20" s="26"/>
      <c r="O20" s="13">
        <f t="shared" si="0"/>
        <v>415927.24991000007</v>
      </c>
    </row>
    <row r="21" spans="1:15" x14ac:dyDescent="0.35">
      <c r="A21" s="6" t="s">
        <v>46</v>
      </c>
      <c r="B21" s="1" t="s">
        <v>18</v>
      </c>
      <c r="C21" s="20">
        <v>30782</v>
      </c>
      <c r="D21" s="21">
        <v>26435</v>
      </c>
      <c r="E21" s="21">
        <v>20142</v>
      </c>
      <c r="F21" s="30">
        <v>40155.936910000106</v>
      </c>
      <c r="G21" s="30">
        <v>14564.71</v>
      </c>
      <c r="H21" s="21">
        <v>29429.763000000003</v>
      </c>
      <c r="I21" s="21">
        <v>25254.933000000001</v>
      </c>
      <c r="J21" s="21">
        <v>37880</v>
      </c>
      <c r="K21" s="37">
        <v>42739.154000000002</v>
      </c>
      <c r="L21" s="20">
        <v>32768</v>
      </c>
      <c r="M21" s="26">
        <v>20729.510000000002</v>
      </c>
      <c r="N21" s="26"/>
      <c r="O21" s="13">
        <f t="shared" si="0"/>
        <v>320881.00691000011</v>
      </c>
    </row>
    <row r="22" spans="1:15" x14ac:dyDescent="0.35">
      <c r="A22" s="6" t="s">
        <v>47</v>
      </c>
      <c r="B22" s="1" t="s">
        <v>19</v>
      </c>
      <c r="C22" s="20">
        <v>8138</v>
      </c>
      <c r="D22" s="21">
        <v>7731</v>
      </c>
      <c r="E22" s="21">
        <v>4831</v>
      </c>
      <c r="F22" s="30">
        <v>8682.09</v>
      </c>
      <c r="G22" s="30">
        <v>3950.85</v>
      </c>
      <c r="H22" s="21">
        <v>9627.2860000000001</v>
      </c>
      <c r="I22" s="21">
        <v>8252.56</v>
      </c>
      <c r="J22" s="21">
        <v>10434</v>
      </c>
      <c r="K22" s="37">
        <v>10813.375</v>
      </c>
      <c r="L22" s="20">
        <v>8594</v>
      </c>
      <c r="M22" s="26">
        <v>6271.99</v>
      </c>
      <c r="N22" s="26"/>
      <c r="O22" s="13">
        <f t="shared" si="0"/>
        <v>87326.150999999998</v>
      </c>
    </row>
    <row r="23" spans="1:15" x14ac:dyDescent="0.35">
      <c r="A23" s="40" t="s">
        <v>48</v>
      </c>
      <c r="B23" s="1" t="s">
        <v>20</v>
      </c>
      <c r="C23" s="20">
        <v>77</v>
      </c>
      <c r="D23" s="21">
        <v>96</v>
      </c>
      <c r="E23" s="21">
        <v>5294</v>
      </c>
      <c r="F23" s="30">
        <v>88.581999999999994</v>
      </c>
      <c r="G23" s="30">
        <v>738.68</v>
      </c>
      <c r="H23" s="21">
        <v>75.094999999999999</v>
      </c>
      <c r="I23" s="21">
        <v>83.524000000000001</v>
      </c>
      <c r="J23" s="21">
        <v>160</v>
      </c>
      <c r="K23" s="37">
        <v>90.405000000000001</v>
      </c>
      <c r="L23" s="20">
        <v>88</v>
      </c>
      <c r="M23" s="26">
        <v>854.84999999999991</v>
      </c>
      <c r="N23" s="26"/>
      <c r="O23" s="13">
        <f t="shared" si="0"/>
        <v>7646.1360000000004</v>
      </c>
    </row>
    <row r="24" spans="1:15" x14ac:dyDescent="0.35">
      <c r="A24" s="6" t="s">
        <v>49</v>
      </c>
      <c r="B24" s="1" t="s">
        <v>21</v>
      </c>
      <c r="C24" s="20">
        <v>825</v>
      </c>
      <c r="D24" s="21">
        <v>938</v>
      </c>
      <c r="E24" s="21">
        <v>496</v>
      </c>
      <c r="F24" s="30">
        <v>73.956000000000003</v>
      </c>
      <c r="G24" s="30">
        <v>1484.23</v>
      </c>
      <c r="H24" s="21">
        <v>2048.905999999999</v>
      </c>
      <c r="I24" s="21">
        <v>1405.845</v>
      </c>
      <c r="J24" s="21">
        <v>293</v>
      </c>
      <c r="K24" s="37">
        <v>877.81399999999996</v>
      </c>
      <c r="L24" s="20">
        <v>684</v>
      </c>
      <c r="M24" s="26">
        <v>1951.1400000000003</v>
      </c>
      <c r="N24" s="26"/>
      <c r="O24" s="13">
        <f t="shared" si="0"/>
        <v>11077.891</v>
      </c>
    </row>
    <row r="25" spans="1:15" x14ac:dyDescent="0.3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30">
        <v>0</v>
      </c>
      <c r="G25" s="30">
        <v>0</v>
      </c>
      <c r="H25" s="21">
        <v>0</v>
      </c>
      <c r="I25" s="21">
        <v>0</v>
      </c>
      <c r="J25" s="21"/>
      <c r="K25" s="37">
        <v>0</v>
      </c>
      <c r="L25" s="20">
        <v>0</v>
      </c>
      <c r="M25" s="26">
        <v>0</v>
      </c>
      <c r="N25" s="26"/>
      <c r="O25" s="13">
        <f t="shared" si="0"/>
        <v>0</v>
      </c>
    </row>
    <row r="26" spans="1:15" ht="26" x14ac:dyDescent="0.35">
      <c r="A26" s="6" t="s">
        <v>51</v>
      </c>
      <c r="B26" s="1" t="s">
        <v>23</v>
      </c>
      <c r="C26" s="20">
        <v>27</v>
      </c>
      <c r="D26" s="21">
        <v>0</v>
      </c>
      <c r="E26" s="21">
        <v>0</v>
      </c>
      <c r="F26" s="30">
        <v>0</v>
      </c>
      <c r="G26" s="30">
        <v>0</v>
      </c>
      <c r="H26" s="21">
        <v>0</v>
      </c>
      <c r="I26" s="21">
        <v>1.538</v>
      </c>
      <c r="J26" s="21"/>
      <c r="K26" s="21">
        <v>6.274</v>
      </c>
      <c r="L26" s="20">
        <v>0</v>
      </c>
      <c r="M26" s="26">
        <v>0</v>
      </c>
      <c r="N26" s="26"/>
      <c r="O26" s="13">
        <f t="shared" si="0"/>
        <v>34.811999999999998</v>
      </c>
    </row>
    <row r="27" spans="1:15" ht="26" x14ac:dyDescent="0.35">
      <c r="A27" s="6" t="s">
        <v>52</v>
      </c>
      <c r="B27" s="1" t="s">
        <v>24</v>
      </c>
      <c r="C27" s="20">
        <v>0</v>
      </c>
      <c r="D27" s="21">
        <v>4</v>
      </c>
      <c r="E27" s="21">
        <v>0</v>
      </c>
      <c r="F27" s="30">
        <v>0</v>
      </c>
      <c r="G27" s="30">
        <v>10.48</v>
      </c>
      <c r="H27" s="21">
        <v>46.989999999999995</v>
      </c>
      <c r="I27" s="21">
        <v>6.9</v>
      </c>
      <c r="J27" s="21">
        <v>27</v>
      </c>
      <c r="K27" s="21">
        <v>7.9580000000000002</v>
      </c>
      <c r="L27" s="20">
        <v>4</v>
      </c>
      <c r="M27" s="26">
        <v>1.3599999999999999</v>
      </c>
      <c r="N27" s="26"/>
      <c r="O27" s="13">
        <f t="shared" si="0"/>
        <v>108.688</v>
      </c>
    </row>
    <row r="28" spans="1:15" x14ac:dyDescent="0.35">
      <c r="A28" s="6" t="s">
        <v>53</v>
      </c>
      <c r="B28" s="1" t="s">
        <v>25</v>
      </c>
      <c r="C28" s="20">
        <v>2030</v>
      </c>
      <c r="D28" s="21">
        <v>24202</v>
      </c>
      <c r="E28" s="21">
        <v>518</v>
      </c>
      <c r="F28" s="30">
        <v>74.174000000000007</v>
      </c>
      <c r="G28" s="30">
        <v>2074.46</v>
      </c>
      <c r="H28" s="21">
        <v>1886.5597199999993</v>
      </c>
      <c r="I28" s="21">
        <v>5135.7449999999999</v>
      </c>
      <c r="J28" s="21">
        <v>4948</v>
      </c>
      <c r="K28" s="21">
        <v>1846.192</v>
      </c>
      <c r="L28" s="20">
        <v>1393</v>
      </c>
      <c r="M28" s="26">
        <v>9353.5899999999983</v>
      </c>
      <c r="N28" s="26"/>
      <c r="O28" s="13">
        <f t="shared" si="0"/>
        <v>53461.720719999998</v>
      </c>
    </row>
    <row r="29" spans="1:15" x14ac:dyDescent="0.35">
      <c r="A29" s="6" t="s">
        <v>54</v>
      </c>
      <c r="B29" s="1" t="s">
        <v>26</v>
      </c>
      <c r="C29" s="20">
        <v>64</v>
      </c>
      <c r="D29" s="21">
        <v>0</v>
      </c>
      <c r="E29" s="21">
        <v>219</v>
      </c>
      <c r="F29" s="30">
        <v>0</v>
      </c>
      <c r="G29" s="30">
        <v>-42.44</v>
      </c>
      <c r="H29" s="21">
        <v>173.97600000000011</v>
      </c>
      <c r="I29" s="21">
        <v>2461.8739999999998</v>
      </c>
      <c r="J29" s="21"/>
      <c r="K29" s="21">
        <v>1735.07</v>
      </c>
      <c r="L29" s="20">
        <v>0</v>
      </c>
      <c r="M29" s="26">
        <v>6.0600000000000005</v>
      </c>
      <c r="N29" s="26"/>
      <c r="O29" s="13">
        <f t="shared" si="0"/>
        <v>4617.54</v>
      </c>
    </row>
    <row r="30" spans="1:15" x14ac:dyDescent="0.35">
      <c r="A30" s="6" t="s">
        <v>55</v>
      </c>
      <c r="B30" s="1" t="s">
        <v>27</v>
      </c>
      <c r="C30" s="20">
        <v>0</v>
      </c>
      <c r="D30" s="21">
        <v>2</v>
      </c>
      <c r="E30" s="21">
        <v>0</v>
      </c>
      <c r="F30" s="30">
        <v>0</v>
      </c>
      <c r="G30" s="30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6">
        <v>5.3999999999999986</v>
      </c>
      <c r="N30" s="26"/>
      <c r="O30" s="13">
        <f t="shared" si="0"/>
        <v>7.3999999999999986</v>
      </c>
    </row>
    <row r="31" spans="1:15" x14ac:dyDescent="0.35">
      <c r="A31" s="6" t="s">
        <v>56</v>
      </c>
      <c r="B31" s="1" t="s">
        <v>28</v>
      </c>
      <c r="C31" s="20">
        <v>0</v>
      </c>
      <c r="D31" s="21">
        <v>24</v>
      </c>
      <c r="E31" s="21">
        <v>42</v>
      </c>
      <c r="F31" s="30">
        <v>0</v>
      </c>
      <c r="G31" s="30">
        <v>178.29</v>
      </c>
      <c r="H31" s="21">
        <v>246.30699999999979</v>
      </c>
      <c r="I31" s="21">
        <v>4788.6450000000004</v>
      </c>
      <c r="J31" s="21"/>
      <c r="K31" s="21">
        <v>0</v>
      </c>
      <c r="L31" s="20">
        <v>0</v>
      </c>
      <c r="M31" s="26">
        <v>0</v>
      </c>
      <c r="N31" s="26"/>
      <c r="O31" s="13">
        <f t="shared" si="0"/>
        <v>5279.2420000000002</v>
      </c>
    </row>
    <row r="32" spans="1:15" x14ac:dyDescent="0.3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30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6">
        <v>0</v>
      </c>
      <c r="N32" s="26"/>
      <c r="O32" s="13">
        <f t="shared" si="0"/>
        <v>0</v>
      </c>
    </row>
    <row r="33" spans="1:15" x14ac:dyDescent="0.35">
      <c r="A33" s="6" t="s">
        <v>58</v>
      </c>
      <c r="B33" s="1" t="s">
        <v>30</v>
      </c>
      <c r="C33" s="20">
        <v>1219</v>
      </c>
      <c r="D33" s="21">
        <v>1899</v>
      </c>
      <c r="E33" s="21">
        <v>369</v>
      </c>
      <c r="F33" s="30">
        <v>286.78044999999543</v>
      </c>
      <c r="G33" s="30">
        <v>630.79</v>
      </c>
      <c r="H33" s="21">
        <v>2635.9470000000001</v>
      </c>
      <c r="I33" s="21">
        <v>2589.33</v>
      </c>
      <c r="J33" s="21">
        <v>800</v>
      </c>
      <c r="K33" s="21">
        <v>497.83100000000002</v>
      </c>
      <c r="L33" s="20">
        <v>1312</v>
      </c>
      <c r="M33" s="26">
        <v>648.04999999999973</v>
      </c>
      <c r="N33" s="26"/>
      <c r="O33" s="13">
        <f t="shared" si="0"/>
        <v>12887.728449999995</v>
      </c>
    </row>
    <row r="34" spans="1:15" x14ac:dyDescent="0.35">
      <c r="A34" s="7" t="s">
        <v>59</v>
      </c>
      <c r="B34" s="8" t="s">
        <v>31</v>
      </c>
      <c r="C34" s="20">
        <v>118821</v>
      </c>
      <c r="D34" s="22">
        <f>D3+D4+D5+D6+D7+D8+D9+D16+D19+D26+D27+D28+D29+D30+D31+D32+D33</f>
        <v>156905</v>
      </c>
      <c r="E34" s="21">
        <v>87369</v>
      </c>
      <c r="F34" s="30">
        <v>54812.688360000109</v>
      </c>
      <c r="G34" s="33">
        <v>279502.63</v>
      </c>
      <c r="H34" s="21">
        <v>110437.12300000004</v>
      </c>
      <c r="I34" s="21">
        <f>I3+I5+I4+I6+I7+I8+I9+I16+I19+I26+I27+I28+I29+I30+I32+I31+I33</f>
        <v>116622.15699999999</v>
      </c>
      <c r="J34" s="24">
        <f>SUM(J3:J10,J13,J19,J26:J33)</f>
        <v>82068</v>
      </c>
      <c r="K34" s="22">
        <f>SUM(K3:K10)+K13+K19+SUM(K26:K33)</f>
        <v>79374.042000000001</v>
      </c>
      <c r="L34" s="20">
        <v>65628.214000000007</v>
      </c>
      <c r="M34" s="27">
        <f>SUM(M3:M9)+M16+M19+SUM(M26:M33)</f>
        <v>74211.11</v>
      </c>
      <c r="N34" s="27"/>
      <c r="O34" s="9">
        <f t="shared" si="0"/>
        <v>1225750.9643600001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4"/>
  <sheetViews>
    <sheetView zoomScale="80" zoomScaleNormal="8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62</v>
      </c>
    </row>
    <row r="2" spans="1:14" s="3" customFormat="1" ht="29" x14ac:dyDescent="0.35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6" t="s">
        <v>78</v>
      </c>
      <c r="N2" s="12" t="s">
        <v>79</v>
      </c>
    </row>
    <row r="3" spans="1:14" x14ac:dyDescent="0.35">
      <c r="A3" s="6" t="s">
        <v>32</v>
      </c>
      <c r="B3" s="1" t="s">
        <v>0</v>
      </c>
      <c r="C3" s="36">
        <v>8650</v>
      </c>
      <c r="D3" s="35">
        <v>11643</v>
      </c>
      <c r="E3" s="21">
        <v>985</v>
      </c>
      <c r="F3" s="21">
        <v>840.971</v>
      </c>
      <c r="G3" s="21">
        <v>5562.45</v>
      </c>
      <c r="H3" s="43">
        <v>1556.0909999999994</v>
      </c>
      <c r="I3" s="21">
        <v>4394.7430000000004</v>
      </c>
      <c r="J3" s="21">
        <v>1658</v>
      </c>
      <c r="K3" s="20">
        <v>1583</v>
      </c>
      <c r="L3" s="26">
        <v>1264.19</v>
      </c>
      <c r="M3" s="21">
        <v>0</v>
      </c>
      <c r="N3" s="13">
        <f>SUM(C3:M3)</f>
        <v>38137.445000000007</v>
      </c>
    </row>
    <row r="4" spans="1:14" x14ac:dyDescent="0.35">
      <c r="A4" s="6" t="s">
        <v>33</v>
      </c>
      <c r="B4" s="1" t="s">
        <v>1</v>
      </c>
      <c r="C4" s="36">
        <v>12960</v>
      </c>
      <c r="D4" s="35">
        <v>12604</v>
      </c>
      <c r="E4" s="21">
        <v>1075</v>
      </c>
      <c r="F4" s="21">
        <v>0</v>
      </c>
      <c r="G4" s="21">
        <v>17344.12</v>
      </c>
      <c r="H4" s="43">
        <v>9447.259</v>
      </c>
      <c r="I4" s="21">
        <v>16618.898000000001</v>
      </c>
      <c r="J4" s="21">
        <v>6330</v>
      </c>
      <c r="K4" s="20">
        <v>0</v>
      </c>
      <c r="L4" s="26">
        <v>9911.4599999999991</v>
      </c>
      <c r="M4" s="21">
        <v>0</v>
      </c>
      <c r="N4" s="13">
        <f t="shared" ref="N4:N34" si="0">SUM(C4:M4)</f>
        <v>86290.736999999994</v>
      </c>
    </row>
    <row r="5" spans="1:14" x14ac:dyDescent="0.35">
      <c r="A5" s="6" t="s">
        <v>34</v>
      </c>
      <c r="B5" s="1" t="s">
        <v>2</v>
      </c>
      <c r="C5" s="36">
        <v>6370</v>
      </c>
      <c r="D5" s="35">
        <v>4032</v>
      </c>
      <c r="E5" s="21">
        <v>3141</v>
      </c>
      <c r="F5" s="21">
        <v>266.89600000000002</v>
      </c>
      <c r="G5" s="21">
        <v>13408.39</v>
      </c>
      <c r="H5" s="43">
        <v>13624.368</v>
      </c>
      <c r="I5" s="21">
        <v>8845.5429999999997</v>
      </c>
      <c r="J5" s="21">
        <v>5936</v>
      </c>
      <c r="K5" s="20">
        <v>3947</v>
      </c>
      <c r="L5" s="26">
        <v>5765.77</v>
      </c>
      <c r="M5" s="21">
        <v>0</v>
      </c>
      <c r="N5" s="13">
        <f t="shared" si="0"/>
        <v>65336.967000000004</v>
      </c>
    </row>
    <row r="6" spans="1:14" ht="26" x14ac:dyDescent="0.35">
      <c r="A6" s="6" t="s">
        <v>35</v>
      </c>
      <c r="B6" s="1" t="s">
        <v>3</v>
      </c>
      <c r="C6" s="36">
        <v>0</v>
      </c>
      <c r="D6" s="21">
        <v>0</v>
      </c>
      <c r="E6" s="21">
        <v>0</v>
      </c>
      <c r="F6" s="21">
        <v>0</v>
      </c>
      <c r="G6" s="21">
        <v>0</v>
      </c>
      <c r="H6" s="43">
        <v>0</v>
      </c>
      <c r="I6" s="21">
        <v>0</v>
      </c>
      <c r="J6" s="21">
        <v>0</v>
      </c>
      <c r="K6" s="20">
        <v>0</v>
      </c>
      <c r="L6" s="26">
        <v>0</v>
      </c>
      <c r="M6" s="21">
        <v>0</v>
      </c>
      <c r="N6" s="13">
        <f t="shared" si="0"/>
        <v>0</v>
      </c>
    </row>
    <row r="7" spans="1:14" x14ac:dyDescent="0.35">
      <c r="A7" s="6" t="s">
        <v>36</v>
      </c>
      <c r="B7" s="1" t="s">
        <v>4</v>
      </c>
      <c r="C7" s="36">
        <v>0</v>
      </c>
      <c r="D7" s="21">
        <v>0</v>
      </c>
      <c r="E7" s="21">
        <v>0</v>
      </c>
      <c r="F7" s="21">
        <v>0</v>
      </c>
      <c r="G7" s="21">
        <v>0</v>
      </c>
      <c r="H7" s="43">
        <v>0</v>
      </c>
      <c r="I7" s="21">
        <v>0</v>
      </c>
      <c r="J7" s="21">
        <v>0</v>
      </c>
      <c r="K7" s="20">
        <v>0</v>
      </c>
      <c r="L7" s="26">
        <v>0</v>
      </c>
      <c r="M7" s="21">
        <v>0</v>
      </c>
      <c r="N7" s="13">
        <f t="shared" si="0"/>
        <v>0</v>
      </c>
    </row>
    <row r="8" spans="1:14" x14ac:dyDescent="0.35">
      <c r="A8" s="6" t="s">
        <v>37</v>
      </c>
      <c r="B8" s="1" t="s">
        <v>5</v>
      </c>
      <c r="C8" s="36">
        <v>0</v>
      </c>
      <c r="D8" s="21">
        <v>0</v>
      </c>
      <c r="E8" s="21">
        <v>0</v>
      </c>
      <c r="F8" s="21">
        <v>0</v>
      </c>
      <c r="G8" s="21">
        <v>0</v>
      </c>
      <c r="H8" s="43">
        <v>0</v>
      </c>
      <c r="I8" s="21">
        <v>0</v>
      </c>
      <c r="J8" s="21">
        <v>0</v>
      </c>
      <c r="K8" s="20">
        <v>0</v>
      </c>
      <c r="L8" s="26">
        <v>0</v>
      </c>
      <c r="M8" s="21">
        <v>0</v>
      </c>
      <c r="N8" s="13">
        <f t="shared" si="0"/>
        <v>0</v>
      </c>
    </row>
    <row r="9" spans="1:14" x14ac:dyDescent="0.35">
      <c r="A9" s="6" t="s">
        <v>38</v>
      </c>
      <c r="B9" s="1" t="s">
        <v>6</v>
      </c>
      <c r="C9" s="36">
        <v>0</v>
      </c>
      <c r="D9" s="21">
        <v>0</v>
      </c>
      <c r="E9" s="21">
        <v>0</v>
      </c>
      <c r="F9" s="21">
        <v>0</v>
      </c>
      <c r="G9" s="21">
        <v>-0.04</v>
      </c>
      <c r="H9" s="43">
        <v>0</v>
      </c>
      <c r="I9" s="21">
        <v>57.178690000000003</v>
      </c>
      <c r="J9" s="21">
        <v>0</v>
      </c>
      <c r="K9" s="20">
        <v>0</v>
      </c>
      <c r="L9" s="26">
        <v>0</v>
      </c>
      <c r="M9" s="21">
        <v>0</v>
      </c>
      <c r="N9" s="13">
        <f t="shared" si="0"/>
        <v>57.138690000000004</v>
      </c>
    </row>
    <row r="10" spans="1:14" ht="26" x14ac:dyDescent="0.35">
      <c r="A10" s="6" t="s">
        <v>39</v>
      </c>
      <c r="B10" s="1" t="s">
        <v>7</v>
      </c>
      <c r="C10" s="36">
        <v>183</v>
      </c>
      <c r="D10" s="21">
        <f>D11+D12</f>
        <v>1529</v>
      </c>
      <c r="E10" s="21">
        <v>321</v>
      </c>
      <c r="F10" s="21">
        <v>0</v>
      </c>
      <c r="G10" s="21">
        <v>49263.61</v>
      </c>
      <c r="H10" s="43">
        <v>1130.9840000000002</v>
      </c>
      <c r="I10" s="21">
        <f t="shared" ref="I10" si="1">I11+I12</f>
        <v>27.6</v>
      </c>
      <c r="J10" s="21">
        <f t="shared" ref="J10" si="2">SUM(J11:J12)</f>
        <v>2327</v>
      </c>
      <c r="K10" s="20">
        <v>376</v>
      </c>
      <c r="L10" s="26">
        <f>SUM(L11:L12)</f>
        <v>346.41</v>
      </c>
      <c r="M10" s="21">
        <v>0</v>
      </c>
      <c r="N10" s="13">
        <f t="shared" si="0"/>
        <v>55504.603999999999</v>
      </c>
    </row>
    <row r="11" spans="1:14" x14ac:dyDescent="0.35">
      <c r="A11" s="6" t="s">
        <v>40</v>
      </c>
      <c r="B11" s="1" t="s">
        <v>8</v>
      </c>
      <c r="C11" s="36">
        <v>167</v>
      </c>
      <c r="D11" s="35">
        <v>1073</v>
      </c>
      <c r="E11" s="21">
        <v>3</v>
      </c>
      <c r="F11" s="21">
        <v>0</v>
      </c>
      <c r="G11" s="21">
        <v>-5.56</v>
      </c>
      <c r="H11" s="43">
        <v>4.0720000000000027</v>
      </c>
      <c r="I11" s="21">
        <v>27.6</v>
      </c>
      <c r="J11" s="21">
        <v>0</v>
      </c>
      <c r="K11" s="20">
        <v>33</v>
      </c>
      <c r="L11" s="26">
        <v>0</v>
      </c>
      <c r="M11" s="21">
        <v>0</v>
      </c>
      <c r="N11" s="13">
        <f t="shared" si="0"/>
        <v>1302.1120000000001</v>
      </c>
    </row>
    <row r="12" spans="1:14" x14ac:dyDescent="0.35">
      <c r="A12" s="6" t="s">
        <v>41</v>
      </c>
      <c r="B12" s="1" t="s">
        <v>9</v>
      </c>
      <c r="C12" s="36">
        <v>16</v>
      </c>
      <c r="D12" s="35">
        <v>456</v>
      </c>
      <c r="E12" s="21">
        <v>318</v>
      </c>
      <c r="F12" s="21">
        <v>0</v>
      </c>
      <c r="G12" s="21">
        <v>49269.17</v>
      </c>
      <c r="H12" s="43">
        <v>1126.912</v>
      </c>
      <c r="I12" s="21"/>
      <c r="J12" s="21">
        <v>2327</v>
      </c>
      <c r="K12" s="20">
        <v>343</v>
      </c>
      <c r="L12" s="26">
        <v>346.41</v>
      </c>
      <c r="M12" s="21">
        <v>0</v>
      </c>
      <c r="N12" s="13">
        <f t="shared" si="0"/>
        <v>54202.491999999998</v>
      </c>
    </row>
    <row r="13" spans="1:14" x14ac:dyDescent="0.35">
      <c r="A13" s="6" t="s">
        <v>42</v>
      </c>
      <c r="B13" s="1" t="s">
        <v>10</v>
      </c>
      <c r="C13" s="36">
        <v>2094</v>
      </c>
      <c r="D13" s="21">
        <f>D14+D15</f>
        <v>43</v>
      </c>
      <c r="E13" s="21">
        <v>574</v>
      </c>
      <c r="F13" s="21">
        <v>0</v>
      </c>
      <c r="G13" s="21">
        <v>12659.95</v>
      </c>
      <c r="H13" s="43">
        <v>3058.9660000000003</v>
      </c>
      <c r="I13" s="21">
        <f>I14+I15</f>
        <v>2285.41</v>
      </c>
      <c r="J13" s="21">
        <f t="shared" ref="J13" si="3">SUM(J14:J15)</f>
        <v>630</v>
      </c>
      <c r="K13" s="20">
        <v>54</v>
      </c>
      <c r="L13" s="26">
        <f>SUM(L14:L15)</f>
        <v>316.84000000000003</v>
      </c>
      <c r="M13" s="21">
        <v>0</v>
      </c>
      <c r="N13" s="13">
        <f t="shared" si="0"/>
        <v>21716.166000000001</v>
      </c>
    </row>
    <row r="14" spans="1:14" x14ac:dyDescent="0.35">
      <c r="A14" s="6" t="s">
        <v>40</v>
      </c>
      <c r="B14" s="1" t="s">
        <v>11</v>
      </c>
      <c r="C14" s="36">
        <v>324</v>
      </c>
      <c r="D14" s="21">
        <v>13</v>
      </c>
      <c r="E14" s="21">
        <v>1</v>
      </c>
      <c r="F14" s="21">
        <v>0</v>
      </c>
      <c r="G14" s="21">
        <v>657.64</v>
      </c>
      <c r="H14" s="43">
        <v>1693.1449999999995</v>
      </c>
      <c r="I14" s="21">
        <v>1321.671</v>
      </c>
      <c r="J14" s="21">
        <v>247</v>
      </c>
      <c r="K14" s="20">
        <v>0</v>
      </c>
      <c r="L14" s="26">
        <v>77.569999999999993</v>
      </c>
      <c r="M14" s="21">
        <v>0</v>
      </c>
      <c r="N14" s="13">
        <f t="shared" si="0"/>
        <v>4335.0259999999989</v>
      </c>
    </row>
    <row r="15" spans="1:14" x14ac:dyDescent="0.35">
      <c r="A15" s="6" t="s">
        <v>41</v>
      </c>
      <c r="B15" s="1" t="s">
        <v>12</v>
      </c>
      <c r="C15" s="36">
        <v>1770</v>
      </c>
      <c r="D15" s="21">
        <v>30</v>
      </c>
      <c r="E15" s="21">
        <v>573</v>
      </c>
      <c r="F15" s="21">
        <v>0</v>
      </c>
      <c r="G15" s="21">
        <v>12002.31</v>
      </c>
      <c r="H15" s="43">
        <v>1365.8209999999999</v>
      </c>
      <c r="I15" s="21">
        <v>963.73900000000003</v>
      </c>
      <c r="J15" s="21">
        <v>383</v>
      </c>
      <c r="K15" s="20">
        <v>54</v>
      </c>
      <c r="L15" s="26">
        <v>239.27</v>
      </c>
      <c r="M15" s="21">
        <v>0</v>
      </c>
      <c r="N15" s="13">
        <f t="shared" si="0"/>
        <v>17381.14</v>
      </c>
    </row>
    <row r="16" spans="1:14" x14ac:dyDescent="0.35">
      <c r="A16" s="6" t="s">
        <v>43</v>
      </c>
      <c r="B16" s="1" t="s">
        <v>13</v>
      </c>
      <c r="C16" s="36">
        <v>2277</v>
      </c>
      <c r="D16" s="21">
        <f t="shared" ref="D16:D18" si="4">D10+D13</f>
        <v>1572</v>
      </c>
      <c r="E16" s="21">
        <v>895</v>
      </c>
      <c r="F16" s="21">
        <v>0</v>
      </c>
      <c r="G16" s="21">
        <v>61923.56</v>
      </c>
      <c r="H16" s="43">
        <v>4189.9500000000007</v>
      </c>
      <c r="I16" s="21">
        <f>I17+I18</f>
        <v>2313.0100000000002</v>
      </c>
      <c r="J16" s="21">
        <f t="shared" ref="J16" si="5">SUM(J17:J18)</f>
        <v>2957</v>
      </c>
      <c r="K16" s="20">
        <v>430</v>
      </c>
      <c r="L16" s="26">
        <f>SUM(L17:L18)</f>
        <v>663.25</v>
      </c>
      <c r="M16" s="21">
        <f>M17+M18</f>
        <v>0</v>
      </c>
      <c r="N16" s="13">
        <f t="shared" si="0"/>
        <v>77220.76999999999</v>
      </c>
    </row>
    <row r="17" spans="1:14" x14ac:dyDescent="0.35">
      <c r="A17" s="6" t="s">
        <v>40</v>
      </c>
      <c r="B17" s="1" t="s">
        <v>14</v>
      </c>
      <c r="C17" s="36">
        <v>491</v>
      </c>
      <c r="D17" s="35">
        <f t="shared" si="4"/>
        <v>1086</v>
      </c>
      <c r="E17" s="21">
        <v>4</v>
      </c>
      <c r="F17" s="21">
        <v>0</v>
      </c>
      <c r="G17" s="21">
        <v>652.08000000000004</v>
      </c>
      <c r="H17" s="43">
        <v>1697.217000000001</v>
      </c>
      <c r="I17" s="21">
        <f t="shared" ref="I17:I18" si="6">I11+I14</f>
        <v>1349.271</v>
      </c>
      <c r="J17" s="21">
        <f t="shared" ref="J17:J18" si="7">J11+J14</f>
        <v>247</v>
      </c>
      <c r="K17" s="20">
        <v>33</v>
      </c>
      <c r="L17" s="26">
        <f>L11+L14</f>
        <v>77.569999999999993</v>
      </c>
      <c r="M17" s="21">
        <v>0</v>
      </c>
      <c r="N17" s="13">
        <f t="shared" si="0"/>
        <v>5637.1380000000008</v>
      </c>
    </row>
    <row r="18" spans="1:14" x14ac:dyDescent="0.35">
      <c r="A18" s="6" t="s">
        <v>41</v>
      </c>
      <c r="B18" s="1" t="s">
        <v>15</v>
      </c>
      <c r="C18" s="36">
        <v>1786</v>
      </c>
      <c r="D18" s="35">
        <f t="shared" si="4"/>
        <v>486</v>
      </c>
      <c r="E18" s="21">
        <v>891</v>
      </c>
      <c r="F18" s="21">
        <v>0</v>
      </c>
      <c r="G18" s="21">
        <v>61271.48</v>
      </c>
      <c r="H18" s="43">
        <v>2492.7330000000006</v>
      </c>
      <c r="I18" s="21">
        <f t="shared" si="6"/>
        <v>963.73900000000003</v>
      </c>
      <c r="J18" s="21">
        <f t="shared" si="7"/>
        <v>2710</v>
      </c>
      <c r="K18" s="20">
        <v>397</v>
      </c>
      <c r="L18" s="26">
        <f>L12+L15</f>
        <v>585.68000000000006</v>
      </c>
      <c r="M18" s="21">
        <f>M15+M12</f>
        <v>0</v>
      </c>
      <c r="N18" s="13">
        <f t="shared" si="0"/>
        <v>71583.631999999998</v>
      </c>
    </row>
    <row r="19" spans="1:14" x14ac:dyDescent="0.35">
      <c r="A19" s="6" t="s">
        <v>44</v>
      </c>
      <c r="B19" s="1" t="s">
        <v>16</v>
      </c>
      <c r="C19" s="36">
        <v>15454</v>
      </c>
      <c r="D19" s="21">
        <f>D20+D24+D25</f>
        <v>15515</v>
      </c>
      <c r="E19" s="21">
        <v>18708</v>
      </c>
      <c r="F19" s="21">
        <v>19190.439729999998</v>
      </c>
      <c r="G19" s="21">
        <v>37145.79</v>
      </c>
      <c r="H19" s="44">
        <v>17496.885980000006</v>
      </c>
      <c r="I19" s="21">
        <f>I20+I24+I25</f>
        <v>21487.889360000001</v>
      </c>
      <c r="J19" s="21">
        <f t="shared" ref="J19" si="8">SUM(J20,J24:J25)</f>
        <v>34965</v>
      </c>
      <c r="K19" s="20">
        <v>17164</v>
      </c>
      <c r="L19" s="26">
        <f>L20+L24+L25</f>
        <v>21250.799999999999</v>
      </c>
      <c r="M19" s="21">
        <f>M20+M25</f>
        <v>947.16399999999999</v>
      </c>
      <c r="N19" s="13">
        <f t="shared" si="0"/>
        <v>219324.96906999999</v>
      </c>
    </row>
    <row r="20" spans="1:14" x14ac:dyDescent="0.35">
      <c r="A20" s="6" t="s">
        <v>45</v>
      </c>
      <c r="B20" s="1" t="s">
        <v>17</v>
      </c>
      <c r="C20" s="36">
        <v>15356</v>
      </c>
      <c r="D20" s="21">
        <f>SUM(D21:D23)</f>
        <v>15515</v>
      </c>
      <c r="E20" s="21">
        <v>18680</v>
      </c>
      <c r="F20" s="21">
        <v>19190.439729999998</v>
      </c>
      <c r="G20" s="21">
        <v>37055.300000000003</v>
      </c>
      <c r="H20" s="44">
        <v>17372.801980000007</v>
      </c>
      <c r="I20" s="21">
        <f>I21+I22+I23</f>
        <v>21408.224320000001</v>
      </c>
      <c r="J20" s="21">
        <f t="shared" ref="J20" si="9">SUM(J21:J23)</f>
        <v>34899</v>
      </c>
      <c r="K20" s="20">
        <v>17164</v>
      </c>
      <c r="L20" s="26">
        <f>SUM(L21:L23)</f>
        <v>21207.55</v>
      </c>
      <c r="M20" s="21">
        <f>M21+M22+M23+M24</f>
        <v>947.16399999999999</v>
      </c>
      <c r="N20" s="13">
        <f t="shared" si="0"/>
        <v>218795.48002999998</v>
      </c>
    </row>
    <row r="21" spans="1:14" x14ac:dyDescent="0.35">
      <c r="A21" s="6" t="s">
        <v>46</v>
      </c>
      <c r="B21" s="1" t="s">
        <v>18</v>
      </c>
      <c r="C21" s="36">
        <v>13891</v>
      </c>
      <c r="D21" s="21">
        <v>14552</v>
      </c>
      <c r="E21" s="21">
        <v>10297</v>
      </c>
      <c r="F21" s="21">
        <v>18189.224999999999</v>
      </c>
      <c r="G21" s="21">
        <v>31610.86</v>
      </c>
      <c r="H21" s="43">
        <v>12111.971250000006</v>
      </c>
      <c r="I21" s="21">
        <v>13053.67758</v>
      </c>
      <c r="J21" s="21">
        <v>30196</v>
      </c>
      <c r="K21" s="20">
        <v>9815</v>
      </c>
      <c r="L21" s="26">
        <v>17487.12</v>
      </c>
      <c r="M21" s="21">
        <v>947.16399999999999</v>
      </c>
      <c r="N21" s="13">
        <f t="shared" si="0"/>
        <v>172151.01782999997</v>
      </c>
    </row>
    <row r="22" spans="1:14" x14ac:dyDescent="0.35">
      <c r="A22" s="6" t="s">
        <v>47</v>
      </c>
      <c r="B22" s="1" t="s">
        <v>19</v>
      </c>
      <c r="C22" s="36">
        <v>1465</v>
      </c>
      <c r="D22" s="21">
        <v>963</v>
      </c>
      <c r="E22" s="21">
        <v>521</v>
      </c>
      <c r="F22" s="21">
        <v>1001.2147299999986</v>
      </c>
      <c r="G22" s="21">
        <v>5444.36</v>
      </c>
      <c r="H22" s="43">
        <v>5260.8307300000006</v>
      </c>
      <c r="I22" s="21">
        <v>8354.5467399999998</v>
      </c>
      <c r="J22" s="21">
        <v>4703</v>
      </c>
      <c r="K22" s="20">
        <v>7349</v>
      </c>
      <c r="L22" s="26">
        <v>3720.43</v>
      </c>
      <c r="M22" s="21">
        <v>0</v>
      </c>
      <c r="N22" s="13">
        <f t="shared" si="0"/>
        <v>38782.3822</v>
      </c>
    </row>
    <row r="23" spans="1:14" x14ac:dyDescent="0.35">
      <c r="A23" s="40" t="s">
        <v>48</v>
      </c>
      <c r="B23" s="1" t="s">
        <v>20</v>
      </c>
      <c r="C23" s="36">
        <v>0</v>
      </c>
      <c r="D23" s="21">
        <v>0</v>
      </c>
      <c r="E23" s="21">
        <v>7862</v>
      </c>
      <c r="F23" s="21">
        <v>0</v>
      </c>
      <c r="G23" s="21">
        <v>0.08</v>
      </c>
      <c r="H23" s="43">
        <v>0</v>
      </c>
      <c r="I23" s="21">
        <v>0</v>
      </c>
      <c r="J23" s="21">
        <v>0</v>
      </c>
      <c r="K23" s="20">
        <v>0</v>
      </c>
      <c r="L23" s="26">
        <v>0</v>
      </c>
      <c r="M23" s="21">
        <v>0</v>
      </c>
      <c r="N23" s="13">
        <f t="shared" si="0"/>
        <v>7862.08</v>
      </c>
    </row>
    <row r="24" spans="1:14" x14ac:dyDescent="0.35">
      <c r="A24" s="6" t="s">
        <v>49</v>
      </c>
      <c r="B24" s="1" t="s">
        <v>21</v>
      </c>
      <c r="C24" s="36">
        <v>98</v>
      </c>
      <c r="D24" s="21">
        <v>0</v>
      </c>
      <c r="E24" s="21">
        <v>28</v>
      </c>
      <c r="F24" s="21">
        <v>0</v>
      </c>
      <c r="G24" s="21">
        <v>90.49</v>
      </c>
      <c r="H24" s="43">
        <v>124.08400000000006</v>
      </c>
      <c r="I24" s="21">
        <v>79.665040000000005</v>
      </c>
      <c r="J24" s="21">
        <v>66</v>
      </c>
      <c r="K24" s="20">
        <v>0</v>
      </c>
      <c r="L24" s="26">
        <v>43.25</v>
      </c>
      <c r="M24" s="21">
        <v>0</v>
      </c>
      <c r="N24" s="13">
        <f t="shared" si="0"/>
        <v>529.48904000000005</v>
      </c>
    </row>
    <row r="25" spans="1:14" x14ac:dyDescent="0.35">
      <c r="A25" s="6" t="s">
        <v>50</v>
      </c>
      <c r="B25" s="1" t="s">
        <v>22</v>
      </c>
      <c r="C25" s="36">
        <v>0</v>
      </c>
      <c r="D25" s="21">
        <v>0</v>
      </c>
      <c r="E25" s="21">
        <v>0</v>
      </c>
      <c r="F25" s="21">
        <v>0</v>
      </c>
      <c r="G25" s="21">
        <v>0</v>
      </c>
      <c r="H25" s="43">
        <v>0</v>
      </c>
      <c r="I25" s="21">
        <v>0</v>
      </c>
      <c r="J25" s="21">
        <v>0</v>
      </c>
      <c r="K25" s="20">
        <v>0</v>
      </c>
      <c r="L25" s="26">
        <v>0</v>
      </c>
      <c r="M25" s="21">
        <v>0</v>
      </c>
      <c r="N25" s="13">
        <f t="shared" si="0"/>
        <v>0</v>
      </c>
    </row>
    <row r="26" spans="1:14" ht="26" x14ac:dyDescent="0.35">
      <c r="A26" s="6" t="s">
        <v>51</v>
      </c>
      <c r="B26" s="1" t="s">
        <v>23</v>
      </c>
      <c r="C26" s="36">
        <v>0</v>
      </c>
      <c r="D26" s="21">
        <v>0</v>
      </c>
      <c r="E26" s="21">
        <v>0</v>
      </c>
      <c r="F26" s="21">
        <v>0</v>
      </c>
      <c r="G26" s="21">
        <v>0</v>
      </c>
      <c r="H26" s="43">
        <v>0</v>
      </c>
      <c r="I26" s="21">
        <v>0</v>
      </c>
      <c r="J26" s="21">
        <v>0</v>
      </c>
      <c r="K26" s="20">
        <v>0</v>
      </c>
      <c r="L26" s="26">
        <v>0</v>
      </c>
      <c r="M26" s="21">
        <v>0</v>
      </c>
      <c r="N26" s="13">
        <f t="shared" si="0"/>
        <v>0</v>
      </c>
    </row>
    <row r="27" spans="1:14" ht="26" x14ac:dyDescent="0.35">
      <c r="A27" s="6" t="s">
        <v>52</v>
      </c>
      <c r="B27" s="1" t="s">
        <v>24</v>
      </c>
      <c r="C27" s="36">
        <v>0</v>
      </c>
      <c r="D27" s="21">
        <v>0</v>
      </c>
      <c r="E27" s="21">
        <v>0</v>
      </c>
      <c r="F27" s="21">
        <v>0</v>
      </c>
      <c r="G27" s="21">
        <v>0</v>
      </c>
      <c r="H27" s="43">
        <v>0</v>
      </c>
      <c r="I27" s="21">
        <v>0</v>
      </c>
      <c r="J27" s="21">
        <v>0</v>
      </c>
      <c r="K27" s="20">
        <v>0</v>
      </c>
      <c r="L27" s="26">
        <v>0</v>
      </c>
      <c r="M27" s="21">
        <v>0</v>
      </c>
      <c r="N27" s="13">
        <f t="shared" si="0"/>
        <v>0</v>
      </c>
    </row>
    <row r="28" spans="1:14" x14ac:dyDescent="0.35">
      <c r="A28" s="6" t="s">
        <v>53</v>
      </c>
      <c r="B28" s="1" t="s">
        <v>25</v>
      </c>
      <c r="C28" s="36">
        <v>737</v>
      </c>
      <c r="D28" s="21">
        <v>63</v>
      </c>
      <c r="E28" s="21">
        <v>2</v>
      </c>
      <c r="F28" s="21">
        <v>0</v>
      </c>
      <c r="G28" s="21">
        <v>2830.15</v>
      </c>
      <c r="H28" s="43">
        <v>3.120000000000001</v>
      </c>
      <c r="I28" s="21">
        <v>23.2</v>
      </c>
      <c r="J28" s="21">
        <v>0</v>
      </c>
      <c r="K28" s="20">
        <v>117</v>
      </c>
      <c r="L28" s="26">
        <v>0</v>
      </c>
      <c r="M28" s="21">
        <v>0</v>
      </c>
      <c r="N28" s="13">
        <f t="shared" si="0"/>
        <v>3775.47</v>
      </c>
    </row>
    <row r="29" spans="1:14" x14ac:dyDescent="0.35">
      <c r="A29" s="6" t="s">
        <v>54</v>
      </c>
      <c r="B29" s="1" t="s">
        <v>26</v>
      </c>
      <c r="C29" s="36">
        <v>0</v>
      </c>
      <c r="D29" s="21">
        <v>0</v>
      </c>
      <c r="E29" s="21">
        <v>0</v>
      </c>
      <c r="F29" s="21">
        <v>0</v>
      </c>
      <c r="G29" s="21">
        <v>0</v>
      </c>
      <c r="H29" s="43">
        <v>0</v>
      </c>
      <c r="I29" s="21">
        <v>110.97499999999999</v>
      </c>
      <c r="J29" s="21">
        <v>0</v>
      </c>
      <c r="K29" s="20">
        <v>0</v>
      </c>
      <c r="L29" s="26">
        <v>0</v>
      </c>
      <c r="M29" s="21">
        <v>0</v>
      </c>
      <c r="N29" s="13">
        <f t="shared" si="0"/>
        <v>110.97499999999999</v>
      </c>
    </row>
    <row r="30" spans="1:14" x14ac:dyDescent="0.35">
      <c r="A30" s="6" t="s">
        <v>55</v>
      </c>
      <c r="B30" s="1" t="s">
        <v>27</v>
      </c>
      <c r="C30" s="36">
        <v>0</v>
      </c>
      <c r="D30" s="21">
        <v>0</v>
      </c>
      <c r="E30" s="21">
        <v>0</v>
      </c>
      <c r="F30" s="21">
        <v>0</v>
      </c>
      <c r="G30" s="21">
        <v>0</v>
      </c>
      <c r="H30" s="43">
        <v>0</v>
      </c>
      <c r="I30" s="21">
        <v>0</v>
      </c>
      <c r="J30" s="21">
        <v>0</v>
      </c>
      <c r="K30" s="20">
        <v>0</v>
      </c>
      <c r="L30" s="26">
        <v>0</v>
      </c>
      <c r="M30" s="21">
        <v>0</v>
      </c>
      <c r="N30" s="13">
        <f t="shared" si="0"/>
        <v>0</v>
      </c>
    </row>
    <row r="31" spans="1:14" x14ac:dyDescent="0.35">
      <c r="A31" s="6" t="s">
        <v>56</v>
      </c>
      <c r="B31" s="1" t="s">
        <v>28</v>
      </c>
      <c r="C31" s="36">
        <v>0</v>
      </c>
      <c r="D31" s="21">
        <v>0</v>
      </c>
      <c r="E31" s="21">
        <v>0</v>
      </c>
      <c r="F31" s="21">
        <v>0</v>
      </c>
      <c r="G31" s="21">
        <v>0.61</v>
      </c>
      <c r="H31" s="43">
        <v>0</v>
      </c>
      <c r="I31" s="21">
        <v>0</v>
      </c>
      <c r="J31" s="21">
        <v>0</v>
      </c>
      <c r="K31" s="20">
        <v>0</v>
      </c>
      <c r="L31" s="26">
        <v>0</v>
      </c>
      <c r="M31" s="21">
        <v>0</v>
      </c>
      <c r="N31" s="13">
        <f t="shared" si="0"/>
        <v>0.61</v>
      </c>
    </row>
    <row r="32" spans="1:14" x14ac:dyDescent="0.35">
      <c r="A32" s="6" t="s">
        <v>57</v>
      </c>
      <c r="B32" s="1" t="s">
        <v>29</v>
      </c>
      <c r="C32" s="36">
        <v>0</v>
      </c>
      <c r="D32" s="21">
        <v>0</v>
      </c>
      <c r="E32" s="21">
        <v>0</v>
      </c>
      <c r="F32" s="21">
        <v>0</v>
      </c>
      <c r="G32" s="21">
        <v>0</v>
      </c>
      <c r="H32" s="43">
        <v>0</v>
      </c>
      <c r="I32" s="21">
        <v>0</v>
      </c>
      <c r="J32" s="21">
        <v>0</v>
      </c>
      <c r="K32" s="20">
        <v>0</v>
      </c>
      <c r="L32" s="26">
        <v>0</v>
      </c>
      <c r="M32" s="21">
        <v>0</v>
      </c>
      <c r="N32" s="13">
        <f t="shared" si="0"/>
        <v>0</v>
      </c>
    </row>
    <row r="33" spans="1:14" x14ac:dyDescent="0.35">
      <c r="A33" s="6" t="s">
        <v>58</v>
      </c>
      <c r="B33" s="1" t="s">
        <v>30</v>
      </c>
      <c r="C33" s="36">
        <v>489</v>
      </c>
      <c r="D33" s="21">
        <v>543</v>
      </c>
      <c r="E33" s="21">
        <v>35</v>
      </c>
      <c r="F33" s="21">
        <v>83.974999999999994</v>
      </c>
      <c r="G33" s="21">
        <v>228</v>
      </c>
      <c r="H33" s="43">
        <v>713.5657599999995</v>
      </c>
      <c r="I33" s="21">
        <v>2814.4859100000008</v>
      </c>
      <c r="J33" s="21">
        <v>348</v>
      </c>
      <c r="K33" s="20">
        <v>68</v>
      </c>
      <c r="L33" s="26">
        <v>45.25</v>
      </c>
      <c r="M33" s="21">
        <v>0</v>
      </c>
      <c r="N33" s="13">
        <f t="shared" si="0"/>
        <v>5368.2766700000002</v>
      </c>
    </row>
    <row r="34" spans="1:14" x14ac:dyDescent="0.35">
      <c r="A34" s="7" t="s">
        <v>59</v>
      </c>
      <c r="B34" s="8" t="s">
        <v>31</v>
      </c>
      <c r="C34" s="36">
        <v>46937</v>
      </c>
      <c r="D34" s="22">
        <f>D3+D4+D5+D6+D7+D8+D9+D16+D19+D26+D27+D28+D29+D30+D31+D32+D33</f>
        <v>45972</v>
      </c>
      <c r="E34" s="21">
        <v>24841</v>
      </c>
      <c r="F34" s="21">
        <v>20382.281729999999</v>
      </c>
      <c r="G34" s="21">
        <v>138443.03</v>
      </c>
      <c r="H34" s="43">
        <v>47031.23973999999</v>
      </c>
      <c r="I34" s="21">
        <f>I3+I5+I4+I6+I7+I8+I9+I16+I19+I26+I27+I28+I29+I30+I32+I31+I33</f>
        <v>56665.922960000004</v>
      </c>
      <c r="J34" s="24">
        <f t="shared" ref="J34" si="10">SUM(J3:J10,J13,J19,J26:J33)</f>
        <v>52194</v>
      </c>
      <c r="K34" s="20">
        <v>23309</v>
      </c>
      <c r="L34" s="27">
        <f>SUM(L3:L9)+L16+L19+SUM(L26:L33)</f>
        <v>38900.720000000001</v>
      </c>
      <c r="M34" s="24">
        <f>M5+M15+M19</f>
        <v>947.16399999999999</v>
      </c>
      <c r="N34" s="9">
        <f t="shared" si="0"/>
        <v>495623.35842999991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4"/>
  <sheetViews>
    <sheetView zoomScale="70" zoomScaleNormal="70" workbookViewId="0">
      <selection activeCell="C2" sqref="C2:O2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63</v>
      </c>
    </row>
    <row r="2" spans="1:15" s="3" customFormat="1" ht="29" x14ac:dyDescent="0.35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80</v>
      </c>
      <c r="H2" s="11" t="s">
        <v>73</v>
      </c>
      <c r="I2" s="11" t="s">
        <v>74</v>
      </c>
      <c r="J2" s="11" t="s">
        <v>75</v>
      </c>
      <c r="K2" s="11" t="s">
        <v>81</v>
      </c>
      <c r="L2" s="11" t="s">
        <v>76</v>
      </c>
      <c r="M2" s="11" t="s">
        <v>77</v>
      </c>
      <c r="N2" s="16" t="s">
        <v>78</v>
      </c>
      <c r="O2" s="12" t="s">
        <v>79</v>
      </c>
    </row>
    <row r="3" spans="1:15" x14ac:dyDescent="0.35">
      <c r="A3" s="6" t="s">
        <v>32</v>
      </c>
      <c r="B3" s="1" t="s">
        <v>0</v>
      </c>
      <c r="C3" s="20">
        <v>13383</v>
      </c>
      <c r="D3" s="21">
        <v>8221</v>
      </c>
      <c r="E3" s="21">
        <v>264</v>
      </c>
      <c r="F3" s="30">
        <v>667.53400000000011</v>
      </c>
      <c r="G3" s="30">
        <v>2843.18</v>
      </c>
      <c r="H3" s="21">
        <v>3091.4990000000007</v>
      </c>
      <c r="I3" s="21">
        <v>4829.2160000000003</v>
      </c>
      <c r="J3" s="21">
        <v>2309</v>
      </c>
      <c r="K3" s="21">
        <v>2956</v>
      </c>
      <c r="L3" s="20">
        <v>3676</v>
      </c>
      <c r="M3" s="26">
        <v>1720.58</v>
      </c>
      <c r="N3" s="17"/>
      <c r="O3" s="13">
        <f>SUM(C3:N3)</f>
        <v>43961.009000000005</v>
      </c>
    </row>
    <row r="4" spans="1:15" x14ac:dyDescent="0.35">
      <c r="A4" s="6" t="s">
        <v>33</v>
      </c>
      <c r="B4" s="1" t="s">
        <v>1</v>
      </c>
      <c r="C4" s="20">
        <v>8435</v>
      </c>
      <c r="D4" s="21">
        <v>12911</v>
      </c>
      <c r="E4" s="21">
        <v>1193</v>
      </c>
      <c r="F4" s="30">
        <v>0</v>
      </c>
      <c r="G4" s="30">
        <v>12318.48</v>
      </c>
      <c r="H4" s="21">
        <v>6887.5389999999989</v>
      </c>
      <c r="I4" s="21">
        <v>11733.414000000001</v>
      </c>
      <c r="J4" s="21">
        <v>4753</v>
      </c>
      <c r="K4" s="21">
        <v>1269</v>
      </c>
      <c r="L4" s="20">
        <v>0</v>
      </c>
      <c r="M4" s="26">
        <v>4382.8600000000006</v>
      </c>
      <c r="N4" s="17"/>
      <c r="O4" s="13">
        <f t="shared" ref="O4:O34" si="0">SUM(C4:N4)</f>
        <v>63883.292999999991</v>
      </c>
    </row>
    <row r="5" spans="1:15" x14ac:dyDescent="0.35">
      <c r="A5" s="6" t="s">
        <v>34</v>
      </c>
      <c r="B5" s="1" t="s">
        <v>2</v>
      </c>
      <c r="C5" s="20">
        <v>3443</v>
      </c>
      <c r="D5" s="21">
        <v>2751</v>
      </c>
      <c r="E5" s="21">
        <v>3885</v>
      </c>
      <c r="F5" s="30">
        <v>541.81700000000001</v>
      </c>
      <c r="G5" s="30">
        <v>6739.89</v>
      </c>
      <c r="H5" s="21">
        <v>6838.3079999999991</v>
      </c>
      <c r="I5" s="21">
        <v>7818.3379999999997</v>
      </c>
      <c r="J5" s="21">
        <v>6853</v>
      </c>
      <c r="K5" s="21">
        <v>7582</v>
      </c>
      <c r="L5" s="20">
        <v>3404</v>
      </c>
      <c r="M5" s="26">
        <v>8293.5499999999993</v>
      </c>
      <c r="N5" s="17"/>
      <c r="O5" s="13">
        <f t="shared" si="0"/>
        <v>58149.903000000006</v>
      </c>
    </row>
    <row r="6" spans="1:15" ht="26" x14ac:dyDescent="0.3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30">
        <v>0</v>
      </c>
      <c r="G6" s="30">
        <v>0</v>
      </c>
      <c r="H6" s="21">
        <v>0</v>
      </c>
      <c r="I6" s="21">
        <v>0</v>
      </c>
      <c r="J6" s="21"/>
      <c r="K6" s="21">
        <v>0</v>
      </c>
      <c r="L6" s="20">
        <v>0</v>
      </c>
      <c r="M6" s="26">
        <v>0</v>
      </c>
      <c r="N6" s="17"/>
      <c r="O6" s="13">
        <f t="shared" si="0"/>
        <v>0</v>
      </c>
    </row>
    <row r="7" spans="1:15" x14ac:dyDescent="0.3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30">
        <v>0</v>
      </c>
      <c r="G7" s="30">
        <v>0</v>
      </c>
      <c r="H7" s="21">
        <v>0</v>
      </c>
      <c r="I7" s="21">
        <v>0</v>
      </c>
      <c r="J7" s="21"/>
      <c r="K7" s="21">
        <v>0</v>
      </c>
      <c r="L7" s="20">
        <v>0</v>
      </c>
      <c r="M7" s="26">
        <v>0</v>
      </c>
      <c r="N7" s="17"/>
      <c r="O7" s="13">
        <f t="shared" si="0"/>
        <v>0</v>
      </c>
    </row>
    <row r="8" spans="1:15" x14ac:dyDescent="0.3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30">
        <v>0</v>
      </c>
      <c r="G8" s="30">
        <v>0</v>
      </c>
      <c r="H8" s="21">
        <v>0</v>
      </c>
      <c r="I8" s="21">
        <v>0</v>
      </c>
      <c r="J8" s="21"/>
      <c r="K8" s="21">
        <v>0</v>
      </c>
      <c r="L8" s="20">
        <v>0</v>
      </c>
      <c r="M8" s="26">
        <v>0</v>
      </c>
      <c r="N8" s="17"/>
      <c r="O8" s="13">
        <f t="shared" si="0"/>
        <v>0</v>
      </c>
    </row>
    <row r="9" spans="1:15" x14ac:dyDescent="0.3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30">
        <v>0</v>
      </c>
      <c r="G9" s="30">
        <v>-0.01</v>
      </c>
      <c r="H9" s="21">
        <v>0.34460000000001401</v>
      </c>
      <c r="I9" s="21">
        <v>0</v>
      </c>
      <c r="J9" s="21"/>
      <c r="K9" s="21">
        <v>0</v>
      </c>
      <c r="L9" s="20">
        <v>0</v>
      </c>
      <c r="M9" s="26">
        <v>0</v>
      </c>
      <c r="N9" s="17"/>
      <c r="O9" s="13">
        <f t="shared" si="0"/>
        <v>0.334600000000014</v>
      </c>
    </row>
    <row r="10" spans="1:15" ht="26" x14ac:dyDescent="0.35">
      <c r="A10" s="6" t="s">
        <v>39</v>
      </c>
      <c r="B10" s="1" t="s">
        <v>7</v>
      </c>
      <c r="C10" s="20">
        <v>77</v>
      </c>
      <c r="D10" s="21">
        <f>D11+D12</f>
        <v>2930</v>
      </c>
      <c r="E10" s="21">
        <v>7</v>
      </c>
      <c r="F10" s="30">
        <v>0</v>
      </c>
      <c r="G10" s="30">
        <v>162.37</v>
      </c>
      <c r="H10" s="21">
        <v>2331.2799999999997</v>
      </c>
      <c r="I10" s="21">
        <f t="shared" ref="I10" si="1">I11+I12</f>
        <v>287.08</v>
      </c>
      <c r="J10" s="21">
        <f t="shared" ref="J10" si="2">SUM(J11:J12)</f>
        <v>0</v>
      </c>
      <c r="K10" s="21">
        <f t="shared" ref="K10" si="3">K11+K12</f>
        <v>0</v>
      </c>
      <c r="L10" s="20">
        <v>228</v>
      </c>
      <c r="M10" s="26">
        <f>SUM(M11:M12)</f>
        <v>33.11</v>
      </c>
      <c r="N10" s="17"/>
      <c r="O10" s="13">
        <f t="shared" si="0"/>
        <v>6055.8399999999992</v>
      </c>
    </row>
    <row r="11" spans="1:15" x14ac:dyDescent="0.35">
      <c r="A11" s="6" t="s">
        <v>40</v>
      </c>
      <c r="B11" s="1" t="s">
        <v>8</v>
      </c>
      <c r="C11" s="20">
        <v>4</v>
      </c>
      <c r="D11" s="21">
        <v>2620</v>
      </c>
      <c r="E11" s="21">
        <v>7</v>
      </c>
      <c r="F11" s="30">
        <v>0</v>
      </c>
      <c r="G11" s="30">
        <v>167.97</v>
      </c>
      <c r="H11" s="21">
        <v>95.210000000000036</v>
      </c>
      <c r="I11" s="21">
        <v>287.08</v>
      </c>
      <c r="J11" s="21"/>
      <c r="K11" s="37">
        <v>0</v>
      </c>
      <c r="L11" s="20">
        <v>228</v>
      </c>
      <c r="M11" s="26">
        <v>25.989999999999995</v>
      </c>
      <c r="N11" s="17"/>
      <c r="O11" s="13">
        <f t="shared" si="0"/>
        <v>3435.2499999999995</v>
      </c>
    </row>
    <row r="12" spans="1:15" x14ac:dyDescent="0.35">
      <c r="A12" s="6" t="s">
        <v>41</v>
      </c>
      <c r="B12" s="1" t="s">
        <v>9</v>
      </c>
      <c r="C12" s="20">
        <v>73</v>
      </c>
      <c r="D12" s="21">
        <v>310</v>
      </c>
      <c r="E12" s="21">
        <v>0</v>
      </c>
      <c r="F12" s="30">
        <v>0</v>
      </c>
      <c r="G12" s="30">
        <v>-5.6</v>
      </c>
      <c r="H12" s="21">
        <v>2236.0699999999997</v>
      </c>
      <c r="I12" s="21">
        <v>0</v>
      </c>
      <c r="J12" s="21"/>
      <c r="K12" s="37">
        <v>0</v>
      </c>
      <c r="L12" s="20">
        <v>0</v>
      </c>
      <c r="M12" s="26">
        <v>7.120000000000001</v>
      </c>
      <c r="N12" s="17"/>
      <c r="O12" s="13">
        <f t="shared" si="0"/>
        <v>2620.5899999999997</v>
      </c>
    </row>
    <row r="13" spans="1:15" x14ac:dyDescent="0.35">
      <c r="A13" s="6" t="s">
        <v>42</v>
      </c>
      <c r="B13" s="1" t="s">
        <v>10</v>
      </c>
      <c r="C13" s="20">
        <v>538</v>
      </c>
      <c r="D13" s="21">
        <f>D14+D15</f>
        <v>303</v>
      </c>
      <c r="E13" s="21">
        <v>4011</v>
      </c>
      <c r="F13" s="30">
        <v>0</v>
      </c>
      <c r="G13" s="30">
        <v>1688.95</v>
      </c>
      <c r="H13" s="21">
        <v>6445.8790000000008</v>
      </c>
      <c r="I13" s="21">
        <f>I14+I15</f>
        <v>1627.5819999999999</v>
      </c>
      <c r="J13" s="21">
        <f t="shared" ref="J13" si="4">SUM(J14:J15)</f>
        <v>1449</v>
      </c>
      <c r="K13" s="21">
        <f t="shared" ref="K13" si="5">K14+K15</f>
        <v>2451</v>
      </c>
      <c r="L13" s="20">
        <v>302</v>
      </c>
      <c r="M13" s="26">
        <f>SUM(M14:M15)</f>
        <v>334.15</v>
      </c>
      <c r="N13" s="17"/>
      <c r="O13" s="13">
        <f t="shared" si="0"/>
        <v>19150.561000000002</v>
      </c>
    </row>
    <row r="14" spans="1:15" x14ac:dyDescent="0.35">
      <c r="A14" s="6" t="s">
        <v>40</v>
      </c>
      <c r="B14" s="1" t="s">
        <v>11</v>
      </c>
      <c r="C14" s="20">
        <v>199</v>
      </c>
      <c r="D14" s="21">
        <v>9</v>
      </c>
      <c r="E14" s="21">
        <v>1878</v>
      </c>
      <c r="F14" s="30">
        <v>0</v>
      </c>
      <c r="G14" s="30">
        <v>115.57</v>
      </c>
      <c r="H14" s="21">
        <v>4897.5040000000008</v>
      </c>
      <c r="I14" s="21">
        <v>615.28</v>
      </c>
      <c r="J14" s="21">
        <v>7</v>
      </c>
      <c r="K14" s="37">
        <v>127</v>
      </c>
      <c r="L14" s="20">
        <v>81</v>
      </c>
      <c r="M14" s="26">
        <v>83.740000000000009</v>
      </c>
      <c r="N14" s="17"/>
      <c r="O14" s="13">
        <f t="shared" si="0"/>
        <v>8013.0940000000001</v>
      </c>
    </row>
    <row r="15" spans="1:15" x14ac:dyDescent="0.35">
      <c r="A15" s="6" t="s">
        <v>41</v>
      </c>
      <c r="B15" s="1" t="s">
        <v>12</v>
      </c>
      <c r="C15" s="20">
        <v>339</v>
      </c>
      <c r="D15" s="21">
        <v>294</v>
      </c>
      <c r="E15" s="21">
        <v>2133</v>
      </c>
      <c r="F15" s="30">
        <v>0</v>
      </c>
      <c r="G15" s="30">
        <v>1573.38</v>
      </c>
      <c r="H15" s="21">
        <v>1548.375</v>
      </c>
      <c r="I15" s="21">
        <v>1012.302</v>
      </c>
      <c r="J15" s="21">
        <v>1442</v>
      </c>
      <c r="K15" s="37">
        <v>2324</v>
      </c>
      <c r="L15" s="20">
        <v>221</v>
      </c>
      <c r="M15" s="26">
        <v>250.40999999999997</v>
      </c>
      <c r="N15" s="17"/>
      <c r="O15" s="13">
        <f t="shared" si="0"/>
        <v>11137.467000000001</v>
      </c>
    </row>
    <row r="16" spans="1:15" x14ac:dyDescent="0.35">
      <c r="A16" s="6" t="s">
        <v>43</v>
      </c>
      <c r="B16" s="1" t="s">
        <v>13</v>
      </c>
      <c r="C16" s="20">
        <v>615</v>
      </c>
      <c r="D16" s="21">
        <f t="shared" ref="D16:D18" si="6">D10+D13</f>
        <v>3233</v>
      </c>
      <c r="E16" s="21">
        <v>4018</v>
      </c>
      <c r="F16" s="30">
        <v>0</v>
      </c>
      <c r="G16" s="30">
        <v>1851.32</v>
      </c>
      <c r="H16" s="21">
        <v>8777.1589999999978</v>
      </c>
      <c r="I16" s="21">
        <f t="shared" ref="I16" si="7">I17+I18</f>
        <v>1914.6619999999998</v>
      </c>
      <c r="J16" s="21">
        <f t="shared" ref="J16" si="8">SUM(J17:J18)</f>
        <v>1449</v>
      </c>
      <c r="K16" s="21">
        <f t="shared" ref="K16" si="9">K17+K18</f>
        <v>2451</v>
      </c>
      <c r="L16" s="20">
        <v>530</v>
      </c>
      <c r="M16" s="26">
        <f>SUM(M17:M18)</f>
        <v>367.26</v>
      </c>
      <c r="N16" s="17"/>
      <c r="O16" s="13">
        <f t="shared" si="0"/>
        <v>25206.400999999998</v>
      </c>
    </row>
    <row r="17" spans="1:15" x14ac:dyDescent="0.35">
      <c r="A17" s="6" t="s">
        <v>40</v>
      </c>
      <c r="B17" s="1" t="s">
        <v>14</v>
      </c>
      <c r="C17" s="20">
        <v>203</v>
      </c>
      <c r="D17" s="21">
        <f t="shared" si="6"/>
        <v>2629</v>
      </c>
      <c r="E17" s="21">
        <v>1885</v>
      </c>
      <c r="F17" s="30">
        <v>0</v>
      </c>
      <c r="G17" s="30">
        <v>283.54000000000002</v>
      </c>
      <c r="H17" s="21">
        <v>4992.7139999999981</v>
      </c>
      <c r="I17" s="21">
        <f t="shared" ref="I17:K18" si="10">I11+I14</f>
        <v>902.3599999999999</v>
      </c>
      <c r="J17" s="21">
        <f t="shared" si="10"/>
        <v>7</v>
      </c>
      <c r="K17" s="38">
        <f t="shared" si="10"/>
        <v>127</v>
      </c>
      <c r="L17" s="20">
        <v>309</v>
      </c>
      <c r="M17" s="26">
        <f t="shared" ref="M17:M18" si="11">M11+M14</f>
        <v>109.73</v>
      </c>
      <c r="N17" s="17"/>
      <c r="O17" s="13">
        <f t="shared" si="0"/>
        <v>11448.343999999997</v>
      </c>
    </row>
    <row r="18" spans="1:15" x14ac:dyDescent="0.35">
      <c r="A18" s="6" t="s">
        <v>41</v>
      </c>
      <c r="B18" s="1" t="s">
        <v>15</v>
      </c>
      <c r="C18" s="20">
        <v>412</v>
      </c>
      <c r="D18" s="21">
        <f t="shared" si="6"/>
        <v>604</v>
      </c>
      <c r="E18" s="21">
        <v>2133</v>
      </c>
      <c r="F18" s="30">
        <v>0</v>
      </c>
      <c r="G18" s="30">
        <v>1567.78</v>
      </c>
      <c r="H18" s="21">
        <v>3784.4450000000002</v>
      </c>
      <c r="I18" s="21">
        <f t="shared" si="10"/>
        <v>1012.302</v>
      </c>
      <c r="J18" s="21">
        <f t="shared" si="10"/>
        <v>1442</v>
      </c>
      <c r="K18" s="38">
        <f t="shared" si="10"/>
        <v>2324</v>
      </c>
      <c r="L18" s="20">
        <v>221</v>
      </c>
      <c r="M18" s="26">
        <f t="shared" si="11"/>
        <v>257.52999999999997</v>
      </c>
      <c r="N18" s="17"/>
      <c r="O18" s="13">
        <f t="shared" si="0"/>
        <v>13758.057000000001</v>
      </c>
    </row>
    <row r="19" spans="1:15" x14ac:dyDescent="0.35">
      <c r="A19" s="6" t="s">
        <v>44</v>
      </c>
      <c r="B19" s="1" t="s">
        <v>16</v>
      </c>
      <c r="C19" s="20">
        <v>23940</v>
      </c>
      <c r="D19" s="21">
        <f>D20+D24+D25</f>
        <v>16343</v>
      </c>
      <c r="E19" s="21">
        <v>15998</v>
      </c>
      <c r="F19" s="30">
        <v>16491.59618</v>
      </c>
      <c r="G19" s="30">
        <v>9404.7800000000007</v>
      </c>
      <c r="H19" s="25">
        <f>H20+H24+H25</f>
        <v>15143.980300000003</v>
      </c>
      <c r="I19" s="21">
        <f t="shared" ref="I19" si="12">I20+I24+I25</f>
        <v>26572.709670000004</v>
      </c>
      <c r="J19" s="21">
        <f t="shared" ref="J19" si="13">SUM(J20,J24:J25)</f>
        <v>31146</v>
      </c>
      <c r="K19" s="21">
        <f t="shared" ref="K19" si="14">SUM(K21:K25)</f>
        <v>45936</v>
      </c>
      <c r="L19" s="20">
        <v>14195</v>
      </c>
      <c r="M19" s="26">
        <f>M20+M24+M25</f>
        <v>20500.09</v>
      </c>
      <c r="N19" s="17"/>
      <c r="O19" s="13">
        <f t="shared" si="0"/>
        <v>235671.15615</v>
      </c>
    </row>
    <row r="20" spans="1:15" x14ac:dyDescent="0.35">
      <c r="A20" s="6" t="s">
        <v>45</v>
      </c>
      <c r="B20" s="1" t="s">
        <v>17</v>
      </c>
      <c r="C20" s="20">
        <v>22879</v>
      </c>
      <c r="D20" s="21">
        <f>SUM(D21:D23)</f>
        <v>16343</v>
      </c>
      <c r="E20" s="21">
        <v>15998</v>
      </c>
      <c r="F20" s="30">
        <v>16491.59618</v>
      </c>
      <c r="G20" s="30">
        <v>9274.25</v>
      </c>
      <c r="H20" s="25">
        <f>H21+H22+H23</f>
        <v>14288.953300000003</v>
      </c>
      <c r="I20" s="21">
        <f>I21+I22+I23</f>
        <v>26572.709670000004</v>
      </c>
      <c r="J20" s="21">
        <f t="shared" ref="J20" si="15">SUM(J21:J23)</f>
        <v>30031</v>
      </c>
      <c r="K20" s="21">
        <f t="shared" ref="K20" si="16">K21+K22+K23</f>
        <v>45815</v>
      </c>
      <c r="L20" s="20">
        <v>13763</v>
      </c>
      <c r="M20" s="26">
        <f>SUM(M21:M23)</f>
        <v>19813.04</v>
      </c>
      <c r="N20" s="17"/>
      <c r="O20" s="13">
        <f t="shared" si="0"/>
        <v>231269.54915000001</v>
      </c>
    </row>
    <row r="21" spans="1:15" x14ac:dyDescent="0.35">
      <c r="A21" s="6" t="s">
        <v>46</v>
      </c>
      <c r="B21" s="1" t="s">
        <v>18</v>
      </c>
      <c r="C21" s="20">
        <v>13729</v>
      </c>
      <c r="D21" s="21">
        <v>15495</v>
      </c>
      <c r="E21" s="21">
        <v>11855</v>
      </c>
      <c r="F21" s="30">
        <v>14343.312</v>
      </c>
      <c r="G21" s="30">
        <v>9248.2199999999993</v>
      </c>
      <c r="H21" s="21">
        <v>11221.546840000001</v>
      </c>
      <c r="I21" s="21">
        <v>17897.470499999999</v>
      </c>
      <c r="J21" s="21">
        <f>26670+1592</f>
        <v>28262</v>
      </c>
      <c r="K21" s="37">
        <v>42579</v>
      </c>
      <c r="L21" s="20">
        <v>12867</v>
      </c>
      <c r="M21" s="26">
        <v>17076.03</v>
      </c>
      <c r="N21" s="17"/>
      <c r="O21" s="13">
        <f t="shared" si="0"/>
        <v>194573.57934</v>
      </c>
    </row>
    <row r="22" spans="1:15" x14ac:dyDescent="0.35">
      <c r="A22" s="6" t="s">
        <v>47</v>
      </c>
      <c r="B22" s="1" t="s">
        <v>19</v>
      </c>
      <c r="C22" s="20">
        <v>9150</v>
      </c>
      <c r="D22" s="21">
        <v>848</v>
      </c>
      <c r="E22" s="21">
        <v>4143</v>
      </c>
      <c r="F22" s="30">
        <v>2148.2841799999997</v>
      </c>
      <c r="G22" s="30">
        <v>26.03</v>
      </c>
      <c r="H22" s="21">
        <v>2961.468460000001</v>
      </c>
      <c r="I22" s="21">
        <v>8675.2391700000026</v>
      </c>
      <c r="J22" s="21">
        <f>1757+12</f>
        <v>1769</v>
      </c>
      <c r="K22" s="37">
        <v>2934</v>
      </c>
      <c r="L22" s="20">
        <v>896</v>
      </c>
      <c r="M22" s="26">
        <v>2737.01</v>
      </c>
      <c r="N22" s="17"/>
      <c r="O22" s="13">
        <f t="shared" si="0"/>
        <v>36288.031810000008</v>
      </c>
    </row>
    <row r="23" spans="1:15" x14ac:dyDescent="0.35">
      <c r="A23" s="40" t="s">
        <v>48</v>
      </c>
      <c r="B23" s="1" t="s">
        <v>20</v>
      </c>
      <c r="C23" s="20">
        <v>0</v>
      </c>
      <c r="D23" s="21">
        <v>0</v>
      </c>
      <c r="E23" s="21">
        <v>0</v>
      </c>
      <c r="F23" s="30">
        <v>0</v>
      </c>
      <c r="G23" s="30">
        <v>0</v>
      </c>
      <c r="H23" s="21">
        <v>105.93799999999999</v>
      </c>
      <c r="I23" s="21">
        <v>0</v>
      </c>
      <c r="J23" s="21"/>
      <c r="K23" s="37">
        <v>302</v>
      </c>
      <c r="L23" s="20">
        <v>0</v>
      </c>
      <c r="M23" s="26">
        <v>0</v>
      </c>
      <c r="N23" s="17"/>
      <c r="O23" s="13">
        <f t="shared" si="0"/>
        <v>407.93799999999999</v>
      </c>
    </row>
    <row r="24" spans="1:15" x14ac:dyDescent="0.35">
      <c r="A24" s="6" t="s">
        <v>49</v>
      </c>
      <c r="B24" s="1" t="s">
        <v>21</v>
      </c>
      <c r="C24" s="20">
        <v>1061</v>
      </c>
      <c r="D24" s="21">
        <v>0</v>
      </c>
      <c r="E24" s="21">
        <v>0</v>
      </c>
      <c r="F24" s="30">
        <v>0</v>
      </c>
      <c r="G24" s="30">
        <v>130.53</v>
      </c>
      <c r="H24" s="21">
        <v>855.02700000000027</v>
      </c>
      <c r="I24" s="21">
        <v>0</v>
      </c>
      <c r="J24" s="21">
        <v>1115</v>
      </c>
      <c r="K24" s="37">
        <v>121</v>
      </c>
      <c r="L24" s="20">
        <v>432</v>
      </c>
      <c r="M24" s="26">
        <v>687.05</v>
      </c>
      <c r="N24" s="17"/>
      <c r="O24" s="13">
        <f t="shared" si="0"/>
        <v>4401.607</v>
      </c>
    </row>
    <row r="25" spans="1:15" x14ac:dyDescent="0.3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30">
        <v>0</v>
      </c>
      <c r="G25" s="30">
        <v>0</v>
      </c>
      <c r="H25" s="21">
        <v>0</v>
      </c>
      <c r="I25" s="21">
        <v>0</v>
      </c>
      <c r="J25" s="21"/>
      <c r="K25" s="37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ht="26" x14ac:dyDescent="0.3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30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6">
        <v>0</v>
      </c>
      <c r="N26" s="17"/>
      <c r="O26" s="13">
        <f t="shared" si="0"/>
        <v>0</v>
      </c>
    </row>
    <row r="27" spans="1:15" ht="26" x14ac:dyDescent="0.3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30">
        <v>0</v>
      </c>
      <c r="G27" s="30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6">
        <v>0</v>
      </c>
      <c r="N27" s="17"/>
      <c r="O27" s="13">
        <f t="shared" si="0"/>
        <v>0</v>
      </c>
    </row>
    <row r="28" spans="1:15" x14ac:dyDescent="0.35">
      <c r="A28" s="6" t="s">
        <v>53</v>
      </c>
      <c r="B28" s="1" t="s">
        <v>25</v>
      </c>
      <c r="C28" s="20">
        <v>0</v>
      </c>
      <c r="D28" s="21">
        <v>52</v>
      </c>
      <c r="E28" s="21">
        <v>153</v>
      </c>
      <c r="F28" s="30">
        <v>0</v>
      </c>
      <c r="G28" s="30">
        <v>216.9</v>
      </c>
      <c r="H28" s="21">
        <v>82.880000000000052</v>
      </c>
      <c r="I28" s="21">
        <v>132.03700000000001</v>
      </c>
      <c r="J28" s="21"/>
      <c r="K28" s="21">
        <v>114</v>
      </c>
      <c r="L28" s="20">
        <v>283</v>
      </c>
      <c r="M28" s="26">
        <v>0</v>
      </c>
      <c r="N28" s="17"/>
      <c r="O28" s="13">
        <f t="shared" si="0"/>
        <v>1033.817</v>
      </c>
    </row>
    <row r="29" spans="1:15" x14ac:dyDescent="0.35">
      <c r="A29" s="6" t="s">
        <v>54</v>
      </c>
      <c r="B29" s="1" t="s">
        <v>26</v>
      </c>
      <c r="C29" s="20">
        <v>0</v>
      </c>
      <c r="D29" s="21">
        <v>0</v>
      </c>
      <c r="E29" s="21">
        <v>0</v>
      </c>
      <c r="F29" s="30">
        <v>0</v>
      </c>
      <c r="G29" s="30">
        <v>0</v>
      </c>
      <c r="H29" s="21">
        <v>0</v>
      </c>
      <c r="I29" s="21">
        <v>9.8529999999999998</v>
      </c>
      <c r="J29" s="21"/>
      <c r="K29" s="21">
        <v>0</v>
      </c>
      <c r="L29" s="20">
        <v>0</v>
      </c>
      <c r="M29" s="26">
        <v>0</v>
      </c>
      <c r="N29" s="17"/>
      <c r="O29" s="13">
        <f t="shared" si="0"/>
        <v>9.8529999999999998</v>
      </c>
    </row>
    <row r="30" spans="1:15" x14ac:dyDescent="0.3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30">
        <v>0</v>
      </c>
      <c r="G30" s="30">
        <v>0</v>
      </c>
      <c r="H30" s="21">
        <v>0</v>
      </c>
      <c r="I30" s="21">
        <v>0</v>
      </c>
      <c r="J30" s="21"/>
      <c r="K30" s="21"/>
      <c r="L30" s="20">
        <v>0</v>
      </c>
      <c r="M30" s="26">
        <v>0</v>
      </c>
      <c r="N30" s="17"/>
      <c r="O30" s="13">
        <f t="shared" si="0"/>
        <v>0</v>
      </c>
    </row>
    <row r="31" spans="1:15" x14ac:dyDescent="0.3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30">
        <v>0</v>
      </c>
      <c r="G31" s="30">
        <v>14.8</v>
      </c>
      <c r="H31" s="21">
        <v>0</v>
      </c>
      <c r="I31" s="21">
        <v>0</v>
      </c>
      <c r="J31" s="21"/>
      <c r="K31" s="21">
        <v>0</v>
      </c>
      <c r="L31" s="20">
        <v>0</v>
      </c>
      <c r="M31" s="26">
        <v>0</v>
      </c>
      <c r="N31" s="17"/>
      <c r="O31" s="13">
        <f t="shared" si="0"/>
        <v>14.8</v>
      </c>
    </row>
    <row r="32" spans="1:15" x14ac:dyDescent="0.3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30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35">
      <c r="A33" s="6" t="s">
        <v>58</v>
      </c>
      <c r="B33" s="1" t="s">
        <v>30</v>
      </c>
      <c r="C33" s="20">
        <v>1969</v>
      </c>
      <c r="D33" s="21">
        <v>3133</v>
      </c>
      <c r="E33" s="21">
        <v>218</v>
      </c>
      <c r="F33" s="30">
        <v>13.217999999999986</v>
      </c>
      <c r="G33" s="30">
        <v>65.47</v>
      </c>
      <c r="H33" s="21">
        <v>5480.6795499999998</v>
      </c>
      <c r="I33" s="21">
        <v>1525.3197500000001</v>
      </c>
      <c r="J33" s="21">
        <v>133</v>
      </c>
      <c r="K33" s="21">
        <v>3</v>
      </c>
      <c r="L33" s="20">
        <v>188</v>
      </c>
      <c r="M33" s="26">
        <v>212.64999999999998</v>
      </c>
      <c r="N33" s="17"/>
      <c r="O33" s="13">
        <f t="shared" si="0"/>
        <v>12941.337299999999</v>
      </c>
    </row>
    <row r="34" spans="1:15" x14ac:dyDescent="0.35">
      <c r="A34" s="7" t="s">
        <v>59</v>
      </c>
      <c r="B34" s="8" t="s">
        <v>31</v>
      </c>
      <c r="C34" s="20">
        <v>51785</v>
      </c>
      <c r="D34" s="22">
        <f>D3+D4+D5+D6+D7+D8+D9+D16+D19+D26+D27+D28+D29+D30+D31+D32+D33</f>
        <v>46644</v>
      </c>
      <c r="E34" s="21">
        <v>25729</v>
      </c>
      <c r="F34" s="30">
        <v>17714.16518</v>
      </c>
      <c r="G34" s="33">
        <v>33454.81</v>
      </c>
      <c r="H34" s="21">
        <v>46302.389450000002</v>
      </c>
      <c r="I34" s="21">
        <f>I3+I5+I4+I6+I7+I8+I9+I16+I19+I26+I27+I28+I29+I30+I32+I31+I33</f>
        <v>54535.549420000003</v>
      </c>
      <c r="J34" s="24">
        <f t="shared" ref="J34" si="17">SUM(J3:J10,J13,J19,J26:J33)</f>
        <v>46643</v>
      </c>
      <c r="K34" s="22">
        <f>SUM(K3:K10)+K13+K19+SUM(K26:K33)</f>
        <v>60311</v>
      </c>
      <c r="L34" s="20">
        <v>22276</v>
      </c>
      <c r="M34" s="27">
        <f>SUM(M3:M9)+M16+M19+SUM(M26:M33)</f>
        <v>35476.99</v>
      </c>
      <c r="N34" s="18"/>
      <c r="O34" s="9">
        <f t="shared" si="0"/>
        <v>440871.90405000001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4"/>
  <sheetViews>
    <sheetView zoomScale="70" zoomScaleNormal="7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64</v>
      </c>
    </row>
    <row r="2" spans="1:14" s="3" customFormat="1" ht="29" x14ac:dyDescent="0.35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6" t="s">
        <v>78</v>
      </c>
      <c r="N2" s="12" t="s">
        <v>79</v>
      </c>
    </row>
    <row r="3" spans="1:14" x14ac:dyDescent="0.35">
      <c r="A3" s="6" t="s">
        <v>32</v>
      </c>
      <c r="B3" s="1" t="s">
        <v>0</v>
      </c>
      <c r="C3" s="36">
        <v>11387</v>
      </c>
      <c r="D3" s="35">
        <v>4718</v>
      </c>
      <c r="E3" s="21">
        <v>2251</v>
      </c>
      <c r="F3" s="21">
        <v>5745</v>
      </c>
      <c r="G3" s="21">
        <v>7593</v>
      </c>
      <c r="H3" s="45">
        <v>11549</v>
      </c>
      <c r="I3" s="21">
        <v>4291</v>
      </c>
      <c r="J3" s="21">
        <v>6873</v>
      </c>
      <c r="K3" s="20">
        <v>5049</v>
      </c>
      <c r="L3" s="28">
        <v>5413</v>
      </c>
      <c r="M3" s="21">
        <v>679</v>
      </c>
      <c r="N3" s="13">
        <f>SUM(C3:M3)</f>
        <v>65548</v>
      </c>
    </row>
    <row r="4" spans="1:14" x14ac:dyDescent="0.35">
      <c r="A4" s="6" t="s">
        <v>33</v>
      </c>
      <c r="B4" s="1" t="s">
        <v>1</v>
      </c>
      <c r="C4" s="36">
        <v>193</v>
      </c>
      <c r="D4" s="35">
        <v>118</v>
      </c>
      <c r="E4" s="21">
        <v>17</v>
      </c>
      <c r="F4" s="21">
        <v>0</v>
      </c>
      <c r="G4" s="21">
        <v>71</v>
      </c>
      <c r="H4" s="45">
        <v>1180</v>
      </c>
      <c r="I4" s="21">
        <v>2064</v>
      </c>
      <c r="J4" s="21">
        <v>53</v>
      </c>
      <c r="K4" s="20">
        <v>0</v>
      </c>
      <c r="L4" s="28">
        <v>1150</v>
      </c>
      <c r="M4" s="21">
        <v>0</v>
      </c>
      <c r="N4" s="13">
        <f t="shared" ref="N4:N34" si="0">SUM(C4:M4)</f>
        <v>4846</v>
      </c>
    </row>
    <row r="5" spans="1:14" x14ac:dyDescent="0.35">
      <c r="A5" s="6" t="s">
        <v>34</v>
      </c>
      <c r="B5" s="1" t="s">
        <v>2</v>
      </c>
      <c r="C5" s="36">
        <v>525</v>
      </c>
      <c r="D5" s="35">
        <v>477</v>
      </c>
      <c r="E5" s="21">
        <v>978</v>
      </c>
      <c r="F5" s="21">
        <v>105</v>
      </c>
      <c r="G5" s="21">
        <v>545</v>
      </c>
      <c r="H5" s="45">
        <v>852</v>
      </c>
      <c r="I5" s="21">
        <v>580</v>
      </c>
      <c r="J5" s="21">
        <v>282</v>
      </c>
      <c r="K5" s="20">
        <v>533</v>
      </c>
      <c r="L5" s="28">
        <v>376</v>
      </c>
      <c r="M5" s="21">
        <v>33</v>
      </c>
      <c r="N5" s="13">
        <f t="shared" si="0"/>
        <v>5286</v>
      </c>
    </row>
    <row r="6" spans="1:14" ht="26" x14ac:dyDescent="0.35">
      <c r="A6" s="6" t="s">
        <v>35</v>
      </c>
      <c r="B6" s="1" t="s">
        <v>3</v>
      </c>
      <c r="C6" s="36">
        <v>0</v>
      </c>
      <c r="D6" s="21">
        <v>0</v>
      </c>
      <c r="E6" s="21">
        <v>0</v>
      </c>
      <c r="F6" s="21">
        <v>0</v>
      </c>
      <c r="G6" s="21">
        <v>0</v>
      </c>
      <c r="H6" s="45">
        <v>0</v>
      </c>
      <c r="I6" s="21">
        <v>0</v>
      </c>
      <c r="J6" s="21">
        <v>0</v>
      </c>
      <c r="K6" s="20">
        <v>0</v>
      </c>
      <c r="L6" s="28">
        <v>0</v>
      </c>
      <c r="M6" s="21">
        <v>0</v>
      </c>
      <c r="N6" s="13">
        <f t="shared" si="0"/>
        <v>0</v>
      </c>
    </row>
    <row r="7" spans="1:14" x14ac:dyDescent="0.35">
      <c r="A7" s="6" t="s">
        <v>36</v>
      </c>
      <c r="B7" s="1" t="s">
        <v>4</v>
      </c>
      <c r="C7" s="36">
        <v>0</v>
      </c>
      <c r="D7" s="21">
        <v>0</v>
      </c>
      <c r="E7" s="21">
        <v>0</v>
      </c>
      <c r="F7" s="21">
        <v>0</v>
      </c>
      <c r="G7" s="21">
        <v>0</v>
      </c>
      <c r="H7" s="45">
        <v>0</v>
      </c>
      <c r="I7" s="21">
        <v>0</v>
      </c>
      <c r="J7" s="21">
        <v>0</v>
      </c>
      <c r="K7" s="20">
        <v>0</v>
      </c>
      <c r="L7" s="28">
        <v>0</v>
      </c>
      <c r="M7" s="21">
        <v>0</v>
      </c>
      <c r="N7" s="13">
        <f t="shared" si="0"/>
        <v>0</v>
      </c>
    </row>
    <row r="8" spans="1:14" x14ac:dyDescent="0.35">
      <c r="A8" s="6" t="s">
        <v>37</v>
      </c>
      <c r="B8" s="1" t="s">
        <v>5</v>
      </c>
      <c r="C8" s="36">
        <v>0</v>
      </c>
      <c r="D8" s="21">
        <v>0</v>
      </c>
      <c r="E8" s="21">
        <v>0</v>
      </c>
      <c r="F8" s="21">
        <v>0</v>
      </c>
      <c r="G8" s="21">
        <v>0</v>
      </c>
      <c r="H8" s="45">
        <v>3</v>
      </c>
      <c r="I8" s="21">
        <v>0</v>
      </c>
      <c r="J8" s="21">
        <v>1</v>
      </c>
      <c r="K8" s="20">
        <v>0</v>
      </c>
      <c r="L8" s="28">
        <v>0</v>
      </c>
      <c r="M8" s="21">
        <v>0</v>
      </c>
      <c r="N8" s="13">
        <f t="shared" si="0"/>
        <v>4</v>
      </c>
    </row>
    <row r="9" spans="1:14" x14ac:dyDescent="0.35">
      <c r="A9" s="6" t="s">
        <v>38</v>
      </c>
      <c r="B9" s="1" t="s">
        <v>6</v>
      </c>
      <c r="C9" s="36">
        <v>3</v>
      </c>
      <c r="D9" s="21">
        <v>73</v>
      </c>
      <c r="E9" s="21">
        <v>35</v>
      </c>
      <c r="F9" s="21">
        <v>0</v>
      </c>
      <c r="G9" s="21">
        <v>19</v>
      </c>
      <c r="H9" s="45">
        <v>26</v>
      </c>
      <c r="I9" s="21">
        <v>72</v>
      </c>
      <c r="J9" s="21">
        <v>13</v>
      </c>
      <c r="K9" s="20">
        <v>13</v>
      </c>
      <c r="L9" s="28">
        <v>13</v>
      </c>
      <c r="M9" s="21">
        <v>0</v>
      </c>
      <c r="N9" s="13">
        <f t="shared" si="0"/>
        <v>267</v>
      </c>
    </row>
    <row r="10" spans="1:14" ht="26" x14ac:dyDescent="0.35">
      <c r="A10" s="6" t="s">
        <v>39</v>
      </c>
      <c r="B10" s="1" t="s">
        <v>7</v>
      </c>
      <c r="C10" s="36">
        <v>2192</v>
      </c>
      <c r="D10" s="21">
        <f>D11+D12</f>
        <v>1180</v>
      </c>
      <c r="E10" s="21">
        <v>578</v>
      </c>
      <c r="F10" s="23">
        <v>151</v>
      </c>
      <c r="G10" s="21">
        <v>1538</v>
      </c>
      <c r="H10" s="45">
        <v>2192</v>
      </c>
      <c r="I10" s="21">
        <f>I11+I12</f>
        <v>1800</v>
      </c>
      <c r="J10" s="21">
        <f t="shared" ref="J10" si="1">SUM(J11:J12)</f>
        <v>376</v>
      </c>
      <c r="K10" s="20">
        <v>612</v>
      </c>
      <c r="L10" s="28">
        <f>SUM(L11:L12)</f>
        <v>619</v>
      </c>
      <c r="M10" s="21">
        <f>M11+M12</f>
        <v>6</v>
      </c>
      <c r="N10" s="13">
        <f t="shared" si="0"/>
        <v>11244</v>
      </c>
    </row>
    <row r="11" spans="1:14" x14ac:dyDescent="0.35">
      <c r="A11" s="6" t="s">
        <v>40</v>
      </c>
      <c r="B11" s="1" t="s">
        <v>8</v>
      </c>
      <c r="C11" s="36">
        <v>2004</v>
      </c>
      <c r="D11" s="35">
        <v>939</v>
      </c>
      <c r="E11" s="21">
        <v>429</v>
      </c>
      <c r="F11" s="21">
        <v>135</v>
      </c>
      <c r="G11" s="21">
        <v>1053</v>
      </c>
      <c r="H11" s="45">
        <v>1751</v>
      </c>
      <c r="I11" s="21">
        <v>1626</v>
      </c>
      <c r="J11" s="21">
        <v>231</v>
      </c>
      <c r="K11" s="20">
        <v>451</v>
      </c>
      <c r="L11" s="28">
        <v>271</v>
      </c>
      <c r="M11" s="21">
        <v>4</v>
      </c>
      <c r="N11" s="13">
        <f t="shared" si="0"/>
        <v>8894</v>
      </c>
    </row>
    <row r="12" spans="1:14" x14ac:dyDescent="0.35">
      <c r="A12" s="6" t="s">
        <v>41</v>
      </c>
      <c r="B12" s="1" t="s">
        <v>9</v>
      </c>
      <c r="C12" s="36">
        <v>188</v>
      </c>
      <c r="D12" s="35">
        <v>241</v>
      </c>
      <c r="E12" s="21">
        <v>149</v>
      </c>
      <c r="F12" s="21">
        <v>16</v>
      </c>
      <c r="G12" s="21">
        <v>485</v>
      </c>
      <c r="H12" s="45">
        <v>441</v>
      </c>
      <c r="I12" s="21">
        <v>174</v>
      </c>
      <c r="J12" s="21">
        <v>145</v>
      </c>
      <c r="K12" s="20">
        <v>161</v>
      </c>
      <c r="L12" s="28">
        <v>348</v>
      </c>
      <c r="M12" s="21">
        <v>2</v>
      </c>
      <c r="N12" s="13">
        <f t="shared" si="0"/>
        <v>2350</v>
      </c>
    </row>
    <row r="13" spans="1:14" x14ac:dyDescent="0.35">
      <c r="A13" s="6" t="s">
        <v>42</v>
      </c>
      <c r="B13" s="1" t="s">
        <v>10</v>
      </c>
      <c r="C13" s="36">
        <v>2031</v>
      </c>
      <c r="D13" s="21">
        <f>D14+D15</f>
        <v>1006</v>
      </c>
      <c r="E13" s="21">
        <v>218</v>
      </c>
      <c r="F13" s="23">
        <v>29</v>
      </c>
      <c r="G13" s="21">
        <v>1751</v>
      </c>
      <c r="H13" s="45">
        <v>3761</v>
      </c>
      <c r="I13" s="21">
        <f>I14+I15</f>
        <v>2103</v>
      </c>
      <c r="J13" s="21">
        <f t="shared" ref="J13" si="2">SUM(J14:J15)</f>
        <v>205</v>
      </c>
      <c r="K13" s="20">
        <v>293</v>
      </c>
      <c r="L13" s="28">
        <f>SUM(L14:L15)</f>
        <v>680</v>
      </c>
      <c r="M13" s="21">
        <f>M14+M15</f>
        <v>4</v>
      </c>
      <c r="N13" s="13">
        <f t="shared" si="0"/>
        <v>12081</v>
      </c>
    </row>
    <row r="14" spans="1:14" x14ac:dyDescent="0.35">
      <c r="A14" s="6" t="s">
        <v>40</v>
      </c>
      <c r="B14" s="1" t="s">
        <v>11</v>
      </c>
      <c r="C14" s="36">
        <v>1879</v>
      </c>
      <c r="D14" s="21">
        <v>855</v>
      </c>
      <c r="E14" s="21">
        <v>149</v>
      </c>
      <c r="F14" s="21">
        <v>17</v>
      </c>
      <c r="G14" s="21">
        <v>1063</v>
      </c>
      <c r="H14" s="45">
        <v>3261</v>
      </c>
      <c r="I14" s="21">
        <v>1714</v>
      </c>
      <c r="J14" s="21">
        <v>131</v>
      </c>
      <c r="K14" s="20">
        <v>215</v>
      </c>
      <c r="L14" s="28">
        <v>268</v>
      </c>
      <c r="M14" s="21">
        <v>2</v>
      </c>
      <c r="N14" s="13">
        <f t="shared" si="0"/>
        <v>9554</v>
      </c>
    </row>
    <row r="15" spans="1:14" x14ac:dyDescent="0.35">
      <c r="A15" s="6" t="s">
        <v>41</v>
      </c>
      <c r="B15" s="1" t="s">
        <v>12</v>
      </c>
      <c r="C15" s="36">
        <v>152</v>
      </c>
      <c r="D15" s="21">
        <v>151</v>
      </c>
      <c r="E15" s="21">
        <v>69</v>
      </c>
      <c r="F15" s="21">
        <v>12</v>
      </c>
      <c r="G15" s="21">
        <v>688</v>
      </c>
      <c r="H15" s="45">
        <v>500</v>
      </c>
      <c r="I15" s="21">
        <v>389</v>
      </c>
      <c r="J15" s="21">
        <v>74</v>
      </c>
      <c r="K15" s="20">
        <v>78</v>
      </c>
      <c r="L15" s="28">
        <v>412</v>
      </c>
      <c r="M15" s="21">
        <v>2</v>
      </c>
      <c r="N15" s="13">
        <f t="shared" si="0"/>
        <v>2527</v>
      </c>
    </row>
    <row r="16" spans="1:14" x14ac:dyDescent="0.35">
      <c r="A16" s="6" t="s">
        <v>43</v>
      </c>
      <c r="B16" s="1" t="s">
        <v>13</v>
      </c>
      <c r="C16" s="36">
        <v>2330</v>
      </c>
      <c r="D16" s="21">
        <f>D17+D18</f>
        <v>2186</v>
      </c>
      <c r="E16" s="21">
        <v>649</v>
      </c>
      <c r="F16" s="23">
        <v>180</v>
      </c>
      <c r="G16" s="21">
        <v>1751</v>
      </c>
      <c r="H16" s="45">
        <v>3770</v>
      </c>
      <c r="I16" s="21">
        <f>I17+I18</f>
        <v>2103</v>
      </c>
      <c r="J16" s="21">
        <f t="shared" ref="J16" si="3">SUM(J17:J18)</f>
        <v>403</v>
      </c>
      <c r="K16" s="20">
        <v>675</v>
      </c>
      <c r="L16" s="28">
        <f>SUM(L17:L18)</f>
        <v>708</v>
      </c>
      <c r="M16" s="21">
        <f>M17+M18</f>
        <v>8</v>
      </c>
      <c r="N16" s="13">
        <f t="shared" si="0"/>
        <v>14763</v>
      </c>
    </row>
    <row r="17" spans="1:14" x14ac:dyDescent="0.35">
      <c r="A17" s="6" t="s">
        <v>40</v>
      </c>
      <c r="B17" s="1" t="s">
        <v>14</v>
      </c>
      <c r="C17" s="36">
        <v>2017</v>
      </c>
      <c r="D17" s="35">
        <f>D11+D14</f>
        <v>1794</v>
      </c>
      <c r="E17" s="21">
        <v>431</v>
      </c>
      <c r="F17" s="23">
        <v>152</v>
      </c>
      <c r="G17" s="21">
        <v>1063</v>
      </c>
      <c r="H17" s="45">
        <v>3269</v>
      </c>
      <c r="I17" s="21">
        <f>I14</f>
        <v>1714</v>
      </c>
      <c r="J17" s="21">
        <v>243</v>
      </c>
      <c r="K17" s="20">
        <v>454</v>
      </c>
      <c r="L17" s="28">
        <v>271</v>
      </c>
      <c r="M17" s="21">
        <v>4</v>
      </c>
      <c r="N17" s="13">
        <f t="shared" si="0"/>
        <v>11412</v>
      </c>
    </row>
    <row r="18" spans="1:14" x14ac:dyDescent="0.35">
      <c r="A18" s="6" t="s">
        <v>41</v>
      </c>
      <c r="B18" s="1" t="s">
        <v>15</v>
      </c>
      <c r="C18" s="36">
        <v>313</v>
      </c>
      <c r="D18" s="35">
        <f>D12+D15</f>
        <v>392</v>
      </c>
      <c r="E18" s="21">
        <v>218</v>
      </c>
      <c r="F18" s="23">
        <v>28</v>
      </c>
      <c r="G18" s="21">
        <v>688</v>
      </c>
      <c r="H18" s="45">
        <v>501</v>
      </c>
      <c r="I18" s="21">
        <f>I15</f>
        <v>389</v>
      </c>
      <c r="J18" s="21">
        <v>160</v>
      </c>
      <c r="K18" s="20">
        <v>221</v>
      </c>
      <c r="L18" s="28">
        <v>437</v>
      </c>
      <c r="M18" s="21">
        <f>M12+M15</f>
        <v>4</v>
      </c>
      <c r="N18" s="13">
        <f t="shared" si="0"/>
        <v>3351</v>
      </c>
    </row>
    <row r="19" spans="1:14" x14ac:dyDescent="0.35">
      <c r="A19" s="6" t="s">
        <v>44</v>
      </c>
      <c r="B19" s="1" t="s">
        <v>16</v>
      </c>
      <c r="C19" s="36">
        <v>9485</v>
      </c>
      <c r="D19" s="21">
        <f>D20+D24+D25</f>
        <v>6944</v>
      </c>
      <c r="E19" s="21">
        <v>5459</v>
      </c>
      <c r="F19" s="23">
        <v>8940</v>
      </c>
      <c r="G19" s="21">
        <v>10767</v>
      </c>
      <c r="H19" s="46">
        <v>7479</v>
      </c>
      <c r="I19" s="21">
        <f>I20+I24+I25</f>
        <v>6512</v>
      </c>
      <c r="J19" s="21">
        <f t="shared" ref="J19" si="4">SUM(J20,J24:J25)</f>
        <v>11764</v>
      </c>
      <c r="K19" s="20">
        <v>7443</v>
      </c>
      <c r="L19" s="28">
        <f>L20+L24+L25</f>
        <v>4386</v>
      </c>
      <c r="M19" s="31">
        <f>M20+M25</f>
        <v>925</v>
      </c>
      <c r="N19" s="13">
        <f t="shared" si="0"/>
        <v>80104</v>
      </c>
    </row>
    <row r="20" spans="1:14" x14ac:dyDescent="0.35">
      <c r="A20" s="6" t="s">
        <v>45</v>
      </c>
      <c r="B20" s="1" t="s">
        <v>17</v>
      </c>
      <c r="C20" s="36">
        <v>9465</v>
      </c>
      <c r="D20" s="21">
        <f>SUM(D21:D23)</f>
        <v>6896</v>
      </c>
      <c r="E20" s="21">
        <v>5437</v>
      </c>
      <c r="F20" s="23">
        <v>8940</v>
      </c>
      <c r="G20" s="21">
        <v>10697</v>
      </c>
      <c r="H20" s="46">
        <v>7369</v>
      </c>
      <c r="I20" s="21">
        <f t="shared" ref="I20" si="5">I21+I22+I23</f>
        <v>6432</v>
      </c>
      <c r="J20" s="21">
        <f t="shared" ref="J20" si="6">SUM(J21:J23)</f>
        <v>11747</v>
      </c>
      <c r="K20" s="20">
        <v>7398</v>
      </c>
      <c r="L20" s="28">
        <f>SUM(L21:L23)</f>
        <v>4347</v>
      </c>
      <c r="M20" s="32">
        <f>M21+M22+M23+M24</f>
        <v>925</v>
      </c>
      <c r="N20" s="13">
        <f t="shared" si="0"/>
        <v>79653</v>
      </c>
    </row>
    <row r="21" spans="1:14" x14ac:dyDescent="0.35">
      <c r="A21" s="6" t="s">
        <v>46</v>
      </c>
      <c r="B21" s="1" t="s">
        <v>18</v>
      </c>
      <c r="C21" s="36">
        <v>7342</v>
      </c>
      <c r="D21" s="21">
        <v>5057</v>
      </c>
      <c r="E21" s="21">
        <v>2856</v>
      </c>
      <c r="F21" s="23">
        <v>6785</v>
      </c>
      <c r="G21" s="21">
        <v>8195</v>
      </c>
      <c r="H21" s="45">
        <v>5248</v>
      </c>
      <c r="I21" s="21">
        <v>4786</v>
      </c>
      <c r="J21" s="21">
        <v>8824</v>
      </c>
      <c r="K21" s="20">
        <v>5651</v>
      </c>
      <c r="L21" s="28">
        <v>3130</v>
      </c>
      <c r="M21" s="31">
        <v>740</v>
      </c>
      <c r="N21" s="13">
        <f t="shared" si="0"/>
        <v>58614</v>
      </c>
    </row>
    <row r="22" spans="1:14" x14ac:dyDescent="0.35">
      <c r="A22" s="6" t="s">
        <v>47</v>
      </c>
      <c r="B22" s="1" t="s">
        <v>19</v>
      </c>
      <c r="C22" s="36">
        <v>2121</v>
      </c>
      <c r="D22" s="21">
        <v>1819</v>
      </c>
      <c r="E22" s="21">
        <v>1032</v>
      </c>
      <c r="F22" s="23">
        <v>1942</v>
      </c>
      <c r="G22" s="21">
        <v>2472</v>
      </c>
      <c r="H22" s="45">
        <v>2110</v>
      </c>
      <c r="I22" s="21">
        <v>1641</v>
      </c>
      <c r="J22" s="21">
        <v>2893</v>
      </c>
      <c r="K22" s="20">
        <v>1742</v>
      </c>
      <c r="L22" s="28">
        <v>1071</v>
      </c>
      <c r="M22" s="31">
        <v>170</v>
      </c>
      <c r="N22" s="13">
        <f t="shared" si="0"/>
        <v>19013</v>
      </c>
    </row>
    <row r="23" spans="1:14" x14ac:dyDescent="0.35">
      <c r="A23" s="40" t="s">
        <v>48</v>
      </c>
      <c r="B23" s="1" t="s">
        <v>20</v>
      </c>
      <c r="C23" s="36">
        <v>2</v>
      </c>
      <c r="D23" s="21">
        <v>20</v>
      </c>
      <c r="E23" s="21">
        <v>1549</v>
      </c>
      <c r="F23" s="23">
        <v>208</v>
      </c>
      <c r="G23" s="21">
        <v>30</v>
      </c>
      <c r="H23" s="45">
        <v>11</v>
      </c>
      <c r="I23" s="21">
        <v>5</v>
      </c>
      <c r="J23" s="21">
        <v>30</v>
      </c>
      <c r="K23" s="20">
        <v>5</v>
      </c>
      <c r="L23" s="28">
        <v>146</v>
      </c>
      <c r="M23" s="31">
        <v>15</v>
      </c>
      <c r="N23" s="13">
        <f t="shared" si="0"/>
        <v>2021</v>
      </c>
    </row>
    <row r="24" spans="1:14" x14ac:dyDescent="0.35">
      <c r="A24" s="6" t="s">
        <v>49</v>
      </c>
      <c r="B24" s="1" t="s">
        <v>21</v>
      </c>
      <c r="C24" s="36">
        <v>20</v>
      </c>
      <c r="D24" s="21">
        <v>48</v>
      </c>
      <c r="E24" s="21">
        <v>22</v>
      </c>
      <c r="F24" s="23">
        <v>5</v>
      </c>
      <c r="G24" s="21">
        <v>70</v>
      </c>
      <c r="H24" s="45">
        <v>110</v>
      </c>
      <c r="I24" s="21">
        <v>80</v>
      </c>
      <c r="J24" s="21">
        <v>17</v>
      </c>
      <c r="K24" s="20">
        <v>45</v>
      </c>
      <c r="L24" s="28">
        <v>39</v>
      </c>
      <c r="M24" s="31">
        <v>0</v>
      </c>
      <c r="N24" s="13">
        <f t="shared" si="0"/>
        <v>456</v>
      </c>
    </row>
    <row r="25" spans="1:14" x14ac:dyDescent="0.35">
      <c r="A25" s="6" t="s">
        <v>50</v>
      </c>
      <c r="B25" s="1" t="s">
        <v>22</v>
      </c>
      <c r="C25" s="36">
        <v>0</v>
      </c>
      <c r="D25" s="21">
        <v>0</v>
      </c>
      <c r="E25" s="21">
        <v>0</v>
      </c>
      <c r="F25" s="23">
        <v>0</v>
      </c>
      <c r="G25" s="21">
        <v>0</v>
      </c>
      <c r="H25" s="45">
        <v>0</v>
      </c>
      <c r="I25" s="21">
        <v>0</v>
      </c>
      <c r="J25" s="21">
        <v>0</v>
      </c>
      <c r="K25" s="20">
        <v>0</v>
      </c>
      <c r="L25" s="28">
        <v>0</v>
      </c>
      <c r="M25" s="21">
        <v>0</v>
      </c>
      <c r="N25" s="13">
        <f t="shared" si="0"/>
        <v>0</v>
      </c>
    </row>
    <row r="26" spans="1:14" ht="26" x14ac:dyDescent="0.35">
      <c r="A26" s="6" t="s">
        <v>51</v>
      </c>
      <c r="B26" s="1" t="s">
        <v>23</v>
      </c>
      <c r="C26" s="36">
        <v>1</v>
      </c>
      <c r="D26" s="21">
        <v>0</v>
      </c>
      <c r="E26" s="21">
        <v>0</v>
      </c>
      <c r="F26" s="23">
        <v>0</v>
      </c>
      <c r="G26" s="21">
        <v>1</v>
      </c>
      <c r="H26" s="45">
        <v>0</v>
      </c>
      <c r="I26" s="21">
        <v>27</v>
      </c>
      <c r="J26" s="21">
        <v>0</v>
      </c>
      <c r="K26" s="20">
        <v>4</v>
      </c>
      <c r="L26" s="28">
        <v>0</v>
      </c>
      <c r="M26" s="21">
        <v>0</v>
      </c>
      <c r="N26" s="13">
        <f t="shared" si="0"/>
        <v>33</v>
      </c>
    </row>
    <row r="27" spans="1:14" ht="26" x14ac:dyDescent="0.35">
      <c r="A27" s="6" t="s">
        <v>52</v>
      </c>
      <c r="B27" s="1" t="s">
        <v>24</v>
      </c>
      <c r="C27" s="36">
        <v>1</v>
      </c>
      <c r="D27" s="21">
        <v>3</v>
      </c>
      <c r="E27" s="21">
        <v>1</v>
      </c>
      <c r="F27" s="23">
        <v>0</v>
      </c>
      <c r="G27" s="21">
        <v>3</v>
      </c>
      <c r="H27" s="45">
        <v>12</v>
      </c>
      <c r="I27" s="21">
        <v>0</v>
      </c>
      <c r="J27" s="21">
        <v>5</v>
      </c>
      <c r="K27" s="20">
        <v>0</v>
      </c>
      <c r="L27" s="28">
        <v>2</v>
      </c>
      <c r="M27" s="21">
        <v>0</v>
      </c>
      <c r="N27" s="13">
        <f t="shared" si="0"/>
        <v>27</v>
      </c>
    </row>
    <row r="28" spans="1:14" x14ac:dyDescent="0.35">
      <c r="A28" s="6" t="s">
        <v>53</v>
      </c>
      <c r="B28" s="1" t="s">
        <v>25</v>
      </c>
      <c r="C28" s="36">
        <v>2020</v>
      </c>
      <c r="D28" s="21">
        <v>1179</v>
      </c>
      <c r="E28" s="21">
        <v>157</v>
      </c>
      <c r="F28" s="23">
        <v>49</v>
      </c>
      <c r="G28" s="21">
        <v>532</v>
      </c>
      <c r="H28" s="45">
        <v>1456</v>
      </c>
      <c r="I28" s="21">
        <v>814</v>
      </c>
      <c r="J28" s="21">
        <v>194</v>
      </c>
      <c r="K28" s="20">
        <v>324</v>
      </c>
      <c r="L28" s="28">
        <v>303</v>
      </c>
      <c r="M28" s="21">
        <v>2</v>
      </c>
      <c r="N28" s="13">
        <f t="shared" si="0"/>
        <v>7030</v>
      </c>
    </row>
    <row r="29" spans="1:14" x14ac:dyDescent="0.35">
      <c r="A29" s="6" t="s">
        <v>54</v>
      </c>
      <c r="B29" s="1" t="s">
        <v>26</v>
      </c>
      <c r="C29" s="36">
        <v>53</v>
      </c>
      <c r="D29" s="21">
        <v>0</v>
      </c>
      <c r="E29" s="21">
        <v>7</v>
      </c>
      <c r="F29" s="23">
        <v>0</v>
      </c>
      <c r="G29" s="21">
        <v>146</v>
      </c>
      <c r="H29" s="45">
        <v>5</v>
      </c>
      <c r="I29" s="21">
        <v>1226</v>
      </c>
      <c r="J29" s="21">
        <v>0</v>
      </c>
      <c r="K29" s="20">
        <v>0</v>
      </c>
      <c r="L29" s="28">
        <v>368</v>
      </c>
      <c r="M29" s="21">
        <v>0</v>
      </c>
      <c r="N29" s="13">
        <f t="shared" si="0"/>
        <v>1805</v>
      </c>
    </row>
    <row r="30" spans="1:14" x14ac:dyDescent="0.35">
      <c r="A30" s="6" t="s">
        <v>55</v>
      </c>
      <c r="B30" s="1" t="s">
        <v>27</v>
      </c>
      <c r="C30" s="36">
        <v>0</v>
      </c>
      <c r="D30" s="21">
        <v>1</v>
      </c>
      <c r="E30" s="21">
        <v>1</v>
      </c>
      <c r="F30" s="23">
        <v>0</v>
      </c>
      <c r="G30" s="21">
        <v>0</v>
      </c>
      <c r="H30" s="45">
        <v>0</v>
      </c>
      <c r="I30" s="21">
        <v>0</v>
      </c>
      <c r="J30" s="21">
        <v>0</v>
      </c>
      <c r="K30" s="20">
        <v>0</v>
      </c>
      <c r="L30" s="28">
        <v>0</v>
      </c>
      <c r="M30" s="21">
        <v>0</v>
      </c>
      <c r="N30" s="13">
        <f t="shared" si="0"/>
        <v>2</v>
      </c>
    </row>
    <row r="31" spans="1:14" x14ac:dyDescent="0.35">
      <c r="A31" s="6" t="s">
        <v>56</v>
      </c>
      <c r="B31" s="1" t="s">
        <v>28</v>
      </c>
      <c r="C31" s="36">
        <v>0</v>
      </c>
      <c r="D31" s="21">
        <v>79</v>
      </c>
      <c r="E31" s="21">
        <v>1</v>
      </c>
      <c r="F31" s="23">
        <v>0</v>
      </c>
      <c r="G31" s="21">
        <v>1</v>
      </c>
      <c r="H31" s="45">
        <v>9</v>
      </c>
      <c r="I31" s="21">
        <v>3</v>
      </c>
      <c r="J31" s="21">
        <v>0</v>
      </c>
      <c r="K31" s="20">
        <v>0</v>
      </c>
      <c r="L31" s="28">
        <v>0</v>
      </c>
      <c r="M31" s="21">
        <v>0</v>
      </c>
      <c r="N31" s="13">
        <f t="shared" si="0"/>
        <v>93</v>
      </c>
    </row>
    <row r="32" spans="1:14" x14ac:dyDescent="0.35">
      <c r="A32" s="6" t="s">
        <v>57</v>
      </c>
      <c r="B32" s="1" t="s">
        <v>29</v>
      </c>
      <c r="C32" s="36">
        <v>0</v>
      </c>
      <c r="D32" s="21">
        <v>0</v>
      </c>
      <c r="E32" s="21">
        <v>0</v>
      </c>
      <c r="F32" s="23">
        <v>0</v>
      </c>
      <c r="G32" s="21">
        <v>0</v>
      </c>
      <c r="H32" s="45">
        <v>0</v>
      </c>
      <c r="I32" s="21">
        <v>0</v>
      </c>
      <c r="J32" s="21">
        <v>0</v>
      </c>
      <c r="K32" s="20">
        <v>0</v>
      </c>
      <c r="L32" s="28">
        <v>0</v>
      </c>
      <c r="M32" s="21">
        <v>0</v>
      </c>
      <c r="N32" s="13">
        <f t="shared" si="0"/>
        <v>0</v>
      </c>
    </row>
    <row r="33" spans="1:14" x14ac:dyDescent="0.35">
      <c r="A33" s="6" t="s">
        <v>58</v>
      </c>
      <c r="B33" s="1" t="s">
        <v>30</v>
      </c>
      <c r="C33" s="36">
        <v>1874</v>
      </c>
      <c r="D33" s="21">
        <v>5092</v>
      </c>
      <c r="E33" s="21">
        <v>736</v>
      </c>
      <c r="F33" s="23">
        <v>368</v>
      </c>
      <c r="G33" s="21">
        <v>2031</v>
      </c>
      <c r="H33" s="45">
        <v>5375</v>
      </c>
      <c r="I33" s="21">
        <v>6047</v>
      </c>
      <c r="J33" s="21">
        <v>1699</v>
      </c>
      <c r="K33" s="20">
        <v>2285</v>
      </c>
      <c r="L33" s="28">
        <v>1180</v>
      </c>
      <c r="M33" s="21">
        <v>13</v>
      </c>
      <c r="N33" s="13">
        <f t="shared" si="0"/>
        <v>26700</v>
      </c>
    </row>
    <row r="34" spans="1:14" x14ac:dyDescent="0.35">
      <c r="A34" s="7" t="s">
        <v>59</v>
      </c>
      <c r="B34" s="8" t="s">
        <v>31</v>
      </c>
      <c r="C34" s="36">
        <v>19485</v>
      </c>
      <c r="D34" s="22">
        <v>15182</v>
      </c>
      <c r="E34" s="21">
        <v>7983</v>
      </c>
      <c r="F34" s="23">
        <v>9510</v>
      </c>
      <c r="G34" s="21">
        <v>15944</v>
      </c>
      <c r="H34" s="45">
        <v>20052</v>
      </c>
      <c r="I34" s="21">
        <v>18740</v>
      </c>
      <c r="J34" s="24">
        <v>14172</v>
      </c>
      <c r="K34" s="20">
        <v>11128</v>
      </c>
      <c r="L34" s="29">
        <v>10660</v>
      </c>
      <c r="M34" s="24">
        <v>976</v>
      </c>
      <c r="N34" s="9">
        <f t="shared" si="0"/>
        <v>143832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4"/>
  <sheetViews>
    <sheetView zoomScale="70" zoomScaleNormal="70" workbookViewId="0">
      <selection activeCell="C2" sqref="C2:O2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65</v>
      </c>
    </row>
    <row r="2" spans="1:15" s="3" customFormat="1" ht="29" x14ac:dyDescent="0.35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80</v>
      </c>
      <c r="H2" s="11" t="s">
        <v>73</v>
      </c>
      <c r="I2" s="11" t="s">
        <v>74</v>
      </c>
      <c r="J2" s="11" t="s">
        <v>75</v>
      </c>
      <c r="K2" s="11" t="s">
        <v>81</v>
      </c>
      <c r="L2" s="11" t="s">
        <v>76</v>
      </c>
      <c r="M2" s="11" t="s">
        <v>77</v>
      </c>
      <c r="N2" s="16" t="s">
        <v>78</v>
      </c>
      <c r="O2" s="12" t="s">
        <v>79</v>
      </c>
    </row>
    <row r="3" spans="1:15" x14ac:dyDescent="0.35">
      <c r="A3" s="6" t="s">
        <v>32</v>
      </c>
      <c r="B3" s="1" t="s">
        <v>0</v>
      </c>
      <c r="C3" s="20">
        <v>9154</v>
      </c>
      <c r="D3" s="21">
        <v>4519</v>
      </c>
      <c r="E3" s="21">
        <v>2722</v>
      </c>
      <c r="F3" s="30">
        <v>5633</v>
      </c>
      <c r="G3" s="30">
        <v>2765</v>
      </c>
      <c r="H3" s="21">
        <v>10124</v>
      </c>
      <c r="I3" s="21">
        <v>3953</v>
      </c>
      <c r="J3" s="21">
        <v>4700</v>
      </c>
      <c r="K3" s="21">
        <v>6394</v>
      </c>
      <c r="L3" s="20">
        <v>5414</v>
      </c>
      <c r="M3" s="28">
        <v>5977</v>
      </c>
      <c r="N3" s="17"/>
      <c r="O3" s="13">
        <f>SUM(C3:N3)</f>
        <v>61355</v>
      </c>
    </row>
    <row r="4" spans="1:15" x14ac:dyDescent="0.35">
      <c r="A4" s="6" t="s">
        <v>33</v>
      </c>
      <c r="B4" s="1" t="s">
        <v>1</v>
      </c>
      <c r="C4" s="20">
        <v>192</v>
      </c>
      <c r="D4" s="21">
        <v>124</v>
      </c>
      <c r="E4" s="21">
        <v>159</v>
      </c>
      <c r="F4" s="30">
        <v>0</v>
      </c>
      <c r="G4" s="30">
        <v>33</v>
      </c>
      <c r="H4" s="21">
        <v>1044</v>
      </c>
      <c r="I4" s="21">
        <v>1799</v>
      </c>
      <c r="J4" s="21">
        <v>42</v>
      </c>
      <c r="K4" s="21">
        <v>32</v>
      </c>
      <c r="L4" s="20">
        <v>0</v>
      </c>
      <c r="M4" s="28">
        <v>218</v>
      </c>
      <c r="N4" s="17"/>
      <c r="O4" s="13">
        <f t="shared" ref="O4:O34" si="0">SUM(C4:N4)</f>
        <v>3643</v>
      </c>
    </row>
    <row r="5" spans="1:15" x14ac:dyDescent="0.35">
      <c r="A5" s="6" t="s">
        <v>34</v>
      </c>
      <c r="B5" s="1" t="s">
        <v>2</v>
      </c>
      <c r="C5" s="20">
        <v>501</v>
      </c>
      <c r="D5" s="21">
        <v>489</v>
      </c>
      <c r="E5" s="21">
        <v>865</v>
      </c>
      <c r="F5" s="30">
        <v>104</v>
      </c>
      <c r="G5" s="30">
        <v>300</v>
      </c>
      <c r="H5" s="21">
        <v>842</v>
      </c>
      <c r="I5" s="21">
        <v>547</v>
      </c>
      <c r="J5" s="21">
        <v>226</v>
      </c>
      <c r="K5" s="21">
        <v>381</v>
      </c>
      <c r="L5" s="20">
        <v>518</v>
      </c>
      <c r="M5" s="28">
        <v>478</v>
      </c>
      <c r="N5" s="17"/>
      <c r="O5" s="13">
        <f t="shared" si="0"/>
        <v>5251</v>
      </c>
    </row>
    <row r="6" spans="1:15" ht="26" x14ac:dyDescent="0.3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30">
        <v>0</v>
      </c>
      <c r="G6" s="30">
        <v>0</v>
      </c>
      <c r="H6" s="21">
        <v>0</v>
      </c>
      <c r="I6" s="21">
        <v>0</v>
      </c>
      <c r="J6" s="21"/>
      <c r="K6" s="21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3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30">
        <v>0</v>
      </c>
      <c r="G7" s="30">
        <v>0</v>
      </c>
      <c r="H7" s="21">
        <v>0</v>
      </c>
      <c r="I7" s="21">
        <v>0</v>
      </c>
      <c r="J7" s="21"/>
      <c r="K7" s="21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3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30">
        <v>0</v>
      </c>
      <c r="G8" s="30">
        <v>0</v>
      </c>
      <c r="H8" s="21">
        <v>1</v>
      </c>
      <c r="I8" s="21">
        <v>0</v>
      </c>
      <c r="J8" s="21"/>
      <c r="K8" s="21">
        <v>0</v>
      </c>
      <c r="L8" s="20">
        <v>0</v>
      </c>
      <c r="M8" s="28">
        <v>0</v>
      </c>
      <c r="N8" s="17"/>
      <c r="O8" s="13">
        <f t="shared" si="0"/>
        <v>1</v>
      </c>
    </row>
    <row r="9" spans="1:15" x14ac:dyDescent="0.35">
      <c r="A9" s="6" t="s">
        <v>38</v>
      </c>
      <c r="B9" s="1" t="s">
        <v>6</v>
      </c>
      <c r="C9" s="20">
        <v>0</v>
      </c>
      <c r="D9" s="21">
        <v>64</v>
      </c>
      <c r="E9" s="21">
        <v>33</v>
      </c>
      <c r="F9" s="30">
        <v>0</v>
      </c>
      <c r="G9" s="30">
        <v>16</v>
      </c>
      <c r="H9" s="21">
        <v>12</v>
      </c>
      <c r="I9" s="21">
        <v>96</v>
      </c>
      <c r="J9" s="21">
        <v>15</v>
      </c>
      <c r="K9" s="21">
        <v>9</v>
      </c>
      <c r="L9" s="20">
        <v>16</v>
      </c>
      <c r="M9" s="28">
        <v>4</v>
      </c>
      <c r="N9" s="17"/>
      <c r="O9" s="13">
        <f t="shared" si="0"/>
        <v>265</v>
      </c>
    </row>
    <row r="10" spans="1:15" ht="26" x14ac:dyDescent="0.35">
      <c r="A10" s="6" t="s">
        <v>39</v>
      </c>
      <c r="B10" s="1" t="s">
        <v>7</v>
      </c>
      <c r="C10" s="20">
        <v>2006</v>
      </c>
      <c r="D10" s="21">
        <f>D11+D12</f>
        <v>1243</v>
      </c>
      <c r="E10" s="21">
        <v>683</v>
      </c>
      <c r="F10" s="30">
        <v>104</v>
      </c>
      <c r="G10" s="30">
        <v>1493</v>
      </c>
      <c r="H10" s="21">
        <v>2009</v>
      </c>
      <c r="I10" s="21">
        <f>I11+I12</f>
        <v>1681</v>
      </c>
      <c r="J10" s="21">
        <f t="shared" ref="J10" si="1">SUM(J11:J12)</f>
        <v>331</v>
      </c>
      <c r="K10" s="21">
        <f>K11+K12</f>
        <v>446</v>
      </c>
      <c r="L10" s="20">
        <v>606</v>
      </c>
      <c r="M10" s="28">
        <f>SUM(M11:M12)</f>
        <v>1091</v>
      </c>
      <c r="N10" s="17"/>
      <c r="O10" s="13">
        <f t="shared" si="0"/>
        <v>11693</v>
      </c>
    </row>
    <row r="11" spans="1:15" x14ac:dyDescent="0.35">
      <c r="A11" s="6" t="s">
        <v>40</v>
      </c>
      <c r="B11" s="1" t="s">
        <v>8</v>
      </c>
      <c r="C11" s="20">
        <v>1866</v>
      </c>
      <c r="D11" s="21">
        <v>995</v>
      </c>
      <c r="E11" s="21">
        <v>561</v>
      </c>
      <c r="F11" s="30">
        <v>83</v>
      </c>
      <c r="G11" s="30">
        <v>881</v>
      </c>
      <c r="H11" s="21">
        <v>1529</v>
      </c>
      <c r="I11" s="21">
        <v>1494</v>
      </c>
      <c r="J11" s="21">
        <v>222</v>
      </c>
      <c r="K11" s="37">
        <v>364</v>
      </c>
      <c r="L11" s="20">
        <v>449</v>
      </c>
      <c r="M11" s="28">
        <v>187</v>
      </c>
      <c r="N11" s="17"/>
      <c r="O11" s="13">
        <f t="shared" si="0"/>
        <v>8631</v>
      </c>
    </row>
    <row r="12" spans="1:15" x14ac:dyDescent="0.35">
      <c r="A12" s="6" t="s">
        <v>41</v>
      </c>
      <c r="B12" s="1" t="s">
        <v>9</v>
      </c>
      <c r="C12" s="20">
        <v>140</v>
      </c>
      <c r="D12" s="21">
        <v>248</v>
      </c>
      <c r="E12" s="21">
        <v>122</v>
      </c>
      <c r="F12" s="30">
        <v>21</v>
      </c>
      <c r="G12" s="30">
        <v>612</v>
      </c>
      <c r="H12" s="21">
        <v>480</v>
      </c>
      <c r="I12" s="21">
        <v>187</v>
      </c>
      <c r="J12" s="21">
        <v>109</v>
      </c>
      <c r="K12" s="37">
        <v>82</v>
      </c>
      <c r="L12" s="20">
        <v>157</v>
      </c>
      <c r="M12" s="28">
        <v>904</v>
      </c>
      <c r="N12" s="17"/>
      <c r="O12" s="13">
        <f t="shared" si="0"/>
        <v>3062</v>
      </c>
    </row>
    <row r="13" spans="1:15" x14ac:dyDescent="0.35">
      <c r="A13" s="6" t="s">
        <v>42</v>
      </c>
      <c r="B13" s="1" t="s">
        <v>10</v>
      </c>
      <c r="C13" s="20">
        <v>1353</v>
      </c>
      <c r="D13" s="21">
        <f>D14+D15</f>
        <v>1077</v>
      </c>
      <c r="E13" s="21">
        <v>364</v>
      </c>
      <c r="F13" s="30">
        <v>27</v>
      </c>
      <c r="G13" s="30">
        <v>1720</v>
      </c>
      <c r="H13" s="21">
        <v>3409</v>
      </c>
      <c r="I13" s="21">
        <f>I14+I15</f>
        <v>1964</v>
      </c>
      <c r="J13" s="21">
        <f t="shared" ref="J13" si="2">SUM(J14:J15)</f>
        <v>179</v>
      </c>
      <c r="K13" s="21">
        <f>K14+K15</f>
        <v>504</v>
      </c>
      <c r="L13" s="20">
        <v>292</v>
      </c>
      <c r="M13" s="28">
        <f>SUM(M14:M15)</f>
        <v>324</v>
      </c>
      <c r="N13" s="17"/>
      <c r="O13" s="13">
        <f t="shared" si="0"/>
        <v>11213</v>
      </c>
    </row>
    <row r="14" spans="1:15" x14ac:dyDescent="0.35">
      <c r="A14" s="6" t="s">
        <v>40</v>
      </c>
      <c r="B14" s="1" t="s">
        <v>11</v>
      </c>
      <c r="C14" s="20">
        <v>1238</v>
      </c>
      <c r="D14" s="21">
        <v>917</v>
      </c>
      <c r="E14" s="21">
        <v>289</v>
      </c>
      <c r="F14" s="30">
        <v>8</v>
      </c>
      <c r="G14" s="30">
        <v>892</v>
      </c>
      <c r="H14" s="21">
        <v>2881</v>
      </c>
      <c r="I14" s="21">
        <v>1550</v>
      </c>
      <c r="J14" s="21">
        <v>133</v>
      </c>
      <c r="K14" s="37">
        <v>370</v>
      </c>
      <c r="L14" s="20">
        <v>219</v>
      </c>
      <c r="M14" s="28">
        <v>214</v>
      </c>
      <c r="N14" s="17"/>
      <c r="O14" s="13">
        <f t="shared" si="0"/>
        <v>8711</v>
      </c>
    </row>
    <row r="15" spans="1:15" x14ac:dyDescent="0.35">
      <c r="A15" s="6" t="s">
        <v>41</v>
      </c>
      <c r="B15" s="1" t="s">
        <v>12</v>
      </c>
      <c r="C15" s="20">
        <v>115</v>
      </c>
      <c r="D15" s="21">
        <v>160</v>
      </c>
      <c r="E15" s="21">
        <v>75</v>
      </c>
      <c r="F15" s="30">
        <v>19</v>
      </c>
      <c r="G15" s="30">
        <v>828</v>
      </c>
      <c r="H15" s="21">
        <v>528</v>
      </c>
      <c r="I15" s="21">
        <v>414</v>
      </c>
      <c r="J15" s="21">
        <v>46</v>
      </c>
      <c r="K15" s="37">
        <v>134</v>
      </c>
      <c r="L15" s="20">
        <v>73</v>
      </c>
      <c r="M15" s="28">
        <v>110</v>
      </c>
      <c r="N15" s="17"/>
      <c r="O15" s="13">
        <f t="shared" si="0"/>
        <v>2502</v>
      </c>
    </row>
    <row r="16" spans="1:15" x14ac:dyDescent="0.35">
      <c r="A16" s="6" t="s">
        <v>43</v>
      </c>
      <c r="B16" s="1" t="s">
        <v>13</v>
      </c>
      <c r="C16" s="20">
        <v>2107</v>
      </c>
      <c r="D16" s="21">
        <f>D17+D18</f>
        <v>1284</v>
      </c>
      <c r="E16" s="21">
        <v>756</v>
      </c>
      <c r="F16" s="30">
        <v>131</v>
      </c>
      <c r="G16" s="30">
        <v>1720</v>
      </c>
      <c r="H16" s="21">
        <v>3446</v>
      </c>
      <c r="I16" s="21">
        <f>I17+I18</f>
        <v>1964</v>
      </c>
      <c r="J16" s="21">
        <f t="shared" ref="J16" si="3">SUM(J17:J18)</f>
        <v>363</v>
      </c>
      <c r="K16" s="21">
        <f>K17+K18</f>
        <v>950</v>
      </c>
      <c r="L16" s="20">
        <v>660</v>
      </c>
      <c r="M16" s="28">
        <f>SUM(M17:M18)</f>
        <v>1260</v>
      </c>
      <c r="N16" s="17"/>
      <c r="O16" s="13">
        <f t="shared" si="0"/>
        <v>14641</v>
      </c>
    </row>
    <row r="17" spans="1:15" x14ac:dyDescent="0.35">
      <c r="A17" s="6" t="s">
        <v>40</v>
      </c>
      <c r="B17" s="1" t="s">
        <v>14</v>
      </c>
      <c r="C17" s="20">
        <v>1876</v>
      </c>
      <c r="D17" s="21">
        <v>1002</v>
      </c>
      <c r="E17" s="21">
        <v>564</v>
      </c>
      <c r="F17" s="30">
        <v>91</v>
      </c>
      <c r="G17" s="30">
        <v>892</v>
      </c>
      <c r="H17" s="21">
        <v>2906</v>
      </c>
      <c r="I17" s="21">
        <f>I14</f>
        <v>1550</v>
      </c>
      <c r="J17" s="21">
        <v>238</v>
      </c>
      <c r="K17" s="38">
        <f>K11+K14</f>
        <v>734</v>
      </c>
      <c r="L17" s="20">
        <v>452</v>
      </c>
      <c r="M17" s="28">
        <v>257</v>
      </c>
      <c r="N17" s="17"/>
      <c r="O17" s="13">
        <f t="shared" si="0"/>
        <v>10562</v>
      </c>
    </row>
    <row r="18" spans="1:15" x14ac:dyDescent="0.35">
      <c r="A18" s="6" t="s">
        <v>41</v>
      </c>
      <c r="B18" s="1" t="s">
        <v>15</v>
      </c>
      <c r="C18" s="20">
        <v>231</v>
      </c>
      <c r="D18" s="21">
        <v>282</v>
      </c>
      <c r="E18" s="21">
        <v>192</v>
      </c>
      <c r="F18" s="30">
        <v>40</v>
      </c>
      <c r="G18" s="30">
        <v>828</v>
      </c>
      <c r="H18" s="21">
        <v>540</v>
      </c>
      <c r="I18" s="21">
        <f>I15</f>
        <v>414</v>
      </c>
      <c r="J18" s="21">
        <v>125</v>
      </c>
      <c r="K18" s="38">
        <f>K12+K15</f>
        <v>216</v>
      </c>
      <c r="L18" s="20">
        <v>208</v>
      </c>
      <c r="M18" s="28">
        <v>1003</v>
      </c>
      <c r="N18" s="17"/>
      <c r="O18" s="13">
        <f t="shared" si="0"/>
        <v>4079</v>
      </c>
    </row>
    <row r="19" spans="1:15" x14ac:dyDescent="0.35">
      <c r="A19" s="6" t="s">
        <v>44</v>
      </c>
      <c r="B19" s="1" t="s">
        <v>16</v>
      </c>
      <c r="C19" s="20">
        <v>7189</v>
      </c>
      <c r="D19" s="21">
        <f>D20+D24+D25</f>
        <v>6393</v>
      </c>
      <c r="E19" s="21">
        <v>5891</v>
      </c>
      <c r="F19" s="30">
        <v>8703</v>
      </c>
      <c r="G19" s="30">
        <v>3701</v>
      </c>
      <c r="H19" s="25">
        <f>H20+H24+H25</f>
        <v>6594</v>
      </c>
      <c r="I19" s="21">
        <f>I20+I24+I25</f>
        <v>5969</v>
      </c>
      <c r="J19" s="21">
        <f t="shared" ref="J19" si="4">SUM(J20,J24:J25)</f>
        <v>8594</v>
      </c>
      <c r="K19" s="21">
        <f>SUM(K21:K25)</f>
        <v>9519</v>
      </c>
      <c r="L19" s="20">
        <v>7684</v>
      </c>
      <c r="M19" s="28">
        <f>M20+M24+M25</f>
        <v>4761</v>
      </c>
      <c r="N19" s="17"/>
      <c r="O19" s="13">
        <f t="shared" si="0"/>
        <v>74998</v>
      </c>
    </row>
    <row r="20" spans="1:15" x14ac:dyDescent="0.35">
      <c r="A20" s="6" t="s">
        <v>45</v>
      </c>
      <c r="B20" s="1" t="s">
        <v>17</v>
      </c>
      <c r="C20" s="20">
        <v>7161</v>
      </c>
      <c r="D20" s="21">
        <f>SUM(D21:D23)</f>
        <v>6356</v>
      </c>
      <c r="E20" s="21">
        <v>5868</v>
      </c>
      <c r="F20" s="30">
        <v>8703</v>
      </c>
      <c r="G20" s="30">
        <v>3658</v>
      </c>
      <c r="H20" s="25">
        <f>H21+H22+H23</f>
        <v>6504</v>
      </c>
      <c r="I20" s="21">
        <f>I21+I22+I23</f>
        <v>5906</v>
      </c>
      <c r="J20" s="21">
        <f t="shared" ref="J20" si="5">SUM(J21:J23)</f>
        <v>8580</v>
      </c>
      <c r="K20" s="21">
        <f>K21+K22+K23</f>
        <v>9483</v>
      </c>
      <c r="L20" s="20">
        <v>7655</v>
      </c>
      <c r="M20" s="28">
        <f>SUM(M21:M23)</f>
        <v>4659</v>
      </c>
      <c r="N20" s="17"/>
      <c r="O20" s="13">
        <f t="shared" si="0"/>
        <v>74533</v>
      </c>
    </row>
    <row r="21" spans="1:15" x14ac:dyDescent="0.35">
      <c r="A21" s="6" t="s">
        <v>46</v>
      </c>
      <c r="B21" s="1" t="s">
        <v>18</v>
      </c>
      <c r="C21" s="20">
        <v>5556</v>
      </c>
      <c r="D21" s="21">
        <v>4877</v>
      </c>
      <c r="E21" s="21">
        <v>3406</v>
      </c>
      <c r="F21" s="30">
        <v>6944</v>
      </c>
      <c r="G21" s="30">
        <v>2785</v>
      </c>
      <c r="H21" s="21">
        <v>4750</v>
      </c>
      <c r="I21" s="21">
        <v>4387</v>
      </c>
      <c r="J21" s="21">
        <v>6412</v>
      </c>
      <c r="K21" s="37">
        <v>7469</v>
      </c>
      <c r="L21" s="20">
        <v>6037</v>
      </c>
      <c r="M21" s="28">
        <v>3328</v>
      </c>
      <c r="N21" s="17"/>
      <c r="O21" s="13">
        <f t="shared" si="0"/>
        <v>55951</v>
      </c>
    </row>
    <row r="22" spans="1:15" x14ac:dyDescent="0.35">
      <c r="A22" s="6" t="s">
        <v>47</v>
      </c>
      <c r="B22" s="1" t="s">
        <v>19</v>
      </c>
      <c r="C22" s="20">
        <v>1599</v>
      </c>
      <c r="D22" s="21">
        <v>1461</v>
      </c>
      <c r="E22" s="21">
        <v>868</v>
      </c>
      <c r="F22" s="30">
        <v>1741</v>
      </c>
      <c r="G22" s="30">
        <v>692</v>
      </c>
      <c r="H22" s="21">
        <v>1738</v>
      </c>
      <c r="I22" s="21">
        <v>1509</v>
      </c>
      <c r="J22" s="21">
        <v>2140</v>
      </c>
      <c r="K22" s="37">
        <v>1999</v>
      </c>
      <c r="L22" s="20">
        <v>1610</v>
      </c>
      <c r="M22" s="28">
        <v>1092</v>
      </c>
      <c r="N22" s="17"/>
      <c r="O22" s="13">
        <f t="shared" si="0"/>
        <v>16449</v>
      </c>
    </row>
    <row r="23" spans="1:15" x14ac:dyDescent="0.35">
      <c r="A23" s="40" t="s">
        <v>48</v>
      </c>
      <c r="B23" s="1" t="s">
        <v>20</v>
      </c>
      <c r="C23" s="20">
        <v>6</v>
      </c>
      <c r="D23" s="21">
        <v>18</v>
      </c>
      <c r="E23" s="21">
        <v>1594</v>
      </c>
      <c r="F23" s="30">
        <v>15</v>
      </c>
      <c r="G23" s="30">
        <v>181</v>
      </c>
      <c r="H23" s="21">
        <v>16</v>
      </c>
      <c r="I23" s="21">
        <v>10</v>
      </c>
      <c r="J23" s="21">
        <v>28</v>
      </c>
      <c r="K23" s="37">
        <v>15</v>
      </c>
      <c r="L23" s="20">
        <v>8</v>
      </c>
      <c r="M23" s="28">
        <v>239</v>
      </c>
      <c r="N23" s="17"/>
      <c r="O23" s="13">
        <f t="shared" si="0"/>
        <v>2130</v>
      </c>
    </row>
    <row r="24" spans="1:15" x14ac:dyDescent="0.35">
      <c r="A24" s="6" t="s">
        <v>49</v>
      </c>
      <c r="B24" s="1" t="s">
        <v>21</v>
      </c>
      <c r="C24" s="20">
        <v>28</v>
      </c>
      <c r="D24" s="21">
        <v>37</v>
      </c>
      <c r="E24" s="21">
        <v>23</v>
      </c>
      <c r="F24" s="30">
        <v>3</v>
      </c>
      <c r="G24" s="30">
        <v>43</v>
      </c>
      <c r="H24" s="21">
        <v>90</v>
      </c>
      <c r="I24" s="21">
        <v>63</v>
      </c>
      <c r="J24" s="21">
        <v>14</v>
      </c>
      <c r="K24" s="37">
        <v>36</v>
      </c>
      <c r="L24" s="20">
        <v>29</v>
      </c>
      <c r="M24" s="28">
        <v>102</v>
      </c>
      <c r="N24" s="17"/>
      <c r="O24" s="13">
        <f t="shared" si="0"/>
        <v>468</v>
      </c>
    </row>
    <row r="25" spans="1:15" x14ac:dyDescent="0.3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30">
        <v>0</v>
      </c>
      <c r="G25" s="30">
        <v>0</v>
      </c>
      <c r="H25" s="21">
        <v>0</v>
      </c>
      <c r="I25" s="21">
        <v>0</v>
      </c>
      <c r="J25" s="21"/>
      <c r="K25" s="37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ht="26" x14ac:dyDescent="0.35">
      <c r="A26" s="6" t="s">
        <v>51</v>
      </c>
      <c r="B26" s="1" t="s">
        <v>23</v>
      </c>
      <c r="C26" s="20">
        <v>1</v>
      </c>
      <c r="D26" s="21">
        <v>0</v>
      </c>
      <c r="E26" s="21">
        <v>0</v>
      </c>
      <c r="F26" s="30">
        <v>0</v>
      </c>
      <c r="G26" s="30">
        <v>0</v>
      </c>
      <c r="H26" s="21">
        <v>0</v>
      </c>
      <c r="I26" s="21">
        <v>1</v>
      </c>
      <c r="J26" s="21"/>
      <c r="K26" s="21">
        <v>1</v>
      </c>
      <c r="L26" s="20">
        <v>0</v>
      </c>
      <c r="M26" s="28">
        <v>0</v>
      </c>
      <c r="N26" s="17"/>
      <c r="O26" s="13">
        <f t="shared" si="0"/>
        <v>3</v>
      </c>
    </row>
    <row r="27" spans="1:15" ht="26" x14ac:dyDescent="0.35">
      <c r="A27" s="6" t="s">
        <v>52</v>
      </c>
      <c r="B27" s="1" t="s">
        <v>24</v>
      </c>
      <c r="C27" s="20">
        <v>0</v>
      </c>
      <c r="D27" s="21">
        <v>2</v>
      </c>
      <c r="E27" s="21">
        <v>0</v>
      </c>
      <c r="F27" s="30">
        <v>0</v>
      </c>
      <c r="G27" s="30">
        <v>2</v>
      </c>
      <c r="H27" s="21">
        <v>14</v>
      </c>
      <c r="I27" s="21">
        <v>1</v>
      </c>
      <c r="J27" s="21">
        <v>5</v>
      </c>
      <c r="K27" s="21">
        <v>3</v>
      </c>
      <c r="L27" s="20">
        <v>1</v>
      </c>
      <c r="M27" s="28">
        <v>1</v>
      </c>
      <c r="N27" s="17"/>
      <c r="O27" s="13">
        <f t="shared" si="0"/>
        <v>29</v>
      </c>
    </row>
    <row r="28" spans="1:15" x14ac:dyDescent="0.35">
      <c r="A28" s="6" t="s">
        <v>53</v>
      </c>
      <c r="B28" s="1" t="s">
        <v>25</v>
      </c>
      <c r="C28" s="20">
        <v>1320</v>
      </c>
      <c r="D28" s="21">
        <v>1247</v>
      </c>
      <c r="E28" s="21">
        <v>132</v>
      </c>
      <c r="F28" s="30">
        <v>28</v>
      </c>
      <c r="G28" s="30">
        <v>415</v>
      </c>
      <c r="H28" s="21">
        <v>1262</v>
      </c>
      <c r="I28" s="21">
        <v>759</v>
      </c>
      <c r="J28" s="21">
        <v>177</v>
      </c>
      <c r="K28" s="21">
        <v>224</v>
      </c>
      <c r="L28" s="20">
        <v>318</v>
      </c>
      <c r="M28" s="28">
        <v>40</v>
      </c>
      <c r="N28" s="17"/>
      <c r="O28" s="13">
        <f t="shared" si="0"/>
        <v>5922</v>
      </c>
    </row>
    <row r="29" spans="1:15" x14ac:dyDescent="0.35">
      <c r="A29" s="6" t="s">
        <v>54</v>
      </c>
      <c r="B29" s="1" t="s">
        <v>26</v>
      </c>
      <c r="C29" s="20">
        <v>4</v>
      </c>
      <c r="D29" s="21">
        <v>0</v>
      </c>
      <c r="E29" s="21">
        <v>6</v>
      </c>
      <c r="F29" s="30">
        <v>0</v>
      </c>
      <c r="G29" s="30">
        <v>0</v>
      </c>
      <c r="H29" s="21">
        <v>3</v>
      </c>
      <c r="I29" s="21">
        <v>1009</v>
      </c>
      <c r="J29" s="21"/>
      <c r="K29" s="21">
        <v>196</v>
      </c>
      <c r="L29" s="20">
        <v>0</v>
      </c>
      <c r="M29" s="28">
        <v>2</v>
      </c>
      <c r="N29" s="17"/>
      <c r="O29" s="13">
        <f t="shared" si="0"/>
        <v>1220</v>
      </c>
    </row>
    <row r="30" spans="1:15" x14ac:dyDescent="0.35">
      <c r="A30" s="6" t="s">
        <v>55</v>
      </c>
      <c r="B30" s="1" t="s">
        <v>27</v>
      </c>
      <c r="C30" s="20">
        <v>0</v>
      </c>
      <c r="D30" s="21">
        <v>1</v>
      </c>
      <c r="E30" s="21">
        <v>0</v>
      </c>
      <c r="F30" s="30">
        <v>0</v>
      </c>
      <c r="G30" s="30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8">
        <v>3</v>
      </c>
      <c r="N30" s="17"/>
      <c r="O30" s="13">
        <f t="shared" si="0"/>
        <v>4</v>
      </c>
    </row>
    <row r="31" spans="1:15" x14ac:dyDescent="0.35">
      <c r="A31" s="6" t="s">
        <v>56</v>
      </c>
      <c r="B31" s="1" t="s">
        <v>28</v>
      </c>
      <c r="C31" s="20">
        <v>0</v>
      </c>
      <c r="D31" s="21">
        <v>97</v>
      </c>
      <c r="E31" s="21">
        <v>1</v>
      </c>
      <c r="F31" s="30">
        <v>0</v>
      </c>
      <c r="G31" s="30">
        <v>14</v>
      </c>
      <c r="H31" s="21">
        <v>8</v>
      </c>
      <c r="I31" s="21">
        <v>5</v>
      </c>
      <c r="J31" s="21"/>
      <c r="K31" s="21">
        <v>0</v>
      </c>
      <c r="L31" s="20">
        <v>0</v>
      </c>
      <c r="M31" s="28">
        <v>0</v>
      </c>
      <c r="N31" s="17"/>
      <c r="O31" s="13">
        <f t="shared" si="0"/>
        <v>125</v>
      </c>
    </row>
    <row r="32" spans="1:15" x14ac:dyDescent="0.3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30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35">
      <c r="A33" s="6" t="s">
        <v>58</v>
      </c>
      <c r="B33" s="1" t="s">
        <v>30</v>
      </c>
      <c r="C33" s="20">
        <v>1574</v>
      </c>
      <c r="D33" s="21">
        <v>3525</v>
      </c>
      <c r="E33" s="21">
        <v>522</v>
      </c>
      <c r="F33" s="30">
        <v>404</v>
      </c>
      <c r="G33" s="30">
        <v>826</v>
      </c>
      <c r="H33" s="21">
        <v>3772</v>
      </c>
      <c r="I33" s="21">
        <v>3732</v>
      </c>
      <c r="J33" s="21">
        <v>1160</v>
      </c>
      <c r="K33" s="21">
        <v>878</v>
      </c>
      <c r="L33" s="20">
        <v>1861</v>
      </c>
      <c r="M33" s="28">
        <v>788</v>
      </c>
      <c r="N33" s="17"/>
      <c r="O33" s="13">
        <f t="shared" si="0"/>
        <v>19042</v>
      </c>
    </row>
    <row r="34" spans="1:15" x14ac:dyDescent="0.35">
      <c r="A34" s="7" t="s">
        <v>59</v>
      </c>
      <c r="B34" s="8" t="s">
        <v>31</v>
      </c>
      <c r="C34" s="20">
        <v>16150</v>
      </c>
      <c r="D34" s="34">
        <v>12147</v>
      </c>
      <c r="E34" s="21">
        <v>8315</v>
      </c>
      <c r="F34" s="30">
        <v>9324</v>
      </c>
      <c r="G34" s="33">
        <v>6817</v>
      </c>
      <c r="H34" s="21">
        <v>17600</v>
      </c>
      <c r="I34" s="21">
        <v>15280</v>
      </c>
      <c r="J34" s="24">
        <v>10417</v>
      </c>
      <c r="K34" s="22">
        <v>11835</v>
      </c>
      <c r="L34" s="20">
        <v>10883</v>
      </c>
      <c r="M34" s="29">
        <v>10609</v>
      </c>
      <c r="N34" s="18"/>
      <c r="O34" s="9">
        <f t="shared" si="0"/>
        <v>129377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4"/>
  <sheetViews>
    <sheetView tabSelected="1" zoomScale="70" zoomScaleNormal="70" workbookViewId="0">
      <selection activeCell="H3" sqref="H3:H34"/>
    </sheetView>
  </sheetViews>
  <sheetFormatPr defaultRowHeight="14.5" x14ac:dyDescent="0.35"/>
  <cols>
    <col min="1" max="1" width="32.1796875" customWidth="1"/>
    <col min="2" max="2" width="6.1796875" customWidth="1"/>
    <col min="3" max="14" width="15.1796875" style="2" customWidth="1"/>
  </cols>
  <sheetData>
    <row r="1" spans="1:14" x14ac:dyDescent="0.35">
      <c r="A1" s="10" t="s">
        <v>66</v>
      </c>
    </row>
    <row r="2" spans="1:14" s="3" customFormat="1" ht="29" x14ac:dyDescent="0.35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72</v>
      </c>
      <c r="H2" s="11" t="s">
        <v>73</v>
      </c>
      <c r="I2" s="11" t="s">
        <v>74</v>
      </c>
      <c r="J2" s="11" t="s">
        <v>75</v>
      </c>
      <c r="K2" s="11" t="s">
        <v>76</v>
      </c>
      <c r="L2" s="11" t="s">
        <v>77</v>
      </c>
      <c r="M2" s="16" t="s">
        <v>78</v>
      </c>
      <c r="N2" s="12" t="s">
        <v>79</v>
      </c>
    </row>
    <row r="3" spans="1:14" x14ac:dyDescent="0.35">
      <c r="A3" s="6" t="s">
        <v>32</v>
      </c>
      <c r="B3" s="1" t="s">
        <v>0</v>
      </c>
      <c r="C3" s="36">
        <v>70</v>
      </c>
      <c r="D3" s="35">
        <v>168</v>
      </c>
      <c r="E3" s="21">
        <v>21</v>
      </c>
      <c r="F3" s="21">
        <v>37</v>
      </c>
      <c r="G3" s="21">
        <v>107</v>
      </c>
      <c r="H3" s="47">
        <v>99</v>
      </c>
      <c r="I3" s="21">
        <v>88</v>
      </c>
      <c r="J3" s="21">
        <v>63</v>
      </c>
      <c r="K3" s="20">
        <v>40</v>
      </c>
      <c r="L3" s="28">
        <v>75</v>
      </c>
      <c r="M3" s="21">
        <v>0</v>
      </c>
      <c r="N3" s="14">
        <f>SUM(C3:M3)</f>
        <v>768</v>
      </c>
    </row>
    <row r="4" spans="1:14" x14ac:dyDescent="0.35">
      <c r="A4" s="6" t="s">
        <v>33</v>
      </c>
      <c r="B4" s="1" t="s">
        <v>1</v>
      </c>
      <c r="C4" s="36">
        <v>1465</v>
      </c>
      <c r="D4" s="35">
        <v>1210</v>
      </c>
      <c r="E4" s="21">
        <v>128</v>
      </c>
      <c r="F4" s="21">
        <v>0</v>
      </c>
      <c r="G4" s="21">
        <v>1886</v>
      </c>
      <c r="H4" s="47">
        <v>631</v>
      </c>
      <c r="I4" s="21">
        <v>1424</v>
      </c>
      <c r="J4" s="21">
        <v>619</v>
      </c>
      <c r="K4" s="20">
        <v>0</v>
      </c>
      <c r="L4" s="28">
        <v>689</v>
      </c>
      <c r="M4" s="21">
        <v>0</v>
      </c>
      <c r="N4" s="14">
        <f t="shared" ref="N4:N34" si="0">SUM(C4:M4)</f>
        <v>8052</v>
      </c>
    </row>
    <row r="5" spans="1:14" x14ac:dyDescent="0.35">
      <c r="A5" s="6" t="s">
        <v>34</v>
      </c>
      <c r="B5" s="1" t="s">
        <v>2</v>
      </c>
      <c r="C5" s="36">
        <v>89</v>
      </c>
      <c r="D5" s="35">
        <v>44</v>
      </c>
      <c r="E5" s="21">
        <v>48</v>
      </c>
      <c r="F5" s="21">
        <v>9</v>
      </c>
      <c r="G5" s="21">
        <v>99</v>
      </c>
      <c r="H5" s="47">
        <v>105</v>
      </c>
      <c r="I5" s="21">
        <v>82</v>
      </c>
      <c r="J5" s="21">
        <v>70</v>
      </c>
      <c r="K5" s="20">
        <v>46</v>
      </c>
      <c r="L5" s="28">
        <v>82</v>
      </c>
      <c r="M5" s="21">
        <v>0</v>
      </c>
      <c r="N5" s="14">
        <f t="shared" si="0"/>
        <v>674</v>
      </c>
    </row>
    <row r="6" spans="1:14" ht="26" x14ac:dyDescent="0.35">
      <c r="A6" s="6" t="s">
        <v>35</v>
      </c>
      <c r="B6" s="1" t="s">
        <v>3</v>
      </c>
      <c r="C6" s="36">
        <v>0</v>
      </c>
      <c r="D6" s="21">
        <v>0</v>
      </c>
      <c r="E6" s="21">
        <v>0</v>
      </c>
      <c r="F6" s="21">
        <v>0</v>
      </c>
      <c r="G6" s="21">
        <v>0</v>
      </c>
      <c r="H6" s="47">
        <v>0</v>
      </c>
      <c r="I6" s="21">
        <v>0</v>
      </c>
      <c r="J6" s="21">
        <v>0</v>
      </c>
      <c r="K6" s="20">
        <v>0</v>
      </c>
      <c r="L6" s="28">
        <v>0</v>
      </c>
      <c r="M6" s="21">
        <v>0</v>
      </c>
      <c r="N6" s="14">
        <f t="shared" si="0"/>
        <v>0</v>
      </c>
    </row>
    <row r="7" spans="1:14" x14ac:dyDescent="0.35">
      <c r="A7" s="6" t="s">
        <v>36</v>
      </c>
      <c r="B7" s="1" t="s">
        <v>4</v>
      </c>
      <c r="C7" s="36">
        <v>0</v>
      </c>
      <c r="D7" s="21">
        <v>0</v>
      </c>
      <c r="E7" s="21">
        <v>0</v>
      </c>
      <c r="F7" s="21">
        <v>0</v>
      </c>
      <c r="G7" s="21">
        <v>0</v>
      </c>
      <c r="H7" s="47">
        <v>0</v>
      </c>
      <c r="I7" s="21">
        <v>0</v>
      </c>
      <c r="J7" s="21">
        <v>0</v>
      </c>
      <c r="K7" s="20">
        <v>0</v>
      </c>
      <c r="L7" s="28">
        <v>0</v>
      </c>
      <c r="M7" s="21">
        <v>0</v>
      </c>
      <c r="N7" s="14">
        <f t="shared" si="0"/>
        <v>0</v>
      </c>
    </row>
    <row r="8" spans="1:14" x14ac:dyDescent="0.35">
      <c r="A8" s="6" t="s">
        <v>37</v>
      </c>
      <c r="B8" s="1" t="s">
        <v>5</v>
      </c>
      <c r="C8" s="36">
        <v>0</v>
      </c>
      <c r="D8" s="21">
        <v>0</v>
      </c>
      <c r="E8" s="21">
        <v>0</v>
      </c>
      <c r="F8" s="21">
        <v>0</v>
      </c>
      <c r="G8" s="21">
        <v>0</v>
      </c>
      <c r="H8" s="47">
        <v>0</v>
      </c>
      <c r="I8" s="21">
        <v>0</v>
      </c>
      <c r="J8" s="21">
        <v>0</v>
      </c>
      <c r="K8" s="20">
        <v>0</v>
      </c>
      <c r="L8" s="28">
        <v>0</v>
      </c>
      <c r="M8" s="21">
        <v>0</v>
      </c>
      <c r="N8" s="14">
        <f t="shared" si="0"/>
        <v>0</v>
      </c>
    </row>
    <row r="9" spans="1:14" x14ac:dyDescent="0.35">
      <c r="A9" s="6" t="s">
        <v>38</v>
      </c>
      <c r="B9" s="1" t="s">
        <v>6</v>
      </c>
      <c r="C9" s="36">
        <v>0</v>
      </c>
      <c r="D9" s="21">
        <v>0</v>
      </c>
      <c r="E9" s="21">
        <v>0</v>
      </c>
      <c r="F9" s="21">
        <v>0</v>
      </c>
      <c r="G9" s="21">
        <v>0</v>
      </c>
      <c r="H9" s="47">
        <v>0</v>
      </c>
      <c r="I9" s="21">
        <v>1</v>
      </c>
      <c r="J9" s="21">
        <v>0</v>
      </c>
      <c r="K9" s="20">
        <v>0</v>
      </c>
      <c r="L9" s="28">
        <v>0</v>
      </c>
      <c r="M9" s="21">
        <v>0</v>
      </c>
      <c r="N9" s="14">
        <f t="shared" si="0"/>
        <v>1</v>
      </c>
    </row>
    <row r="10" spans="1:14" ht="26" x14ac:dyDescent="0.35">
      <c r="A10" s="6" t="s">
        <v>39</v>
      </c>
      <c r="B10" s="1" t="s">
        <v>7</v>
      </c>
      <c r="C10" s="36">
        <v>3</v>
      </c>
      <c r="D10" s="21">
        <f>D11+D12</f>
        <v>38</v>
      </c>
      <c r="E10" s="21">
        <v>2</v>
      </c>
      <c r="F10" s="21">
        <v>0</v>
      </c>
      <c r="G10" s="21">
        <v>7</v>
      </c>
      <c r="H10" s="47">
        <v>6</v>
      </c>
      <c r="I10" s="21">
        <f t="shared" ref="I10" si="1">I11+I12</f>
        <v>1</v>
      </c>
      <c r="J10" s="21">
        <f t="shared" ref="J10" si="2">SUM(J11:J12)</f>
        <v>3</v>
      </c>
      <c r="K10" s="20">
        <v>7</v>
      </c>
      <c r="L10" s="28">
        <f>SUM(L11:L12)</f>
        <v>6</v>
      </c>
      <c r="M10" s="21">
        <v>0</v>
      </c>
      <c r="N10" s="14">
        <f t="shared" si="0"/>
        <v>73</v>
      </c>
    </row>
    <row r="11" spans="1:14" x14ac:dyDescent="0.35">
      <c r="A11" s="6" t="s">
        <v>40</v>
      </c>
      <c r="B11" s="1" t="s">
        <v>8</v>
      </c>
      <c r="C11" s="36">
        <v>2</v>
      </c>
      <c r="D11" s="35">
        <v>30</v>
      </c>
      <c r="E11" s="21">
        <v>0</v>
      </c>
      <c r="F11" s="21">
        <v>0</v>
      </c>
      <c r="G11" s="21">
        <v>2</v>
      </c>
      <c r="H11" s="47">
        <v>2</v>
      </c>
      <c r="I11" s="21">
        <v>1</v>
      </c>
      <c r="J11" s="21">
        <v>0</v>
      </c>
      <c r="K11" s="20">
        <v>4</v>
      </c>
      <c r="L11" s="28">
        <v>0</v>
      </c>
      <c r="M11" s="21">
        <v>0</v>
      </c>
      <c r="N11" s="14">
        <f t="shared" si="0"/>
        <v>41</v>
      </c>
    </row>
    <row r="12" spans="1:14" x14ac:dyDescent="0.35">
      <c r="A12" s="6" t="s">
        <v>41</v>
      </c>
      <c r="B12" s="1" t="s">
        <v>9</v>
      </c>
      <c r="C12" s="36">
        <v>1</v>
      </c>
      <c r="D12" s="35">
        <v>8</v>
      </c>
      <c r="E12" s="21">
        <v>2</v>
      </c>
      <c r="F12" s="21">
        <v>0</v>
      </c>
      <c r="G12" s="21">
        <v>5</v>
      </c>
      <c r="H12" s="47">
        <v>4</v>
      </c>
      <c r="I12" s="21">
        <v>0</v>
      </c>
      <c r="J12" s="21">
        <v>3</v>
      </c>
      <c r="K12" s="20">
        <v>3</v>
      </c>
      <c r="L12" s="28">
        <v>6</v>
      </c>
      <c r="M12" s="21">
        <v>0</v>
      </c>
      <c r="N12" s="14">
        <f t="shared" si="0"/>
        <v>32</v>
      </c>
    </row>
    <row r="13" spans="1:14" x14ac:dyDescent="0.35">
      <c r="A13" s="6" t="s">
        <v>42</v>
      </c>
      <c r="B13" s="1" t="s">
        <v>10</v>
      </c>
      <c r="C13" s="36">
        <v>34</v>
      </c>
      <c r="D13" s="21">
        <f>D14+D15</f>
        <v>5</v>
      </c>
      <c r="E13" s="21">
        <v>7</v>
      </c>
      <c r="F13" s="21">
        <v>0</v>
      </c>
      <c r="G13" s="21">
        <v>126</v>
      </c>
      <c r="H13" s="47">
        <v>67</v>
      </c>
      <c r="I13" s="21">
        <f>I14+I15</f>
        <v>60</v>
      </c>
      <c r="J13" s="21">
        <f t="shared" ref="J13" si="3">SUM(J14:J15)</f>
        <v>7</v>
      </c>
      <c r="K13" s="20">
        <v>3</v>
      </c>
      <c r="L13" s="28">
        <f>SUM(L14:L15)</f>
        <v>16</v>
      </c>
      <c r="M13" s="21">
        <v>0</v>
      </c>
      <c r="N13" s="14">
        <f t="shared" si="0"/>
        <v>325</v>
      </c>
    </row>
    <row r="14" spans="1:14" x14ac:dyDescent="0.35">
      <c r="A14" s="6" t="s">
        <v>40</v>
      </c>
      <c r="B14" s="1" t="s">
        <v>11</v>
      </c>
      <c r="C14" s="36">
        <v>10</v>
      </c>
      <c r="D14" s="21">
        <v>1</v>
      </c>
      <c r="E14" s="21">
        <v>0</v>
      </c>
      <c r="F14" s="21">
        <v>0</v>
      </c>
      <c r="G14" s="21">
        <v>20</v>
      </c>
      <c r="H14" s="47">
        <v>44</v>
      </c>
      <c r="I14" s="21">
        <v>24</v>
      </c>
      <c r="J14" s="21">
        <v>4</v>
      </c>
      <c r="K14" s="20">
        <v>0</v>
      </c>
      <c r="L14" s="28">
        <v>6</v>
      </c>
      <c r="M14" s="21">
        <v>0</v>
      </c>
      <c r="N14" s="14">
        <f t="shared" si="0"/>
        <v>109</v>
      </c>
    </row>
    <row r="15" spans="1:14" x14ac:dyDescent="0.35">
      <c r="A15" s="6" t="s">
        <v>41</v>
      </c>
      <c r="B15" s="1" t="s">
        <v>12</v>
      </c>
      <c r="C15" s="36">
        <v>24</v>
      </c>
      <c r="D15" s="21">
        <v>4</v>
      </c>
      <c r="E15" s="21">
        <v>7</v>
      </c>
      <c r="F15" s="21">
        <v>0</v>
      </c>
      <c r="G15" s="21">
        <v>106</v>
      </c>
      <c r="H15" s="47">
        <v>23</v>
      </c>
      <c r="I15" s="21">
        <v>36</v>
      </c>
      <c r="J15" s="21">
        <v>3</v>
      </c>
      <c r="K15" s="20">
        <v>3</v>
      </c>
      <c r="L15" s="28">
        <v>10</v>
      </c>
      <c r="M15" s="21">
        <v>0</v>
      </c>
      <c r="N15" s="14">
        <f t="shared" si="0"/>
        <v>216</v>
      </c>
    </row>
    <row r="16" spans="1:14" x14ac:dyDescent="0.35">
      <c r="A16" s="6" t="s">
        <v>43</v>
      </c>
      <c r="B16" s="1" t="s">
        <v>13</v>
      </c>
      <c r="C16" s="36">
        <v>37</v>
      </c>
      <c r="D16" s="21">
        <f t="shared" ref="D16:D18" si="4">D10+D13</f>
        <v>43</v>
      </c>
      <c r="E16" s="21">
        <v>9</v>
      </c>
      <c r="F16" s="21">
        <v>0</v>
      </c>
      <c r="G16" s="21">
        <v>133</v>
      </c>
      <c r="H16" s="47">
        <v>73</v>
      </c>
      <c r="I16" s="21">
        <f t="shared" ref="I16" si="5">I17+I18</f>
        <v>61</v>
      </c>
      <c r="J16" s="21">
        <f t="shared" ref="J16" si="6">SUM(J17:J18)</f>
        <v>10</v>
      </c>
      <c r="K16" s="20">
        <v>10</v>
      </c>
      <c r="L16" s="28">
        <f>SUM(L17:L18)</f>
        <v>22</v>
      </c>
      <c r="M16" s="21">
        <f>M17+M18</f>
        <v>0</v>
      </c>
      <c r="N16" s="14">
        <f t="shared" si="0"/>
        <v>398</v>
      </c>
    </row>
    <row r="17" spans="1:14" x14ac:dyDescent="0.35">
      <c r="A17" s="6" t="s">
        <v>40</v>
      </c>
      <c r="B17" s="1" t="s">
        <v>14</v>
      </c>
      <c r="C17" s="36">
        <v>12</v>
      </c>
      <c r="D17" s="35">
        <f t="shared" si="4"/>
        <v>31</v>
      </c>
      <c r="E17" s="21">
        <v>0</v>
      </c>
      <c r="F17" s="21">
        <v>0</v>
      </c>
      <c r="G17" s="21">
        <v>22</v>
      </c>
      <c r="H17" s="47">
        <v>46</v>
      </c>
      <c r="I17" s="21">
        <f t="shared" ref="I17:I18" si="7">I11+I14</f>
        <v>25</v>
      </c>
      <c r="J17" s="21">
        <f t="shared" ref="J17:J18" si="8">J11+J14</f>
        <v>4</v>
      </c>
      <c r="K17" s="20">
        <v>4</v>
      </c>
      <c r="L17" s="28">
        <f t="shared" ref="L17:L18" si="9">L11+L14</f>
        <v>6</v>
      </c>
      <c r="M17" s="21">
        <v>0</v>
      </c>
      <c r="N17" s="14">
        <f t="shared" si="0"/>
        <v>150</v>
      </c>
    </row>
    <row r="18" spans="1:14" x14ac:dyDescent="0.35">
      <c r="A18" s="6" t="s">
        <v>41</v>
      </c>
      <c r="B18" s="1" t="s">
        <v>15</v>
      </c>
      <c r="C18" s="36">
        <v>25</v>
      </c>
      <c r="D18" s="35">
        <f t="shared" si="4"/>
        <v>12</v>
      </c>
      <c r="E18" s="21">
        <v>9</v>
      </c>
      <c r="F18" s="21">
        <v>0</v>
      </c>
      <c r="G18" s="21">
        <v>111</v>
      </c>
      <c r="H18" s="47">
        <v>27</v>
      </c>
      <c r="I18" s="21">
        <f t="shared" si="7"/>
        <v>36</v>
      </c>
      <c r="J18" s="21">
        <f t="shared" si="8"/>
        <v>6</v>
      </c>
      <c r="K18" s="20">
        <v>6</v>
      </c>
      <c r="L18" s="28">
        <f t="shared" si="9"/>
        <v>16</v>
      </c>
      <c r="M18" s="21">
        <f>M15+M12</f>
        <v>0</v>
      </c>
      <c r="N18" s="14">
        <f t="shared" si="0"/>
        <v>248</v>
      </c>
    </row>
    <row r="19" spans="1:14" x14ac:dyDescent="0.35">
      <c r="A19" s="6" t="s">
        <v>44</v>
      </c>
      <c r="B19" s="1" t="s">
        <v>16</v>
      </c>
      <c r="C19" s="36">
        <v>268</v>
      </c>
      <c r="D19" s="21">
        <f>D20+D24+D25</f>
        <v>239</v>
      </c>
      <c r="E19" s="21">
        <v>173</v>
      </c>
      <c r="F19" s="21">
        <v>289</v>
      </c>
      <c r="G19" s="21">
        <v>455</v>
      </c>
      <c r="H19" s="48">
        <v>196</v>
      </c>
      <c r="I19" s="21">
        <f t="shared" ref="I19" si="10">I20+I24+I25</f>
        <v>203</v>
      </c>
      <c r="J19" s="21">
        <f t="shared" ref="J19" si="11">SUM(J20,J24:J25)</f>
        <v>425</v>
      </c>
      <c r="K19" s="20">
        <v>227</v>
      </c>
      <c r="L19" s="28">
        <f>L20+L24+L25</f>
        <v>228</v>
      </c>
      <c r="M19" s="21">
        <f>M20+M25</f>
        <v>13</v>
      </c>
      <c r="N19" s="14">
        <f t="shared" si="0"/>
        <v>2716</v>
      </c>
    </row>
    <row r="20" spans="1:14" x14ac:dyDescent="0.35">
      <c r="A20" s="6" t="s">
        <v>45</v>
      </c>
      <c r="B20" s="1" t="s">
        <v>17</v>
      </c>
      <c r="C20" s="36">
        <v>267</v>
      </c>
      <c r="D20" s="21">
        <f>SUM(D21:D23)</f>
        <v>239</v>
      </c>
      <c r="E20" s="21">
        <v>171</v>
      </c>
      <c r="F20" s="21">
        <v>284</v>
      </c>
      <c r="G20" s="21">
        <v>454</v>
      </c>
      <c r="H20" s="48">
        <v>194</v>
      </c>
      <c r="I20" s="21">
        <f t="shared" ref="I20" si="12">I21+I22+I23</f>
        <v>201</v>
      </c>
      <c r="J20" s="21">
        <f t="shared" ref="J20" si="13">SUM(J21:J23)</f>
        <v>424</v>
      </c>
      <c r="K20" s="20">
        <v>227</v>
      </c>
      <c r="L20" s="28">
        <f>SUM(L21:L23)</f>
        <v>225</v>
      </c>
      <c r="M20" s="21">
        <f>M21+M22+M23+M24</f>
        <v>13</v>
      </c>
      <c r="N20" s="14">
        <f t="shared" si="0"/>
        <v>2699</v>
      </c>
    </row>
    <row r="21" spans="1:14" x14ac:dyDescent="0.35">
      <c r="A21" s="6" t="s">
        <v>46</v>
      </c>
      <c r="B21" s="1" t="s">
        <v>18</v>
      </c>
      <c r="C21" s="36">
        <v>260</v>
      </c>
      <c r="D21" s="21">
        <v>234</v>
      </c>
      <c r="E21" s="21">
        <v>169</v>
      </c>
      <c r="F21" s="21">
        <v>284</v>
      </c>
      <c r="G21" s="21">
        <v>436</v>
      </c>
      <c r="H21" s="47">
        <v>176</v>
      </c>
      <c r="I21" s="21">
        <v>180</v>
      </c>
      <c r="J21" s="21">
        <v>420</v>
      </c>
      <c r="K21" s="20">
        <v>213</v>
      </c>
      <c r="L21" s="28">
        <v>209</v>
      </c>
      <c r="M21" s="21">
        <v>13</v>
      </c>
      <c r="N21" s="14">
        <f t="shared" si="0"/>
        <v>2594</v>
      </c>
    </row>
    <row r="22" spans="1:14" x14ac:dyDescent="0.35">
      <c r="A22" s="6" t="s">
        <v>47</v>
      </c>
      <c r="B22" s="1" t="s">
        <v>19</v>
      </c>
      <c r="C22" s="36">
        <v>7</v>
      </c>
      <c r="D22" s="21">
        <v>5</v>
      </c>
      <c r="E22" s="21">
        <v>2</v>
      </c>
      <c r="F22" s="21">
        <v>5</v>
      </c>
      <c r="G22" s="21">
        <v>18</v>
      </c>
      <c r="H22" s="47">
        <v>18</v>
      </c>
      <c r="I22" s="21">
        <v>21</v>
      </c>
      <c r="J22" s="21">
        <v>4</v>
      </c>
      <c r="K22" s="20">
        <v>14</v>
      </c>
      <c r="L22" s="28">
        <v>16</v>
      </c>
      <c r="M22" s="21">
        <v>0</v>
      </c>
      <c r="N22" s="14">
        <f t="shared" si="0"/>
        <v>110</v>
      </c>
    </row>
    <row r="23" spans="1:14" x14ac:dyDescent="0.35">
      <c r="A23" s="40" t="s">
        <v>48</v>
      </c>
      <c r="B23" s="1" t="s">
        <v>20</v>
      </c>
      <c r="C23" s="36">
        <v>0</v>
      </c>
      <c r="D23" s="21">
        <v>0</v>
      </c>
      <c r="E23" s="21">
        <v>0</v>
      </c>
      <c r="F23" s="21">
        <v>0</v>
      </c>
      <c r="G23" s="39">
        <v>0</v>
      </c>
      <c r="H23" s="47">
        <v>0</v>
      </c>
      <c r="I23" s="21">
        <v>0</v>
      </c>
      <c r="J23" s="21">
        <v>0</v>
      </c>
      <c r="K23" s="20">
        <v>0</v>
      </c>
      <c r="L23" s="28">
        <v>0</v>
      </c>
      <c r="M23" s="21">
        <v>0</v>
      </c>
      <c r="N23" s="14">
        <f t="shared" si="0"/>
        <v>0</v>
      </c>
    </row>
    <row r="24" spans="1:14" x14ac:dyDescent="0.35">
      <c r="A24" s="6" t="s">
        <v>49</v>
      </c>
      <c r="B24" s="1" t="s">
        <v>21</v>
      </c>
      <c r="C24" s="36">
        <v>1</v>
      </c>
      <c r="D24" s="21">
        <v>0</v>
      </c>
      <c r="E24" s="21">
        <v>2</v>
      </c>
      <c r="F24" s="21">
        <v>0</v>
      </c>
      <c r="G24" s="39">
        <v>1</v>
      </c>
      <c r="H24" s="47">
        <v>2</v>
      </c>
      <c r="I24" s="21">
        <v>2</v>
      </c>
      <c r="J24" s="21">
        <v>1</v>
      </c>
      <c r="K24" s="20">
        <v>0</v>
      </c>
      <c r="L24" s="28">
        <v>3</v>
      </c>
      <c r="M24" s="21">
        <v>0</v>
      </c>
      <c r="N24" s="14">
        <f t="shared" si="0"/>
        <v>12</v>
      </c>
    </row>
    <row r="25" spans="1:14" x14ac:dyDescent="0.35">
      <c r="A25" s="6" t="s">
        <v>50</v>
      </c>
      <c r="B25" s="1" t="s">
        <v>22</v>
      </c>
      <c r="C25" s="36">
        <v>0</v>
      </c>
      <c r="D25" s="21">
        <v>0</v>
      </c>
      <c r="E25" s="21">
        <v>0</v>
      </c>
      <c r="F25" s="21">
        <v>0</v>
      </c>
      <c r="G25" s="21">
        <v>0</v>
      </c>
      <c r="H25" s="47">
        <v>0</v>
      </c>
      <c r="I25" s="21">
        <v>0</v>
      </c>
      <c r="J25" s="21">
        <v>0</v>
      </c>
      <c r="K25" s="20">
        <v>0</v>
      </c>
      <c r="L25" s="28">
        <v>0</v>
      </c>
      <c r="M25" s="21">
        <v>0</v>
      </c>
      <c r="N25" s="14">
        <f t="shared" si="0"/>
        <v>0</v>
      </c>
    </row>
    <row r="26" spans="1:14" ht="26" x14ac:dyDescent="0.35">
      <c r="A26" s="6" t="s">
        <v>51</v>
      </c>
      <c r="B26" s="1" t="s">
        <v>23</v>
      </c>
      <c r="C26" s="36">
        <v>0</v>
      </c>
      <c r="D26" s="21">
        <v>0</v>
      </c>
      <c r="E26" s="21">
        <v>0</v>
      </c>
      <c r="F26" s="21">
        <v>0</v>
      </c>
      <c r="G26" s="21">
        <v>0</v>
      </c>
      <c r="H26" s="47">
        <v>0</v>
      </c>
      <c r="I26" s="21">
        <v>0</v>
      </c>
      <c r="J26" s="21">
        <v>0</v>
      </c>
      <c r="K26" s="20">
        <v>0</v>
      </c>
      <c r="L26" s="28">
        <v>0</v>
      </c>
      <c r="M26" s="21">
        <v>0</v>
      </c>
      <c r="N26" s="14">
        <f t="shared" si="0"/>
        <v>0</v>
      </c>
    </row>
    <row r="27" spans="1:14" ht="26" x14ac:dyDescent="0.35">
      <c r="A27" s="6" t="s">
        <v>52</v>
      </c>
      <c r="B27" s="1" t="s">
        <v>24</v>
      </c>
      <c r="C27" s="36">
        <v>0</v>
      </c>
      <c r="D27" s="21">
        <v>0</v>
      </c>
      <c r="E27" s="21">
        <v>0</v>
      </c>
      <c r="F27" s="21">
        <v>0</v>
      </c>
      <c r="G27" s="21">
        <v>0</v>
      </c>
      <c r="H27" s="47">
        <v>0</v>
      </c>
      <c r="I27" s="21">
        <v>0</v>
      </c>
      <c r="J27" s="21">
        <v>0</v>
      </c>
      <c r="K27" s="20">
        <v>0</v>
      </c>
      <c r="L27" s="28">
        <v>0</v>
      </c>
      <c r="M27" s="21">
        <v>0</v>
      </c>
      <c r="N27" s="14">
        <f t="shared" si="0"/>
        <v>0</v>
      </c>
    </row>
    <row r="28" spans="1:14" x14ac:dyDescent="0.35">
      <c r="A28" s="6" t="s">
        <v>53</v>
      </c>
      <c r="B28" s="1" t="s">
        <v>25</v>
      </c>
      <c r="C28" s="36">
        <v>1</v>
      </c>
      <c r="D28" s="21">
        <v>8</v>
      </c>
      <c r="E28" s="21">
        <v>0</v>
      </c>
      <c r="F28" s="21">
        <v>0</v>
      </c>
      <c r="G28" s="21">
        <v>43</v>
      </c>
      <c r="H28" s="47">
        <v>1</v>
      </c>
      <c r="I28" s="21">
        <v>0</v>
      </c>
      <c r="J28" s="21">
        <v>0</v>
      </c>
      <c r="K28" s="20">
        <v>7</v>
      </c>
      <c r="L28" s="28">
        <v>0</v>
      </c>
      <c r="M28" s="21">
        <v>0</v>
      </c>
      <c r="N28" s="14">
        <f t="shared" si="0"/>
        <v>60</v>
      </c>
    </row>
    <row r="29" spans="1:14" x14ac:dyDescent="0.35">
      <c r="A29" s="6" t="s">
        <v>54</v>
      </c>
      <c r="B29" s="1" t="s">
        <v>26</v>
      </c>
      <c r="C29" s="36">
        <v>0</v>
      </c>
      <c r="D29" s="21">
        <v>0</v>
      </c>
      <c r="E29" s="21">
        <v>0</v>
      </c>
      <c r="F29" s="21">
        <v>0</v>
      </c>
      <c r="G29" s="21">
        <v>0</v>
      </c>
      <c r="H29" s="47">
        <v>0</v>
      </c>
      <c r="I29" s="21">
        <v>1</v>
      </c>
      <c r="J29" s="21">
        <v>0</v>
      </c>
      <c r="K29" s="20">
        <v>0</v>
      </c>
      <c r="L29" s="28">
        <v>0</v>
      </c>
      <c r="M29" s="21">
        <v>0</v>
      </c>
      <c r="N29" s="14">
        <f t="shared" si="0"/>
        <v>1</v>
      </c>
    </row>
    <row r="30" spans="1:14" x14ac:dyDescent="0.35">
      <c r="A30" s="6" t="s">
        <v>55</v>
      </c>
      <c r="B30" s="1" t="s">
        <v>27</v>
      </c>
      <c r="C30" s="36">
        <v>0</v>
      </c>
      <c r="D30" s="21"/>
      <c r="E30" s="21">
        <v>0</v>
      </c>
      <c r="F30" s="21">
        <v>0</v>
      </c>
      <c r="G30" s="21">
        <v>0</v>
      </c>
      <c r="H30" s="47">
        <v>0</v>
      </c>
      <c r="I30" s="21">
        <v>0</v>
      </c>
      <c r="J30" s="21">
        <v>0</v>
      </c>
      <c r="K30" s="20">
        <v>0</v>
      </c>
      <c r="L30" s="28">
        <v>0</v>
      </c>
      <c r="M30" s="21">
        <v>0</v>
      </c>
      <c r="N30" s="14">
        <f t="shared" si="0"/>
        <v>0</v>
      </c>
    </row>
    <row r="31" spans="1:14" x14ac:dyDescent="0.35">
      <c r="A31" s="6" t="s">
        <v>56</v>
      </c>
      <c r="B31" s="1" t="s">
        <v>28</v>
      </c>
      <c r="C31" s="36">
        <v>0</v>
      </c>
      <c r="D31" s="21"/>
      <c r="E31" s="21">
        <v>0</v>
      </c>
      <c r="F31" s="21">
        <v>0</v>
      </c>
      <c r="G31" s="21">
        <v>1</v>
      </c>
      <c r="H31" s="47">
        <v>0</v>
      </c>
      <c r="I31" s="21">
        <v>0</v>
      </c>
      <c r="J31" s="21">
        <v>0</v>
      </c>
      <c r="K31" s="20">
        <v>0</v>
      </c>
      <c r="L31" s="28">
        <v>0</v>
      </c>
      <c r="M31" s="21">
        <v>0</v>
      </c>
      <c r="N31" s="14">
        <f t="shared" si="0"/>
        <v>1</v>
      </c>
    </row>
    <row r="32" spans="1:14" x14ac:dyDescent="0.35">
      <c r="A32" s="6" t="s">
        <v>57</v>
      </c>
      <c r="B32" s="1" t="s">
        <v>29</v>
      </c>
      <c r="C32" s="36">
        <v>0</v>
      </c>
      <c r="D32" s="21"/>
      <c r="E32" s="21">
        <v>0</v>
      </c>
      <c r="F32" s="21">
        <v>0</v>
      </c>
      <c r="G32" s="21">
        <v>0</v>
      </c>
      <c r="H32" s="47">
        <v>0</v>
      </c>
      <c r="I32" s="21">
        <v>0</v>
      </c>
      <c r="J32" s="21">
        <v>0</v>
      </c>
      <c r="K32" s="20">
        <v>0</v>
      </c>
      <c r="L32" s="28">
        <v>0</v>
      </c>
      <c r="M32" s="21">
        <v>0</v>
      </c>
      <c r="N32" s="14">
        <f t="shared" si="0"/>
        <v>0</v>
      </c>
    </row>
    <row r="33" spans="1:14" x14ac:dyDescent="0.35">
      <c r="A33" s="6" t="s">
        <v>58</v>
      </c>
      <c r="B33" s="1" t="s">
        <v>30</v>
      </c>
      <c r="C33" s="36">
        <v>13</v>
      </c>
      <c r="D33" s="21">
        <v>26</v>
      </c>
      <c r="E33" s="21">
        <v>4</v>
      </c>
      <c r="F33" s="21">
        <v>7</v>
      </c>
      <c r="G33" s="21">
        <v>14</v>
      </c>
      <c r="H33" s="47">
        <v>31</v>
      </c>
      <c r="I33" s="21">
        <v>84</v>
      </c>
      <c r="J33" s="21">
        <v>31</v>
      </c>
      <c r="K33" s="20">
        <v>9</v>
      </c>
      <c r="L33" s="28">
        <v>2</v>
      </c>
      <c r="M33" s="21">
        <v>0</v>
      </c>
      <c r="N33" s="14">
        <f t="shared" si="0"/>
        <v>221</v>
      </c>
    </row>
    <row r="34" spans="1:14" x14ac:dyDescent="0.35">
      <c r="A34" s="7" t="s">
        <v>59</v>
      </c>
      <c r="B34" s="8" t="s">
        <v>31</v>
      </c>
      <c r="C34" s="36">
        <v>1943</v>
      </c>
      <c r="D34" s="22">
        <f>D3+D4+D5+D6+D7+D8+D9+D16+D19+D26+D27+D28+D29+D30+D31+D32+D33</f>
        <v>1738</v>
      </c>
      <c r="E34" s="21">
        <v>383</v>
      </c>
      <c r="F34" s="21">
        <v>342</v>
      </c>
      <c r="G34" s="21">
        <v>2738</v>
      </c>
      <c r="H34" s="47">
        <v>1136</v>
      </c>
      <c r="I34" s="21">
        <f>I3+I5+I4+I6+I7+I8+I9+I16+I19+I26+I27+I28+I29+I30+I32+I31+I33</f>
        <v>1944</v>
      </c>
      <c r="J34" s="24">
        <f t="shared" ref="J34" si="14">SUM(J3:J10,J13,J19,J26:J33)</f>
        <v>1218</v>
      </c>
      <c r="K34" s="20">
        <v>339</v>
      </c>
      <c r="L34" s="29">
        <f>SUM(L3:L9)+L16+L19+SUM(L26:L33)</f>
        <v>1098</v>
      </c>
      <c r="M34" s="24">
        <v>13</v>
      </c>
      <c r="N34" s="19">
        <f t="shared" si="0"/>
        <v>12892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4"/>
  <sheetViews>
    <sheetView zoomScale="70" zoomScaleNormal="70" workbookViewId="0">
      <selection activeCell="C2" sqref="C2:O2"/>
    </sheetView>
  </sheetViews>
  <sheetFormatPr defaultRowHeight="14.5" x14ac:dyDescent="0.35"/>
  <cols>
    <col min="1" max="1" width="32.1796875" customWidth="1"/>
    <col min="2" max="2" width="6.1796875" customWidth="1"/>
    <col min="3" max="15" width="15.1796875" style="2" customWidth="1"/>
  </cols>
  <sheetData>
    <row r="1" spans="1:15" x14ac:dyDescent="0.35">
      <c r="A1" s="10" t="s">
        <v>67</v>
      </c>
    </row>
    <row r="2" spans="1:15" s="3" customFormat="1" ht="29" x14ac:dyDescent="0.35">
      <c r="A2" s="4"/>
      <c r="B2" s="5"/>
      <c r="C2" s="11" t="s">
        <v>68</v>
      </c>
      <c r="D2" s="11" t="s">
        <v>69</v>
      </c>
      <c r="E2" s="11" t="s">
        <v>70</v>
      </c>
      <c r="F2" s="11" t="s">
        <v>71</v>
      </c>
      <c r="G2" s="11" t="s">
        <v>80</v>
      </c>
      <c r="H2" s="11" t="s">
        <v>73</v>
      </c>
      <c r="I2" s="11" t="s">
        <v>74</v>
      </c>
      <c r="J2" s="11" t="s">
        <v>75</v>
      </c>
      <c r="K2" s="11" t="s">
        <v>81</v>
      </c>
      <c r="L2" s="11" t="s">
        <v>76</v>
      </c>
      <c r="M2" s="11" t="s">
        <v>77</v>
      </c>
      <c r="N2" s="16" t="s">
        <v>78</v>
      </c>
      <c r="O2" s="12" t="s">
        <v>79</v>
      </c>
    </row>
    <row r="3" spans="1:15" x14ac:dyDescent="0.35">
      <c r="A3" s="6" t="s">
        <v>32</v>
      </c>
      <c r="B3" s="1" t="s">
        <v>0</v>
      </c>
      <c r="C3" s="20">
        <v>132</v>
      </c>
      <c r="D3" s="21">
        <v>155</v>
      </c>
      <c r="E3" s="21">
        <v>15</v>
      </c>
      <c r="F3" s="30">
        <v>31</v>
      </c>
      <c r="G3" s="30">
        <v>48</v>
      </c>
      <c r="H3" s="21">
        <v>101</v>
      </c>
      <c r="I3" s="21">
        <v>103</v>
      </c>
      <c r="J3" s="21">
        <v>52</v>
      </c>
      <c r="K3" s="21">
        <v>106</v>
      </c>
      <c r="L3" s="20">
        <v>40</v>
      </c>
      <c r="M3" s="28">
        <v>34</v>
      </c>
      <c r="N3" s="17"/>
      <c r="O3" s="13">
        <f>SUM(C3:N3)</f>
        <v>817</v>
      </c>
    </row>
    <row r="4" spans="1:15" x14ac:dyDescent="0.35">
      <c r="A4" s="6" t="s">
        <v>33</v>
      </c>
      <c r="B4" s="1" t="s">
        <v>1</v>
      </c>
      <c r="C4" s="20">
        <v>1784</v>
      </c>
      <c r="D4" s="21">
        <v>1445</v>
      </c>
      <c r="E4" s="21">
        <v>138</v>
      </c>
      <c r="F4" s="30">
        <v>0</v>
      </c>
      <c r="G4" s="30">
        <v>1282</v>
      </c>
      <c r="H4" s="21">
        <v>497</v>
      </c>
      <c r="I4" s="21">
        <v>1298</v>
      </c>
      <c r="J4" s="21">
        <v>502</v>
      </c>
      <c r="K4" s="21">
        <v>125</v>
      </c>
      <c r="L4" s="20">
        <v>0</v>
      </c>
      <c r="M4" s="28">
        <v>379</v>
      </c>
      <c r="N4" s="17"/>
      <c r="O4" s="13">
        <f t="shared" ref="O4:O34" si="0">SUM(C4:N4)</f>
        <v>7450</v>
      </c>
    </row>
    <row r="5" spans="1:15" x14ac:dyDescent="0.35">
      <c r="A5" s="6" t="s">
        <v>34</v>
      </c>
      <c r="B5" s="1" t="s">
        <v>2</v>
      </c>
      <c r="C5" s="20">
        <v>55</v>
      </c>
      <c r="D5" s="21">
        <v>42</v>
      </c>
      <c r="E5" s="21">
        <v>70</v>
      </c>
      <c r="F5" s="30">
        <v>6</v>
      </c>
      <c r="G5" s="30">
        <v>37</v>
      </c>
      <c r="H5" s="21">
        <v>101</v>
      </c>
      <c r="I5" s="21">
        <v>90</v>
      </c>
      <c r="J5" s="21">
        <v>57</v>
      </c>
      <c r="K5" s="21">
        <v>81</v>
      </c>
      <c r="L5" s="20">
        <v>53</v>
      </c>
      <c r="M5" s="28">
        <v>77</v>
      </c>
      <c r="N5" s="17"/>
      <c r="O5" s="13">
        <f t="shared" si="0"/>
        <v>669</v>
      </c>
    </row>
    <row r="6" spans="1:15" ht="26" x14ac:dyDescent="0.35">
      <c r="A6" s="6" t="s">
        <v>35</v>
      </c>
      <c r="B6" s="1" t="s">
        <v>3</v>
      </c>
      <c r="C6" s="20">
        <v>0</v>
      </c>
      <c r="D6" s="21">
        <v>0</v>
      </c>
      <c r="E6" s="21">
        <v>0</v>
      </c>
      <c r="F6" s="30">
        <v>0</v>
      </c>
      <c r="G6" s="30">
        <v>0</v>
      </c>
      <c r="H6" s="21">
        <v>0</v>
      </c>
      <c r="I6" s="21">
        <v>0</v>
      </c>
      <c r="J6" s="21"/>
      <c r="K6" s="21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35">
      <c r="A7" s="6" t="s">
        <v>36</v>
      </c>
      <c r="B7" s="1" t="s">
        <v>4</v>
      </c>
      <c r="C7" s="20">
        <v>0</v>
      </c>
      <c r="D7" s="21">
        <v>0</v>
      </c>
      <c r="E7" s="21">
        <v>0</v>
      </c>
      <c r="F7" s="30">
        <v>0</v>
      </c>
      <c r="G7" s="30">
        <v>0</v>
      </c>
      <c r="H7" s="21">
        <v>0</v>
      </c>
      <c r="I7" s="21">
        <v>0</v>
      </c>
      <c r="J7" s="21"/>
      <c r="K7" s="21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35">
      <c r="A8" s="6" t="s">
        <v>37</v>
      </c>
      <c r="B8" s="1" t="s">
        <v>5</v>
      </c>
      <c r="C8" s="20">
        <v>0</v>
      </c>
      <c r="D8" s="21">
        <v>0</v>
      </c>
      <c r="E8" s="21">
        <v>0</v>
      </c>
      <c r="F8" s="30">
        <v>0</v>
      </c>
      <c r="G8" s="30">
        <v>0</v>
      </c>
      <c r="H8" s="21">
        <v>0</v>
      </c>
      <c r="I8" s="21">
        <v>0</v>
      </c>
      <c r="J8" s="21"/>
      <c r="K8" s="21">
        <v>0</v>
      </c>
      <c r="L8" s="20">
        <v>0</v>
      </c>
      <c r="M8" s="28">
        <v>0</v>
      </c>
      <c r="N8" s="17"/>
      <c r="O8" s="13">
        <f t="shared" si="0"/>
        <v>0</v>
      </c>
    </row>
    <row r="9" spans="1:15" x14ac:dyDescent="0.35">
      <c r="A9" s="6" t="s">
        <v>38</v>
      </c>
      <c r="B9" s="1" t="s">
        <v>6</v>
      </c>
      <c r="C9" s="20">
        <v>0</v>
      </c>
      <c r="D9" s="21">
        <v>0</v>
      </c>
      <c r="E9" s="21">
        <v>0</v>
      </c>
      <c r="F9" s="30">
        <v>0</v>
      </c>
      <c r="G9" s="30">
        <v>0</v>
      </c>
      <c r="H9" s="21">
        <v>0</v>
      </c>
      <c r="I9" s="21">
        <v>0</v>
      </c>
      <c r="J9" s="21"/>
      <c r="K9" s="21">
        <v>0</v>
      </c>
      <c r="L9" s="20">
        <v>0</v>
      </c>
      <c r="M9" s="28">
        <v>0</v>
      </c>
      <c r="N9" s="17"/>
      <c r="O9" s="13">
        <f t="shared" si="0"/>
        <v>0</v>
      </c>
    </row>
    <row r="10" spans="1:15" ht="26" x14ac:dyDescent="0.35">
      <c r="A10" s="6" t="s">
        <v>39</v>
      </c>
      <c r="B10" s="1" t="s">
        <v>7</v>
      </c>
      <c r="C10" s="20">
        <v>3</v>
      </c>
      <c r="D10" s="21">
        <f>D11+D12</f>
        <v>32</v>
      </c>
      <c r="E10" s="21">
        <v>1</v>
      </c>
      <c r="F10" s="30">
        <v>0</v>
      </c>
      <c r="G10" s="30">
        <v>2</v>
      </c>
      <c r="H10" s="21">
        <v>7</v>
      </c>
      <c r="I10" s="21">
        <f t="shared" ref="I10" si="1">I11+I12</f>
        <v>1</v>
      </c>
      <c r="J10" s="21">
        <f t="shared" ref="J10" si="2">SUM(J11:J12)</f>
        <v>0</v>
      </c>
      <c r="K10" s="21">
        <f t="shared" ref="K10" si="3">K11+K12</f>
        <v>0</v>
      </c>
      <c r="L10" s="20">
        <v>3</v>
      </c>
      <c r="M10" s="28">
        <f>SUM(M11:M12)</f>
        <v>0</v>
      </c>
      <c r="N10" s="17"/>
      <c r="O10" s="13">
        <f t="shared" si="0"/>
        <v>49</v>
      </c>
    </row>
    <row r="11" spans="1:15" x14ac:dyDescent="0.35">
      <c r="A11" s="6" t="s">
        <v>40</v>
      </c>
      <c r="B11" s="1" t="s">
        <v>8</v>
      </c>
      <c r="C11" s="20">
        <v>1</v>
      </c>
      <c r="D11" s="21">
        <v>23</v>
      </c>
      <c r="E11" s="21">
        <v>1</v>
      </c>
      <c r="F11" s="30">
        <v>0</v>
      </c>
      <c r="G11" s="30">
        <v>2</v>
      </c>
      <c r="H11" s="21">
        <v>2</v>
      </c>
      <c r="I11" s="21">
        <v>1</v>
      </c>
      <c r="J11" s="21"/>
      <c r="K11" s="37">
        <v>0</v>
      </c>
      <c r="L11" s="20">
        <v>3</v>
      </c>
      <c r="M11" s="28">
        <v>0</v>
      </c>
      <c r="N11" s="17"/>
      <c r="O11" s="13">
        <f t="shared" si="0"/>
        <v>33</v>
      </c>
    </row>
    <row r="12" spans="1:15" x14ac:dyDescent="0.35">
      <c r="A12" s="6" t="s">
        <v>41</v>
      </c>
      <c r="B12" s="1" t="s">
        <v>9</v>
      </c>
      <c r="C12" s="20">
        <v>2</v>
      </c>
      <c r="D12" s="21">
        <v>9</v>
      </c>
      <c r="E12" s="21">
        <v>0</v>
      </c>
      <c r="F12" s="30">
        <v>0</v>
      </c>
      <c r="G12" s="30">
        <v>0</v>
      </c>
      <c r="H12" s="21">
        <v>5</v>
      </c>
      <c r="I12" s="21">
        <v>0</v>
      </c>
      <c r="J12" s="21"/>
      <c r="K12" s="37">
        <v>0</v>
      </c>
      <c r="L12" s="20">
        <v>0</v>
      </c>
      <c r="M12" s="28">
        <v>0</v>
      </c>
      <c r="N12" s="17"/>
      <c r="O12" s="13">
        <f t="shared" si="0"/>
        <v>16</v>
      </c>
    </row>
    <row r="13" spans="1:15" x14ac:dyDescent="0.35">
      <c r="A13" s="6" t="s">
        <v>42</v>
      </c>
      <c r="B13" s="1" t="s">
        <v>10</v>
      </c>
      <c r="C13" s="20">
        <v>15</v>
      </c>
      <c r="D13" s="21">
        <f>D14+D15</f>
        <v>14</v>
      </c>
      <c r="E13" s="21">
        <v>81</v>
      </c>
      <c r="F13" s="30">
        <v>0</v>
      </c>
      <c r="G13" s="30">
        <v>71</v>
      </c>
      <c r="H13" s="21">
        <v>106</v>
      </c>
      <c r="I13" s="21">
        <f>I14+I15</f>
        <v>70</v>
      </c>
      <c r="J13" s="21">
        <f t="shared" ref="J13" si="4">SUM(J14:J15)</f>
        <v>5</v>
      </c>
      <c r="K13" s="21">
        <f t="shared" ref="K13" si="5">K14+K15</f>
        <v>66</v>
      </c>
      <c r="L13" s="20">
        <v>33</v>
      </c>
      <c r="M13" s="28">
        <f>SUM(M14:M15)</f>
        <v>17</v>
      </c>
      <c r="N13" s="17"/>
      <c r="O13" s="13">
        <f t="shared" si="0"/>
        <v>478</v>
      </c>
    </row>
    <row r="14" spans="1:15" x14ac:dyDescent="0.35">
      <c r="A14" s="6" t="s">
        <v>40</v>
      </c>
      <c r="B14" s="1" t="s">
        <v>11</v>
      </c>
      <c r="C14" s="20">
        <v>10</v>
      </c>
      <c r="D14" s="21">
        <v>3</v>
      </c>
      <c r="E14" s="21">
        <v>38</v>
      </c>
      <c r="F14" s="30">
        <v>0</v>
      </c>
      <c r="G14" s="30">
        <v>9</v>
      </c>
      <c r="H14" s="21">
        <v>82</v>
      </c>
      <c r="I14" s="21">
        <v>19</v>
      </c>
      <c r="J14" s="21">
        <v>1</v>
      </c>
      <c r="K14" s="37">
        <v>10</v>
      </c>
      <c r="L14" s="20">
        <v>2</v>
      </c>
      <c r="M14" s="28">
        <v>6</v>
      </c>
      <c r="N14" s="17"/>
      <c r="O14" s="13">
        <f t="shared" si="0"/>
        <v>180</v>
      </c>
    </row>
    <row r="15" spans="1:15" x14ac:dyDescent="0.35">
      <c r="A15" s="6" t="s">
        <v>41</v>
      </c>
      <c r="B15" s="1" t="s">
        <v>12</v>
      </c>
      <c r="C15" s="20">
        <v>5</v>
      </c>
      <c r="D15" s="21">
        <v>11</v>
      </c>
      <c r="E15" s="21">
        <v>43</v>
      </c>
      <c r="F15" s="30">
        <v>0</v>
      </c>
      <c r="G15" s="30">
        <v>62</v>
      </c>
      <c r="H15" s="21">
        <v>24</v>
      </c>
      <c r="I15" s="21">
        <v>51</v>
      </c>
      <c r="J15" s="21">
        <v>4</v>
      </c>
      <c r="K15" s="37">
        <v>56</v>
      </c>
      <c r="L15" s="20">
        <v>31</v>
      </c>
      <c r="M15" s="28">
        <v>11</v>
      </c>
      <c r="N15" s="17"/>
      <c r="O15" s="13">
        <f t="shared" si="0"/>
        <v>298</v>
      </c>
    </row>
    <row r="16" spans="1:15" x14ac:dyDescent="0.35">
      <c r="A16" s="6" t="s">
        <v>43</v>
      </c>
      <c r="B16" s="1" t="s">
        <v>13</v>
      </c>
      <c r="C16" s="20">
        <v>18</v>
      </c>
      <c r="D16" s="21">
        <f t="shared" ref="D16:D18" si="6">D10+D13</f>
        <v>46</v>
      </c>
      <c r="E16" s="21">
        <v>82</v>
      </c>
      <c r="F16" s="30">
        <v>0</v>
      </c>
      <c r="G16" s="30">
        <v>73</v>
      </c>
      <c r="H16" s="21">
        <v>113</v>
      </c>
      <c r="I16" s="21">
        <f t="shared" ref="I16" si="7">I17+I18</f>
        <v>71</v>
      </c>
      <c r="J16" s="21">
        <f t="shared" ref="J16" si="8">SUM(J17:J18)</f>
        <v>5</v>
      </c>
      <c r="K16" s="21">
        <f t="shared" ref="K16" si="9">K17+K18</f>
        <v>66</v>
      </c>
      <c r="L16" s="20">
        <v>36</v>
      </c>
      <c r="M16" s="28">
        <f>SUM(M17:M18)</f>
        <v>17</v>
      </c>
      <c r="N16" s="17"/>
      <c r="O16" s="13">
        <f t="shared" si="0"/>
        <v>527</v>
      </c>
    </row>
    <row r="17" spans="1:15" x14ac:dyDescent="0.35">
      <c r="A17" s="6" t="s">
        <v>40</v>
      </c>
      <c r="B17" s="1" t="s">
        <v>14</v>
      </c>
      <c r="C17" s="20">
        <v>11</v>
      </c>
      <c r="D17" s="21">
        <f t="shared" si="6"/>
        <v>26</v>
      </c>
      <c r="E17" s="21">
        <v>39</v>
      </c>
      <c r="F17" s="30">
        <v>0</v>
      </c>
      <c r="G17" s="30">
        <v>11</v>
      </c>
      <c r="H17" s="21">
        <v>84</v>
      </c>
      <c r="I17" s="21">
        <f t="shared" ref="I17:K18" si="10">I11+I14</f>
        <v>20</v>
      </c>
      <c r="J17" s="21">
        <f t="shared" si="10"/>
        <v>1</v>
      </c>
      <c r="K17" s="38">
        <f t="shared" si="10"/>
        <v>10</v>
      </c>
      <c r="L17" s="20">
        <v>5</v>
      </c>
      <c r="M17" s="28">
        <f t="shared" ref="M17:M18" si="11">M11+M14</f>
        <v>6</v>
      </c>
      <c r="N17" s="17"/>
      <c r="O17" s="13">
        <f t="shared" si="0"/>
        <v>213</v>
      </c>
    </row>
    <row r="18" spans="1:15" x14ac:dyDescent="0.35">
      <c r="A18" s="6" t="s">
        <v>41</v>
      </c>
      <c r="B18" s="1" t="s">
        <v>15</v>
      </c>
      <c r="C18" s="20">
        <v>7</v>
      </c>
      <c r="D18" s="21">
        <f t="shared" si="6"/>
        <v>20</v>
      </c>
      <c r="E18" s="21">
        <v>43</v>
      </c>
      <c r="F18" s="30">
        <v>0</v>
      </c>
      <c r="G18" s="30">
        <v>62</v>
      </c>
      <c r="H18" s="21">
        <v>29</v>
      </c>
      <c r="I18" s="21">
        <f t="shared" si="10"/>
        <v>51</v>
      </c>
      <c r="J18" s="21">
        <f t="shared" si="10"/>
        <v>4</v>
      </c>
      <c r="K18" s="38">
        <f t="shared" si="10"/>
        <v>56</v>
      </c>
      <c r="L18" s="20">
        <v>31</v>
      </c>
      <c r="M18" s="28">
        <f t="shared" si="11"/>
        <v>11</v>
      </c>
      <c r="N18" s="17"/>
      <c r="O18" s="13">
        <f t="shared" si="0"/>
        <v>314</v>
      </c>
    </row>
    <row r="19" spans="1:15" x14ac:dyDescent="0.35">
      <c r="A19" s="6" t="s">
        <v>44</v>
      </c>
      <c r="B19" s="1" t="s">
        <v>16</v>
      </c>
      <c r="C19" s="20">
        <v>276</v>
      </c>
      <c r="D19" s="21">
        <f>D20+D24+D25</f>
        <v>257</v>
      </c>
      <c r="E19" s="21">
        <v>210</v>
      </c>
      <c r="F19" s="30">
        <v>223</v>
      </c>
      <c r="G19" s="30">
        <v>117</v>
      </c>
      <c r="H19" s="25">
        <f>H20+H24+H25</f>
        <v>222</v>
      </c>
      <c r="I19" s="21">
        <f t="shared" ref="I19" si="12">I20+I24+I25</f>
        <v>237</v>
      </c>
      <c r="J19" s="21">
        <f t="shared" ref="J19" si="13">SUM(J20,J24:J25)</f>
        <v>434</v>
      </c>
      <c r="K19" s="21">
        <f t="shared" ref="K19" si="14">SUM(K21:K25)</f>
        <v>516</v>
      </c>
      <c r="L19" s="20">
        <v>258</v>
      </c>
      <c r="M19" s="28">
        <f>M20+M24+M25</f>
        <v>233</v>
      </c>
      <c r="N19" s="17"/>
      <c r="O19" s="13">
        <f t="shared" si="0"/>
        <v>2983</v>
      </c>
    </row>
    <row r="20" spans="1:15" x14ac:dyDescent="0.35">
      <c r="A20" s="6" t="s">
        <v>45</v>
      </c>
      <c r="B20" s="1" t="s">
        <v>17</v>
      </c>
      <c r="C20" s="20">
        <v>274</v>
      </c>
      <c r="D20" s="21">
        <f>SUM(D21:D23)</f>
        <v>257</v>
      </c>
      <c r="E20" s="21">
        <v>210</v>
      </c>
      <c r="F20" s="30">
        <v>223</v>
      </c>
      <c r="G20" s="30">
        <v>115</v>
      </c>
      <c r="H20" s="25">
        <f t="shared" ref="H20:I20" si="15">H21+H22+H23</f>
        <v>209</v>
      </c>
      <c r="I20" s="21">
        <f t="shared" si="15"/>
        <v>237</v>
      </c>
      <c r="J20" s="21">
        <f t="shared" ref="J20" si="16">SUM(J21:J23)</f>
        <v>433</v>
      </c>
      <c r="K20" s="21">
        <f t="shared" ref="K20" si="17">K21+K22+K23</f>
        <v>516</v>
      </c>
      <c r="L20" s="20">
        <v>257</v>
      </c>
      <c r="M20" s="28">
        <f>SUM(M21:M23)</f>
        <v>232</v>
      </c>
      <c r="N20" s="17"/>
      <c r="O20" s="13">
        <f t="shared" si="0"/>
        <v>2963</v>
      </c>
    </row>
    <row r="21" spans="1:15" x14ac:dyDescent="0.35">
      <c r="A21" s="6" t="s">
        <v>46</v>
      </c>
      <c r="B21" s="1" t="s">
        <v>18</v>
      </c>
      <c r="C21" s="20">
        <v>264</v>
      </c>
      <c r="D21" s="21">
        <v>252</v>
      </c>
      <c r="E21" s="21">
        <v>203</v>
      </c>
      <c r="F21" s="30">
        <v>215</v>
      </c>
      <c r="G21" s="30">
        <v>106</v>
      </c>
      <c r="H21" s="21">
        <v>192</v>
      </c>
      <c r="I21" s="21">
        <v>207</v>
      </c>
      <c r="J21" s="21">
        <v>421</v>
      </c>
      <c r="K21" s="37">
        <v>496</v>
      </c>
      <c r="L21" s="20">
        <v>248</v>
      </c>
      <c r="M21" s="28">
        <v>212</v>
      </c>
      <c r="N21" s="17"/>
      <c r="O21" s="13">
        <f t="shared" si="0"/>
        <v>2816</v>
      </c>
    </row>
    <row r="22" spans="1:15" x14ac:dyDescent="0.35">
      <c r="A22" s="6" t="s">
        <v>47</v>
      </c>
      <c r="B22" s="1" t="s">
        <v>19</v>
      </c>
      <c r="C22" s="20">
        <v>10</v>
      </c>
      <c r="D22" s="21">
        <v>5</v>
      </c>
      <c r="E22" s="21">
        <v>7</v>
      </c>
      <c r="F22" s="30">
        <v>8</v>
      </c>
      <c r="G22" s="30">
        <v>9</v>
      </c>
      <c r="H22" s="21">
        <v>16</v>
      </c>
      <c r="I22" s="21">
        <v>30</v>
      </c>
      <c r="J22" s="21">
        <v>12</v>
      </c>
      <c r="K22" s="37">
        <v>17</v>
      </c>
      <c r="L22" s="20">
        <v>9</v>
      </c>
      <c r="M22" s="28">
        <v>20</v>
      </c>
      <c r="N22" s="17"/>
      <c r="O22" s="13">
        <f t="shared" si="0"/>
        <v>143</v>
      </c>
    </row>
    <row r="23" spans="1:15" x14ac:dyDescent="0.35">
      <c r="A23" s="40" t="s">
        <v>48</v>
      </c>
      <c r="B23" s="1" t="s">
        <v>20</v>
      </c>
      <c r="C23" s="20">
        <v>0</v>
      </c>
      <c r="D23" s="21">
        <v>0</v>
      </c>
      <c r="E23" s="21">
        <v>0</v>
      </c>
      <c r="F23" s="30">
        <v>0</v>
      </c>
      <c r="G23" s="30">
        <v>0</v>
      </c>
      <c r="H23" s="21">
        <v>1</v>
      </c>
      <c r="I23" s="21">
        <v>0</v>
      </c>
      <c r="J23" s="21"/>
      <c r="K23" s="37">
        <v>3</v>
      </c>
      <c r="L23" s="20">
        <v>0</v>
      </c>
      <c r="M23" s="28">
        <v>0</v>
      </c>
      <c r="N23" s="17"/>
      <c r="O23" s="13">
        <f t="shared" si="0"/>
        <v>4</v>
      </c>
    </row>
    <row r="24" spans="1:15" x14ac:dyDescent="0.35">
      <c r="A24" s="6" t="s">
        <v>49</v>
      </c>
      <c r="B24" s="1" t="s">
        <v>21</v>
      </c>
      <c r="C24" s="20">
        <v>2</v>
      </c>
      <c r="D24" s="21">
        <v>0</v>
      </c>
      <c r="E24" s="21">
        <v>0</v>
      </c>
      <c r="F24" s="30">
        <v>0</v>
      </c>
      <c r="G24" s="30">
        <v>2</v>
      </c>
      <c r="H24" s="21">
        <v>13</v>
      </c>
      <c r="I24" s="21">
        <v>0</v>
      </c>
      <c r="J24" s="21">
        <v>1</v>
      </c>
      <c r="K24" s="37"/>
      <c r="L24" s="20">
        <v>1</v>
      </c>
      <c r="M24" s="28">
        <v>1</v>
      </c>
      <c r="N24" s="17"/>
      <c r="O24" s="13">
        <f t="shared" si="0"/>
        <v>20</v>
      </c>
    </row>
    <row r="25" spans="1:15" x14ac:dyDescent="0.35">
      <c r="A25" s="6" t="s">
        <v>50</v>
      </c>
      <c r="B25" s="1" t="s">
        <v>22</v>
      </c>
      <c r="C25" s="20">
        <v>0</v>
      </c>
      <c r="D25" s="21">
        <v>0</v>
      </c>
      <c r="E25" s="21">
        <v>0</v>
      </c>
      <c r="F25" s="30">
        <v>0</v>
      </c>
      <c r="G25" s="30">
        <v>0</v>
      </c>
      <c r="H25" s="21">
        <v>0</v>
      </c>
      <c r="I25" s="21">
        <v>0</v>
      </c>
      <c r="J25" s="21"/>
      <c r="K25" s="37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ht="26" x14ac:dyDescent="0.35">
      <c r="A26" s="6" t="s">
        <v>51</v>
      </c>
      <c r="B26" s="1" t="s">
        <v>23</v>
      </c>
      <c r="C26" s="20">
        <v>0</v>
      </c>
      <c r="D26" s="21">
        <v>0</v>
      </c>
      <c r="E26" s="21">
        <v>0</v>
      </c>
      <c r="F26" s="30">
        <v>0</v>
      </c>
      <c r="G26" s="30">
        <v>0</v>
      </c>
      <c r="H26" s="21">
        <v>0</v>
      </c>
      <c r="I26" s="21">
        <v>0</v>
      </c>
      <c r="J26" s="21"/>
      <c r="K26" s="21">
        <v>0</v>
      </c>
      <c r="L26" s="20">
        <v>0</v>
      </c>
      <c r="M26" s="28">
        <v>0</v>
      </c>
      <c r="N26" s="17"/>
      <c r="O26" s="13">
        <f t="shared" si="0"/>
        <v>0</v>
      </c>
    </row>
    <row r="27" spans="1:15" ht="26" x14ac:dyDescent="0.35">
      <c r="A27" s="6" t="s">
        <v>52</v>
      </c>
      <c r="B27" s="1" t="s">
        <v>24</v>
      </c>
      <c r="C27" s="20">
        <v>0</v>
      </c>
      <c r="D27" s="21">
        <v>0</v>
      </c>
      <c r="E27" s="21">
        <v>0</v>
      </c>
      <c r="F27" s="30">
        <v>0</v>
      </c>
      <c r="G27" s="30">
        <v>0</v>
      </c>
      <c r="H27" s="21">
        <v>0</v>
      </c>
      <c r="I27" s="21">
        <v>0</v>
      </c>
      <c r="J27" s="21"/>
      <c r="K27" s="21">
        <v>0</v>
      </c>
      <c r="L27" s="20">
        <v>0</v>
      </c>
      <c r="M27" s="28">
        <v>0</v>
      </c>
      <c r="N27" s="17"/>
      <c r="O27" s="13">
        <f t="shared" si="0"/>
        <v>0</v>
      </c>
    </row>
    <row r="28" spans="1:15" x14ac:dyDescent="0.35">
      <c r="A28" s="6" t="s">
        <v>53</v>
      </c>
      <c r="B28" s="1" t="s">
        <v>25</v>
      </c>
      <c r="C28" s="20">
        <v>0</v>
      </c>
      <c r="D28" s="21">
        <v>5</v>
      </c>
      <c r="E28" s="21">
        <v>3</v>
      </c>
      <c r="F28" s="30">
        <v>0</v>
      </c>
      <c r="G28" s="30">
        <v>4</v>
      </c>
      <c r="H28" s="21">
        <v>3</v>
      </c>
      <c r="I28" s="21">
        <v>1</v>
      </c>
      <c r="J28" s="21"/>
      <c r="K28" s="21">
        <v>3</v>
      </c>
      <c r="L28" s="20">
        <v>5</v>
      </c>
      <c r="M28" s="28">
        <v>0</v>
      </c>
      <c r="N28" s="17"/>
      <c r="O28" s="13">
        <f t="shared" si="0"/>
        <v>24</v>
      </c>
    </row>
    <row r="29" spans="1:15" x14ac:dyDescent="0.35">
      <c r="A29" s="6" t="s">
        <v>54</v>
      </c>
      <c r="B29" s="1" t="s">
        <v>26</v>
      </c>
      <c r="C29" s="20">
        <v>0</v>
      </c>
      <c r="D29" s="21">
        <v>0</v>
      </c>
      <c r="E29" s="21">
        <v>0</v>
      </c>
      <c r="F29" s="30">
        <v>0</v>
      </c>
      <c r="G29" s="30">
        <v>0</v>
      </c>
      <c r="H29" s="21">
        <v>0</v>
      </c>
      <c r="I29" s="21">
        <v>1</v>
      </c>
      <c r="J29" s="21"/>
      <c r="K29" s="21">
        <v>0</v>
      </c>
      <c r="L29" s="20">
        <v>0</v>
      </c>
      <c r="M29" s="28">
        <v>0</v>
      </c>
      <c r="N29" s="17"/>
      <c r="O29" s="13">
        <f t="shared" si="0"/>
        <v>1</v>
      </c>
    </row>
    <row r="30" spans="1:15" x14ac:dyDescent="0.35">
      <c r="A30" s="6" t="s">
        <v>55</v>
      </c>
      <c r="B30" s="1" t="s">
        <v>27</v>
      </c>
      <c r="C30" s="20">
        <v>0</v>
      </c>
      <c r="D30" s="21">
        <v>0</v>
      </c>
      <c r="E30" s="21">
        <v>0</v>
      </c>
      <c r="F30" s="30">
        <v>0</v>
      </c>
      <c r="G30" s="30">
        <v>0</v>
      </c>
      <c r="H30" s="21">
        <v>0</v>
      </c>
      <c r="I30" s="21">
        <v>0</v>
      </c>
      <c r="J30" s="21"/>
      <c r="K30" s="21">
        <v>0</v>
      </c>
      <c r="L30" s="20">
        <v>0</v>
      </c>
      <c r="M30" s="28">
        <v>0</v>
      </c>
      <c r="N30" s="17"/>
      <c r="O30" s="13">
        <f t="shared" si="0"/>
        <v>0</v>
      </c>
    </row>
    <row r="31" spans="1:15" x14ac:dyDescent="0.35">
      <c r="A31" s="6" t="s">
        <v>56</v>
      </c>
      <c r="B31" s="1" t="s">
        <v>28</v>
      </c>
      <c r="C31" s="20">
        <v>0</v>
      </c>
      <c r="D31" s="21">
        <v>0</v>
      </c>
      <c r="E31" s="21">
        <v>0</v>
      </c>
      <c r="F31" s="30">
        <v>0</v>
      </c>
      <c r="G31" s="30">
        <v>6</v>
      </c>
      <c r="H31" s="21">
        <v>0</v>
      </c>
      <c r="I31" s="21">
        <v>0</v>
      </c>
      <c r="J31" s="21"/>
      <c r="K31" s="21">
        <v>0</v>
      </c>
      <c r="L31" s="20">
        <v>0</v>
      </c>
      <c r="M31" s="28">
        <v>0</v>
      </c>
      <c r="N31" s="17"/>
      <c r="O31" s="13">
        <f t="shared" si="0"/>
        <v>6</v>
      </c>
    </row>
    <row r="32" spans="1:15" x14ac:dyDescent="0.35">
      <c r="A32" s="6" t="s">
        <v>57</v>
      </c>
      <c r="B32" s="1" t="s">
        <v>29</v>
      </c>
      <c r="C32" s="20">
        <v>0</v>
      </c>
      <c r="D32" s="21">
        <v>0</v>
      </c>
      <c r="E32" s="21">
        <v>0</v>
      </c>
      <c r="F32" s="30">
        <v>0</v>
      </c>
      <c r="G32" s="30">
        <v>0</v>
      </c>
      <c r="H32" s="21">
        <v>0</v>
      </c>
      <c r="I32" s="21">
        <v>0</v>
      </c>
      <c r="J32" s="21"/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35">
      <c r="A33" s="6" t="s">
        <v>58</v>
      </c>
      <c r="B33" s="1" t="s">
        <v>30</v>
      </c>
      <c r="C33" s="20">
        <v>28</v>
      </c>
      <c r="D33" s="21">
        <v>59</v>
      </c>
      <c r="E33" s="21">
        <v>22</v>
      </c>
      <c r="F33" s="30">
        <v>2</v>
      </c>
      <c r="G33" s="30">
        <v>6</v>
      </c>
      <c r="H33" s="21">
        <v>100</v>
      </c>
      <c r="I33" s="21">
        <v>66</v>
      </c>
      <c r="J33" s="21">
        <v>7</v>
      </c>
      <c r="K33" s="21">
        <v>1</v>
      </c>
      <c r="L33" s="20">
        <v>20</v>
      </c>
      <c r="M33" s="28">
        <v>12</v>
      </c>
      <c r="N33" s="17"/>
      <c r="O33" s="13">
        <f t="shared" si="0"/>
        <v>323</v>
      </c>
    </row>
    <row r="34" spans="1:15" x14ac:dyDescent="0.35">
      <c r="A34" s="7" t="s">
        <v>59</v>
      </c>
      <c r="B34" s="8" t="s">
        <v>31</v>
      </c>
      <c r="C34" s="20">
        <v>2293</v>
      </c>
      <c r="D34" s="22">
        <f>D3+D4+D5+D6+D7+D8+D9+D16+D19+D26+D27+D28+D29+D30+D31+D32+D33</f>
        <v>2009</v>
      </c>
      <c r="E34" s="21">
        <v>540</v>
      </c>
      <c r="F34" s="30">
        <v>262</v>
      </c>
      <c r="G34" s="33">
        <v>1573</v>
      </c>
      <c r="H34" s="21">
        <v>1137</v>
      </c>
      <c r="I34" s="21">
        <f>I3+I5+I4+I6+I7+I8+I9+I16+I19+I26+I27+I28+I29+I30+I32+I31+I33</f>
        <v>1867</v>
      </c>
      <c r="J34" s="24">
        <f t="shared" ref="J34" si="18">SUM(J3:J10,J13,J19,J26:J33)</f>
        <v>1057</v>
      </c>
      <c r="K34" s="22">
        <f>SUM(K3:K10)+K13+K19+SUM(K26:K33)</f>
        <v>898</v>
      </c>
      <c r="L34" s="20">
        <v>412</v>
      </c>
      <c r="M34" s="29">
        <f>SUM(M3:M9)+M16+M19+SUM(M26:M33)</f>
        <v>752</v>
      </c>
      <c r="N34" s="18"/>
      <c r="O34" s="9">
        <f t="shared" si="0"/>
        <v>12800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2025-06-27T08:59:46Z</dcterms:modified>
</cp:coreProperties>
</file>