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0" l="1"/>
  <c r="K23" i="10"/>
  <c r="I23" i="10"/>
  <c r="I22" i="10" s="1"/>
  <c r="K22" i="10"/>
  <c r="K12" i="10"/>
  <c r="I12" i="10"/>
  <c r="I5" i="10" s="1"/>
  <c r="K6" i="10"/>
  <c r="K5" i="10" s="1"/>
  <c r="K4" i="10" s="1"/>
  <c r="K45" i="10" s="1"/>
  <c r="I6" i="10"/>
  <c r="D45" i="10"/>
  <c r="H35" i="10"/>
  <c r="G35" i="10"/>
  <c r="H29" i="10"/>
  <c r="G29" i="10"/>
  <c r="C29" i="10"/>
  <c r="C22" i="10" s="1"/>
  <c r="H23" i="10"/>
  <c r="H22" i="10" s="1"/>
  <c r="G23" i="10"/>
  <c r="C23" i="10"/>
  <c r="G22" i="10"/>
  <c r="H18" i="10"/>
  <c r="G18" i="10"/>
  <c r="D18" i="10"/>
  <c r="D5" i="10" s="1"/>
  <c r="D4" i="10" s="1"/>
  <c r="H12" i="10"/>
  <c r="G12" i="10"/>
  <c r="C12" i="10"/>
  <c r="H6" i="10"/>
  <c r="G6" i="10"/>
  <c r="C6" i="10"/>
  <c r="C5" i="10" s="1"/>
  <c r="C4" i="10" s="1"/>
  <c r="C45" i="10" s="1"/>
  <c r="H5" i="10"/>
  <c r="G5" i="10"/>
  <c r="G4" i="10" s="1"/>
  <c r="G45" i="10" s="1"/>
  <c r="I29" i="9"/>
  <c r="K23" i="9"/>
  <c r="I23" i="9"/>
  <c r="I22" i="9" s="1"/>
  <c r="K22" i="9"/>
  <c r="K12" i="9"/>
  <c r="I12" i="9"/>
  <c r="I5" i="9" s="1"/>
  <c r="K6" i="9"/>
  <c r="K5" i="9" s="1"/>
  <c r="K4" i="9" s="1"/>
  <c r="K45" i="9" s="1"/>
  <c r="I6" i="9"/>
  <c r="H34" i="4"/>
  <c r="H22" i="4"/>
  <c r="G22" i="4"/>
  <c r="G21" i="4" s="1"/>
  <c r="H21" i="4"/>
  <c r="H17" i="4"/>
  <c r="G11" i="4"/>
  <c r="H5" i="4"/>
  <c r="H4" i="4" s="1"/>
  <c r="H3" i="4" s="1"/>
  <c r="H44" i="4" s="1"/>
  <c r="G5" i="4"/>
  <c r="G4" i="4" s="1"/>
  <c r="G3" i="4" s="1"/>
  <c r="G44" i="4" s="1"/>
  <c r="H34" i="2"/>
  <c r="H28" i="2"/>
  <c r="G28" i="2"/>
  <c r="H22" i="2"/>
  <c r="G22" i="2"/>
  <c r="G21" i="2" s="1"/>
  <c r="H21" i="2"/>
  <c r="H17" i="2"/>
  <c r="H11" i="2"/>
  <c r="G11" i="2"/>
  <c r="H5" i="2"/>
  <c r="H44" i="2" s="1"/>
  <c r="G5" i="2"/>
  <c r="G4" i="2"/>
  <c r="D45" i="9"/>
  <c r="H35" i="9"/>
  <c r="G35" i="9"/>
  <c r="H29" i="9"/>
  <c r="G29" i="9"/>
  <c r="C29" i="9"/>
  <c r="H23" i="9"/>
  <c r="H22" i="9" s="1"/>
  <c r="G23" i="9"/>
  <c r="C23" i="9"/>
  <c r="C22" i="9" s="1"/>
  <c r="G22" i="9"/>
  <c r="H18" i="9"/>
  <c r="G18" i="9"/>
  <c r="D18" i="9"/>
  <c r="D5" i="9" s="1"/>
  <c r="D4" i="9" s="1"/>
  <c r="H12" i="9"/>
  <c r="G12" i="9"/>
  <c r="C12" i="9"/>
  <c r="C5" i="9" s="1"/>
  <c r="H6" i="9"/>
  <c r="H5" i="9" s="1"/>
  <c r="G6" i="9"/>
  <c r="C6" i="9"/>
  <c r="C45" i="9" s="1"/>
  <c r="G5" i="9"/>
  <c r="G4" i="9"/>
  <c r="G45" i="9" s="1"/>
  <c r="E34" i="4"/>
  <c r="F28" i="4"/>
  <c r="F22" i="4"/>
  <c r="E22" i="4"/>
  <c r="C22" i="4"/>
  <c r="C21" i="4" s="1"/>
  <c r="F21" i="4"/>
  <c r="E21" i="4"/>
  <c r="E17" i="4"/>
  <c r="C17" i="4"/>
  <c r="F11" i="4"/>
  <c r="F5" i="4"/>
  <c r="E5" i="4"/>
  <c r="E4" i="4" s="1"/>
  <c r="E3" i="4" s="1"/>
  <c r="E44" i="4" s="1"/>
  <c r="C5" i="4"/>
  <c r="C4" i="4" s="1"/>
  <c r="C3" i="4" s="1"/>
  <c r="C44" i="4" s="1"/>
  <c r="F4" i="4"/>
  <c r="F3" i="4" s="1"/>
  <c r="F44" i="4" s="1"/>
  <c r="E34" i="2"/>
  <c r="F28" i="2"/>
  <c r="E28" i="2"/>
  <c r="C28" i="2"/>
  <c r="F22" i="2"/>
  <c r="E22" i="2"/>
  <c r="C22" i="2"/>
  <c r="C21" i="2" s="1"/>
  <c r="F21" i="2"/>
  <c r="E21" i="2"/>
  <c r="E17" i="2"/>
  <c r="F11" i="2"/>
  <c r="F4" i="2" s="1"/>
  <c r="F3" i="2" s="1"/>
  <c r="F44" i="2" s="1"/>
  <c r="E11" i="2"/>
  <c r="C11" i="2"/>
  <c r="F5" i="2"/>
  <c r="E5" i="2"/>
  <c r="E4" i="2" s="1"/>
  <c r="E3" i="2" s="1"/>
  <c r="E44" i="2" s="1"/>
  <c r="C5" i="2"/>
  <c r="C4" i="2" s="1"/>
  <c r="C3" i="2" s="1"/>
  <c r="I4" i="10" l="1"/>
  <c r="I45" i="10" s="1"/>
  <c r="H4" i="10"/>
  <c r="H45" i="10" s="1"/>
  <c r="I4" i="9"/>
  <c r="I45" i="9" s="1"/>
  <c r="G3" i="2"/>
  <c r="G44" i="2" s="1"/>
  <c r="H4" i="2"/>
  <c r="H3" i="2" s="1"/>
  <c r="H4" i="9"/>
  <c r="H45" i="9" s="1"/>
  <c r="C4" i="9"/>
  <c r="C44" i="2"/>
  <c r="F18" i="11" l="1"/>
  <c r="F6" i="11"/>
  <c r="F5" i="11" s="1"/>
  <c r="F4" i="11" s="1"/>
  <c r="F45" i="11" s="1"/>
  <c r="E18" i="11"/>
  <c r="E12" i="11"/>
  <c r="E6" i="11"/>
  <c r="E5" i="11" s="1"/>
  <c r="E4" i="11" s="1"/>
  <c r="E45" i="11" s="1"/>
  <c r="H34" i="3" l="1"/>
  <c r="H22" i="3"/>
  <c r="H21" i="3" s="1"/>
  <c r="H17" i="3"/>
  <c r="H5" i="3"/>
  <c r="H4" i="3" s="1"/>
  <c r="H34" i="1"/>
  <c r="H28" i="1"/>
  <c r="H22" i="1"/>
  <c r="H44" i="1" s="1"/>
  <c r="H17" i="1"/>
  <c r="H11" i="1"/>
  <c r="H5" i="1"/>
  <c r="H4" i="1"/>
  <c r="H3" i="3" l="1"/>
  <c r="H44" i="3" s="1"/>
  <c r="H21" i="1"/>
  <c r="H3" i="1" s="1"/>
  <c r="I29" i="11" l="1"/>
  <c r="I23" i="11"/>
  <c r="I22" i="11" s="1"/>
  <c r="I4" i="11" s="1"/>
  <c r="I45" i="11" s="1"/>
  <c r="I12" i="11"/>
  <c r="I6" i="11"/>
  <c r="I5" i="11"/>
  <c r="I29" i="5"/>
  <c r="I23" i="5"/>
  <c r="I22" i="5" s="1"/>
  <c r="I12" i="5"/>
  <c r="I5" i="5" s="1"/>
  <c r="I6" i="5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H45" i="11"/>
  <c r="G23" i="11"/>
  <c r="G22" i="11"/>
  <c r="G12" i="11"/>
  <c r="G6" i="11"/>
  <c r="G5" i="11" s="1"/>
  <c r="G4" i="11" s="1"/>
  <c r="G45" i="11" s="1"/>
  <c r="H45" i="5"/>
  <c r="G23" i="5"/>
  <c r="G22" i="5" s="1"/>
  <c r="G12" i="5"/>
  <c r="G6" i="5"/>
  <c r="G5" i="5" s="1"/>
  <c r="G4" i="5" s="1"/>
  <c r="G45" i="5" s="1"/>
  <c r="E34" i="3"/>
  <c r="E22" i="3"/>
  <c r="E21" i="3" s="1"/>
  <c r="E17" i="3"/>
  <c r="E5" i="3"/>
  <c r="E4" i="3" s="1"/>
  <c r="E34" i="1"/>
  <c r="E28" i="1"/>
  <c r="E22" i="1"/>
  <c r="E21" i="1"/>
  <c r="E17" i="1"/>
  <c r="E11" i="1"/>
  <c r="E5" i="1"/>
  <c r="E4" i="1"/>
  <c r="E3" i="1"/>
  <c r="E44" i="1" s="1"/>
  <c r="I4" i="5" l="1"/>
  <c r="I45" i="5" s="1"/>
  <c r="E3" i="3"/>
  <c r="E44" i="3" s="1"/>
  <c r="K23" i="11" l="1"/>
  <c r="K22" i="11" s="1"/>
  <c r="K12" i="11"/>
  <c r="K6" i="11"/>
  <c r="K5" i="11" s="1"/>
  <c r="K4" i="11" s="1"/>
  <c r="K45" i="11" s="1"/>
  <c r="K23" i="5"/>
  <c r="K22" i="5" s="1"/>
  <c r="K12" i="5"/>
  <c r="K6" i="5"/>
  <c r="K5" i="5" s="1"/>
  <c r="G22" i="3"/>
  <c r="G21" i="3" s="1"/>
  <c r="G11" i="3"/>
  <c r="G5" i="3"/>
  <c r="G4" i="3" s="1"/>
  <c r="G28" i="1"/>
  <c r="G21" i="1" s="1"/>
  <c r="G22" i="1"/>
  <c r="G11" i="1"/>
  <c r="G5" i="1"/>
  <c r="G4" i="1" s="1"/>
  <c r="G3" i="1" s="1"/>
  <c r="G44" i="1" s="1"/>
  <c r="K4" i="5" l="1"/>
  <c r="K45" i="5" s="1"/>
  <c r="G3" i="3"/>
  <c r="G44" i="3" s="1"/>
  <c r="D45" i="11" l="1"/>
  <c r="D18" i="11"/>
  <c r="D5" i="11" s="1"/>
  <c r="D4" i="11" s="1"/>
  <c r="C29" i="11"/>
  <c r="C22" i="11" s="1"/>
  <c r="C23" i="1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2" i="5"/>
  <c r="C6" i="5"/>
  <c r="C45" i="5" s="1"/>
  <c r="C22" i="3"/>
  <c r="C21" i="3" s="1"/>
  <c r="C17" i="3"/>
  <c r="C5" i="3"/>
  <c r="C4" i="3"/>
  <c r="C28" i="1"/>
  <c r="C21" i="1" s="1"/>
  <c r="C22" i="1"/>
  <c r="C11" i="1"/>
  <c r="C5" i="1"/>
  <c r="C4" i="1"/>
  <c r="C5" i="5" l="1"/>
  <c r="C4" i="5" s="1"/>
  <c r="C3" i="3"/>
  <c r="C44" i="3" s="1"/>
  <c r="C3" i="1"/>
  <c r="C44" i="1"/>
  <c r="F18" i="5" l="1"/>
  <c r="F6" i="5"/>
  <c r="F5" i="5"/>
  <c r="F4" i="5" s="1"/>
  <c r="F45" i="5" s="1"/>
  <c r="E18" i="5"/>
  <c r="E12" i="5"/>
  <c r="E6" i="5"/>
  <c r="E5" i="5" s="1"/>
  <c r="E4" i="5" s="1"/>
  <c r="E45" i="5" s="1"/>
  <c r="D17" i="3"/>
  <c r="D11" i="3"/>
  <c r="D5" i="3"/>
  <c r="D4" i="3" s="1"/>
  <c r="D3" i="3" s="1"/>
  <c r="D44" i="3" s="1"/>
  <c r="D17" i="1"/>
  <c r="D11" i="1"/>
  <c r="D5" i="1"/>
  <c r="D4" i="1"/>
  <c r="D3" i="1" s="1"/>
  <c r="D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<sst xmlns="http://schemas.openxmlformats.org/spreadsheetml/2006/main" count="916" uniqueCount="104">
  <si>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</si>
  <si>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</si>
  <si>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</si>
  <si>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</si>
  <si>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</si>
  <si>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</si>
  <si>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</si>
  <si>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</si>
  <si>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</si>
  <si>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</si>
  <si>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</si>
  <si>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</si>
  <si>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</si>
  <si>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</si>
  <si>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</si>
  <si>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</si>
  <si>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</si>
  <si>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</si>
  <si>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</si>
  <si>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</si>
  <si>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</si>
  <si>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</si>
  <si>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</si>
  <si>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</si>
  <si>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</si>
  <si>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</si>
  <si>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</si>
  <si>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</si>
  <si>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</si>
  <si>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</si>
  <si>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</si>
  <si>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</si>
  <si>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</si>
  <si>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</si>
  <si>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</si>
  <si>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</si>
  <si>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</si>
  <si>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</si>
  <si>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</si>
  <si>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</si>
  <si>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</si>
  <si>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</si>
  <si>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</si>
  <si>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</si>
  <si>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</si>
  <si>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</si>
  <si>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</si>
  <si>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</si>
  <si>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</si>
  <si>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</si>
  <si>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</si>
  <si>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</si>
  <si>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</si>
  <si>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</si>
  <si>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</si>
  <si>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</si>
  <si>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</si>
  <si>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</si>
  <si>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</si>
  <si>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</si>
  <si>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</si>
  <si>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</si>
  <si>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</si>
  <si>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</si>
  <si>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</si>
  <si>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</si>
  <si>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</si>
  <si>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</si>
  <si>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</si>
  <si>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</si>
  <si>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</si>
  <si>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</si>
  <si>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</si>
  <si>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</si>
  <si>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</si>
  <si>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</si>
  <si>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</si>
  <si>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</si>
  <si>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</si>
  <si>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</si>
  <si>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</si>
  <si>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</si>
  <si>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</si>
  <si>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</si>
  <si>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</si>
  <si>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</si>
  <si>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</si>
  <si>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</si>
  <si>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</si>
  <si>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</si>
  <si>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</si>
  <si>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</si>
  <si>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</si>
  <si>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</si>
  <si>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</si>
  <si>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</si>
  <si>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muajin prill  të vitit 2025</t>
  </si>
  <si>
    <t>Primi i shkruar bruto, në mijëra denarë, të shoqërive të sigurimeve jetë, për muajin prill të vitit 2024</t>
  </si>
  <si>
    <t>Numri i kontratave të lidhura të shoqërive të jetës, për muajin prill të vitit 2025</t>
  </si>
  <si>
    <t>Numri i kontratave të lidhura të shoqërive të jetës, për muajin prill të vitit 2024</t>
  </si>
  <si>
    <t>Dëme të paguara bruto, në mijëra denarë,  për shoqëritë e sigurimeve jetë, për muajin prill të vitit 2025</t>
  </si>
  <si>
    <t>Dëme të paguara bruto, në mijëra denarë,  për shoqëritë e sigurimeve jetë, për muajin prill të vitit 2024</t>
  </si>
  <si>
    <t>Numri i dëmeve të paguara  për shoqëritë e sigurimeve jetë, për  muajin prill të vitit 2025</t>
  </si>
  <si>
    <t>Numri i dëmeve të paguara  për shoqëritë e sigurimeve jetë, për  muajin prill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</si>
</sst>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4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</cellStyleXfs>
  <cellXfs count="104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164" fontId="0" fillId="0" borderId="0" xfId="1" applyNumberFormat="1" applyFont="1"/>
    <xf numFmtId="4" fontId="8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wrapText="1"/>
    </xf>
    <xf numFmtId="0" fontId="0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3" fontId="0" fillId="3" borderId="1" xfId="0" applyNumberFormat="1" applyFont="1" applyFill="1" applyBorder="1" applyAlignment="1">
      <alignment vertical="center" wrapText="1"/>
    </xf>
    <xf numFmtId="3" fontId="0" fillId="3" borderId="1" xfId="0" applyNumberFormat="1" applyFont="1" applyFill="1" applyBorder="1" applyAlignment="1">
      <alignment wrapText="1"/>
    </xf>
    <xf numFmtId="4" fontId="0" fillId="3" borderId="1" xfId="0" applyNumberFormat="1" applyFont="1" applyFill="1" applyBorder="1" applyAlignment="1">
      <alignment vertical="center" wrapText="1"/>
    </xf>
    <xf numFmtId="3" fontId="12" fillId="0" borderId="6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3" fontId="0" fillId="0" borderId="6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 wrapText="1"/>
    </xf>
    <xf numFmtId="4" fontId="0" fillId="5" borderId="1" xfId="0" applyNumberFormat="1" applyFont="1" applyFill="1" applyBorder="1" applyAlignment="1">
      <alignment vertical="center" wrapText="1"/>
    </xf>
    <xf numFmtId="4" fontId="0" fillId="0" borderId="1" xfId="0" applyNumberFormat="1" applyFont="1" applyBorder="1" applyAlignment="1">
      <alignment vertical="center" wrapText="1"/>
    </xf>
    <xf numFmtId="164" fontId="0" fillId="0" borderId="1" xfId="1" applyNumberFormat="1" applyFont="1" applyBorder="1" applyAlignment="1">
      <alignment vertical="center" wrapText="1"/>
    </xf>
    <xf numFmtId="3" fontId="0" fillId="0" borderId="1" xfId="0" applyNumberFormat="1" applyFont="1" applyBorder="1" applyAlignment="1">
      <alignment wrapText="1"/>
    </xf>
    <xf numFmtId="3" fontId="0" fillId="4" borderId="1" xfId="0" applyNumberFormat="1" applyFont="1" applyFill="1" applyBorder="1" applyAlignment="1">
      <alignment vertical="center" wrapText="1"/>
    </xf>
    <xf numFmtId="3" fontId="0" fillId="6" borderId="1" xfId="0" applyNumberFormat="1" applyFont="1" applyFill="1" applyBorder="1" applyAlignment="1">
      <alignment vertical="center" wrapText="1"/>
    </xf>
    <xf numFmtId="3" fontId="0" fillId="4" borderId="1" xfId="0" applyNumberFormat="1" applyFont="1" applyFill="1" applyBorder="1" applyAlignment="1">
      <alignment wrapText="1"/>
    </xf>
    <xf numFmtId="4" fontId="13" fillId="5" borderId="1" xfId="0" applyNumberFormat="1" applyFont="1" applyFill="1" applyBorder="1" applyAlignment="1">
      <alignment vertical="center" wrapText="1"/>
    </xf>
    <xf numFmtId="164" fontId="0" fillId="3" borderId="1" xfId="1" applyNumberFormat="1" applyFont="1" applyFill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164" fontId="0" fillId="0" borderId="0" xfId="1" applyNumberFormat="1" applyFont="1" applyAlignment="1">
      <alignment vertical="center" wrapText="1"/>
    </xf>
    <xf numFmtId="164" fontId="0" fillId="4" borderId="1" xfId="1" applyNumberFormat="1" applyFont="1" applyFill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3" fontId="0" fillId="3" borderId="13" xfId="0" applyNumberFormat="1" applyFont="1" applyFill="1" applyBorder="1" applyAlignment="1">
      <alignment vertical="center" wrapText="1"/>
    </xf>
    <xf numFmtId="4" fontId="0" fillId="4" borderId="1" xfId="0" applyNumberFormat="1" applyFont="1" applyFill="1" applyBorder="1" applyAlignment="1">
      <alignment vertical="center" wrapText="1"/>
    </xf>
    <xf numFmtId="3" fontId="12" fillId="0" borderId="9" xfId="0" applyNumberFormat="1" applyFont="1" applyBorder="1" applyAlignment="1">
      <alignment vertical="center"/>
    </xf>
  </cellXfs>
  <cellStyles count="8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79" zoomScaleNormal="79" workbookViewId="0">
      <selection activeCell="C10" sqref="C10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ht="15" x14ac:dyDescent="0.25">
      <c r="A1" s="69" t="s">
        <v>96</v>
      </c>
      <c r="B1" s="70"/>
      <c r="C1" s="70"/>
      <c r="D1" s="71"/>
      <c r="E1" s="71"/>
      <c r="F1" s="71"/>
      <c r="G1" s="71"/>
      <c r="H1" s="71"/>
      <c r="I1" s="71"/>
      <c r="J1" s="71"/>
    </row>
    <row r="2" spans="1:39" s="7" customFormat="1" ht="15" x14ac:dyDescent="0.25">
      <c r="A2" s="72"/>
      <c r="B2" s="73"/>
      <c r="C2" s="73" t="s">
        <v>85</v>
      </c>
      <c r="D2" s="73" t="s">
        <v>86</v>
      </c>
      <c r="E2" s="73" t="s">
        <v>87</v>
      </c>
      <c r="F2" s="73" t="s">
        <v>88</v>
      </c>
      <c r="G2" s="73" t="s">
        <v>89</v>
      </c>
      <c r="H2" s="74" t="s">
        <v>90</v>
      </c>
      <c r="I2" s="74" t="s">
        <v>91</v>
      </c>
      <c r="J2" s="75"/>
    </row>
    <row r="3" spans="1:39" s="1" customFormat="1" ht="15" x14ac:dyDescent="0.25">
      <c r="A3" s="76" t="s">
        <v>59</v>
      </c>
      <c r="B3" s="77" t="s">
        <v>1</v>
      </c>
      <c r="C3" s="78">
        <f t="shared" ref="C3" si="0">C4+C21</f>
        <v>47537</v>
      </c>
      <c r="D3" s="78">
        <f>D4+D21</f>
        <v>4146</v>
      </c>
      <c r="E3" s="78">
        <f t="shared" ref="E3" si="1">E4+E21</f>
        <v>1257</v>
      </c>
      <c r="F3" s="79">
        <f>SUM(F4,F21,F28)</f>
        <v>12485</v>
      </c>
      <c r="G3" s="80">
        <f>G4+G21</f>
        <v>22323.99008007297</v>
      </c>
      <c r="H3" s="80">
        <f>H4+H21</f>
        <v>2392.6600000000003</v>
      </c>
      <c r="I3" s="81">
        <f>SUM(C3:H3)</f>
        <v>90141.65008007297</v>
      </c>
      <c r="J3" s="7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ht="15" x14ac:dyDescent="0.25">
      <c r="A4" s="76" t="s">
        <v>60</v>
      </c>
      <c r="B4" s="77" t="s">
        <v>2</v>
      </c>
      <c r="C4" s="78">
        <f>C5+C11</f>
        <v>21734</v>
      </c>
      <c r="D4" s="78">
        <f>D5+D11+D17</f>
        <v>3462</v>
      </c>
      <c r="E4" s="78">
        <f t="shared" ref="E4" si="2">SUM(E5,E17,E11)</f>
        <v>408</v>
      </c>
      <c r="F4" s="79">
        <f>SUM(F11,F5)</f>
        <v>25</v>
      </c>
      <c r="G4" s="80">
        <f>G5+G11</f>
        <v>10410.518877527997</v>
      </c>
      <c r="H4" s="80">
        <f>H5+H11</f>
        <v>0</v>
      </c>
      <c r="I4" s="81">
        <f t="shared" ref="I4:I44" si="3">SUM(C4:H4)</f>
        <v>36039.518877527997</v>
      </c>
      <c r="J4" s="71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ht="15" x14ac:dyDescent="0.25">
      <c r="A5" s="82" t="s">
        <v>61</v>
      </c>
      <c r="B5" s="83" t="s">
        <v>3</v>
      </c>
      <c r="C5" s="78">
        <f>SUM(C6:C10)</f>
        <v>21624</v>
      </c>
      <c r="D5" s="78">
        <f t="shared" ref="D5:E5" si="4">SUM(D6:D10)</f>
        <v>3230</v>
      </c>
      <c r="E5" s="78">
        <f t="shared" si="4"/>
        <v>358</v>
      </c>
      <c r="F5" s="79">
        <f>SUM(F6:F10)</f>
        <v>22</v>
      </c>
      <c r="G5" s="80">
        <f>G6+G8</f>
        <v>10366.794458615997</v>
      </c>
      <c r="H5" s="80">
        <f>SUM(H6:H10)</f>
        <v>0</v>
      </c>
      <c r="I5" s="84">
        <f t="shared" si="3"/>
        <v>35600.794458616001</v>
      </c>
      <c r="J5" s="71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82" t="s">
        <v>62</v>
      </c>
      <c r="B6" s="83" t="s">
        <v>4</v>
      </c>
      <c r="C6" s="54">
        <v>21263</v>
      </c>
      <c r="D6" s="85">
        <v>118</v>
      </c>
      <c r="E6" s="85">
        <v>50</v>
      </c>
      <c r="F6" s="85">
        <v>22</v>
      </c>
      <c r="G6" s="86">
        <v>10144.725885839998</v>
      </c>
      <c r="H6" s="87"/>
      <c r="I6" s="84">
        <f t="shared" si="3"/>
        <v>31597.725885839998</v>
      </c>
      <c r="J6" s="7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ht="15" x14ac:dyDescent="0.25">
      <c r="A7" s="82" t="s">
        <v>63</v>
      </c>
      <c r="B7" s="83" t="s">
        <v>5</v>
      </c>
      <c r="C7" s="88">
        <v>0</v>
      </c>
      <c r="D7" s="85">
        <v>0</v>
      </c>
      <c r="E7" s="85"/>
      <c r="F7" s="89">
        <v>0</v>
      </c>
      <c r="G7" s="86"/>
      <c r="H7" s="87"/>
      <c r="I7" s="84">
        <f t="shared" si="3"/>
        <v>0</v>
      </c>
      <c r="J7" s="7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82" t="s">
        <v>64</v>
      </c>
      <c r="B8" s="83" t="s">
        <v>6</v>
      </c>
      <c r="C8" s="54">
        <v>207</v>
      </c>
      <c r="D8" s="85">
        <v>1845</v>
      </c>
      <c r="E8" s="85"/>
      <c r="F8" s="85">
        <v>0</v>
      </c>
      <c r="G8" s="86">
        <v>222.068572776</v>
      </c>
      <c r="H8" s="87"/>
      <c r="I8" s="84">
        <f t="shared" si="3"/>
        <v>2274.0685727760001</v>
      </c>
      <c r="J8" s="7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ht="15" x14ac:dyDescent="0.25">
      <c r="A9" s="82" t="s">
        <v>65</v>
      </c>
      <c r="B9" s="83" t="s">
        <v>7</v>
      </c>
      <c r="C9" s="88">
        <v>0</v>
      </c>
      <c r="D9" s="85">
        <v>1267</v>
      </c>
      <c r="E9" s="85">
        <v>308</v>
      </c>
      <c r="F9" s="85">
        <v>0</v>
      </c>
      <c r="G9" s="87"/>
      <c r="H9" s="87"/>
      <c r="I9" s="84">
        <f t="shared" si="3"/>
        <v>1575</v>
      </c>
      <c r="J9" s="71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82" t="s">
        <v>66</v>
      </c>
      <c r="B10" s="83" t="s">
        <v>8</v>
      </c>
      <c r="C10" s="88">
        <v>154</v>
      </c>
      <c r="D10" s="85">
        <v>0</v>
      </c>
      <c r="E10" s="85"/>
      <c r="F10" s="89">
        <v>0</v>
      </c>
      <c r="G10" s="87"/>
      <c r="H10" s="87"/>
      <c r="I10" s="84">
        <f t="shared" si="3"/>
        <v>154</v>
      </c>
      <c r="J10" s="7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ht="15" x14ac:dyDescent="0.25">
      <c r="A11" s="82" t="s">
        <v>67</v>
      </c>
      <c r="B11" s="83" t="s">
        <v>9</v>
      </c>
      <c r="C11" s="90">
        <f>SUM(C12:C16)</f>
        <v>110</v>
      </c>
      <c r="D11" s="78">
        <f>SUM(D12:D16)</f>
        <v>232</v>
      </c>
      <c r="E11" s="91">
        <f>SUM(E12:E16)</f>
        <v>50</v>
      </c>
      <c r="F11" s="92">
        <f>SUM(F16,F13)</f>
        <v>3</v>
      </c>
      <c r="G11" s="80">
        <f>SUM(G12:G16)</f>
        <v>43.724418912000004</v>
      </c>
      <c r="H11" s="80">
        <f>SUM(H12:H16)</f>
        <v>0</v>
      </c>
      <c r="I11" s="84">
        <f t="shared" si="3"/>
        <v>438.72441891200003</v>
      </c>
      <c r="J11" s="7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82" t="s">
        <v>68</v>
      </c>
      <c r="B12" s="83" t="s">
        <v>10</v>
      </c>
      <c r="C12" s="55">
        <v>31</v>
      </c>
      <c r="D12" s="85">
        <v>80</v>
      </c>
      <c r="E12" s="85">
        <v>9</v>
      </c>
      <c r="F12" s="89">
        <v>0</v>
      </c>
      <c r="G12" s="86">
        <v>3.1654349280000007</v>
      </c>
      <c r="H12" s="87"/>
      <c r="I12" s="84">
        <f t="shared" si="3"/>
        <v>123.165434928</v>
      </c>
      <c r="J12" s="71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82" t="s">
        <v>69</v>
      </c>
      <c r="B13" s="83" t="s">
        <v>11</v>
      </c>
      <c r="C13" s="55">
        <v>30</v>
      </c>
      <c r="D13" s="85">
        <v>150</v>
      </c>
      <c r="E13" s="85">
        <v>15</v>
      </c>
      <c r="F13" s="85">
        <v>1</v>
      </c>
      <c r="G13" s="86">
        <v>31.306743107999999</v>
      </c>
      <c r="H13" s="87"/>
      <c r="I13" s="84">
        <f t="shared" si="3"/>
        <v>227.30674310800001</v>
      </c>
      <c r="J13" s="71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ht="15" x14ac:dyDescent="0.25">
      <c r="A14" s="82" t="s">
        <v>70</v>
      </c>
      <c r="B14" s="83" t="s">
        <v>12</v>
      </c>
      <c r="C14" s="88">
        <v>0</v>
      </c>
      <c r="D14" s="85">
        <v>0</v>
      </c>
      <c r="E14" s="85"/>
      <c r="F14" s="89">
        <v>0</v>
      </c>
      <c r="G14" s="93"/>
      <c r="H14" s="87"/>
      <c r="I14" s="84">
        <f t="shared" si="3"/>
        <v>0</v>
      </c>
      <c r="J14" s="7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ht="15" x14ac:dyDescent="0.25">
      <c r="A15" s="82" t="s">
        <v>71</v>
      </c>
      <c r="B15" s="83" t="s">
        <v>13</v>
      </c>
      <c r="C15" s="88">
        <v>0</v>
      </c>
      <c r="D15" s="85">
        <v>0</v>
      </c>
      <c r="E15" s="85"/>
      <c r="F15" s="89">
        <v>0</v>
      </c>
      <c r="G15" s="93"/>
      <c r="H15" s="87"/>
      <c r="I15" s="84">
        <f t="shared" si="3"/>
        <v>0</v>
      </c>
      <c r="J15" s="71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ht="15" x14ac:dyDescent="0.25">
      <c r="A16" s="82" t="s">
        <v>72</v>
      </c>
      <c r="B16" s="83" t="s">
        <v>14</v>
      </c>
      <c r="C16" s="88">
        <v>49</v>
      </c>
      <c r="D16" s="85">
        <v>2</v>
      </c>
      <c r="E16" s="85">
        <v>26</v>
      </c>
      <c r="F16" s="85">
        <v>2</v>
      </c>
      <c r="G16" s="86">
        <v>9.2522408760000001</v>
      </c>
      <c r="H16" s="87"/>
      <c r="I16" s="84">
        <f t="shared" si="3"/>
        <v>88.252240876000002</v>
      </c>
      <c r="J16" s="7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ht="15" x14ac:dyDescent="0.25">
      <c r="A17" s="82" t="s">
        <v>73</v>
      </c>
      <c r="B17" s="83" t="s">
        <v>15</v>
      </c>
      <c r="C17" s="94">
        <v>0</v>
      </c>
      <c r="D17" s="78">
        <f t="shared" ref="D17:E17" si="5">SUM(D18:D20)</f>
        <v>0</v>
      </c>
      <c r="E17" s="78">
        <f t="shared" si="5"/>
        <v>0</v>
      </c>
      <c r="F17" s="92">
        <v>0</v>
      </c>
      <c r="G17" s="80"/>
      <c r="H17" s="80">
        <f>SUM(H18:H20)</f>
        <v>0</v>
      </c>
      <c r="I17" s="84">
        <f t="shared" si="3"/>
        <v>0</v>
      </c>
      <c r="J17" s="71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ht="15" x14ac:dyDescent="0.25">
      <c r="A18" s="82" t="s">
        <v>74</v>
      </c>
      <c r="B18" s="83" t="s">
        <v>16</v>
      </c>
      <c r="C18" s="88">
        <v>0</v>
      </c>
      <c r="D18" s="85">
        <v>0</v>
      </c>
      <c r="E18" s="85"/>
      <c r="F18" s="89">
        <v>0</v>
      </c>
      <c r="G18" s="87"/>
      <c r="H18" s="87"/>
      <c r="I18" s="84">
        <f t="shared" si="3"/>
        <v>0</v>
      </c>
      <c r="J18" s="71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ht="15" x14ac:dyDescent="0.25">
      <c r="A19" s="82" t="s">
        <v>75</v>
      </c>
      <c r="B19" s="83" t="s">
        <v>17</v>
      </c>
      <c r="C19" s="88"/>
      <c r="D19" s="85">
        <v>0</v>
      </c>
      <c r="E19" s="85"/>
      <c r="F19" s="89">
        <v>0</v>
      </c>
      <c r="G19" s="87"/>
      <c r="H19" s="87"/>
      <c r="I19" s="84">
        <f t="shared" si="3"/>
        <v>0</v>
      </c>
      <c r="J19" s="71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ht="15" x14ac:dyDescent="0.25">
      <c r="A20" s="95" t="s">
        <v>76</v>
      </c>
      <c r="B20" s="83" t="s">
        <v>18</v>
      </c>
      <c r="C20" s="88">
        <v>0</v>
      </c>
      <c r="D20" s="85">
        <v>0</v>
      </c>
      <c r="E20" s="85"/>
      <c r="F20" s="89">
        <v>0</v>
      </c>
      <c r="G20" s="87"/>
      <c r="H20" s="87"/>
      <c r="I20" s="84">
        <f t="shared" si="3"/>
        <v>0</v>
      </c>
      <c r="J20" s="71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ht="15" x14ac:dyDescent="0.25">
      <c r="A21" s="96" t="s">
        <v>60</v>
      </c>
      <c r="B21" s="77" t="s">
        <v>19</v>
      </c>
      <c r="C21" s="94">
        <f>C22+C28</f>
        <v>25803</v>
      </c>
      <c r="D21" s="78">
        <v>684</v>
      </c>
      <c r="E21" s="78">
        <f t="shared" ref="E21" si="6">SUM(E22,E28,E34)</f>
        <v>849</v>
      </c>
      <c r="F21" s="90">
        <f>SUM(F22,F34)</f>
        <v>12049</v>
      </c>
      <c r="G21" s="80">
        <f>G22+G28</f>
        <v>11913.471202544973</v>
      </c>
      <c r="H21" s="80">
        <f>H22+H28</f>
        <v>2392.6600000000003</v>
      </c>
      <c r="I21" s="81">
        <f t="shared" si="3"/>
        <v>53691.131202544973</v>
      </c>
      <c r="J21" s="71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ht="15" x14ac:dyDescent="0.25">
      <c r="A22" s="82" t="s">
        <v>62</v>
      </c>
      <c r="B22" s="83" t="s">
        <v>20</v>
      </c>
      <c r="C22" s="90">
        <f>SUM(C23:C27)</f>
        <v>22871</v>
      </c>
      <c r="D22" s="78">
        <v>684</v>
      </c>
      <c r="E22" s="78">
        <f t="shared" ref="E22:F22" si="7">SUM(E23:E27)</f>
        <v>849</v>
      </c>
      <c r="F22" s="90">
        <f t="shared" si="7"/>
        <v>12049</v>
      </c>
      <c r="G22" s="80">
        <f>G24</f>
        <v>11913.471202544973</v>
      </c>
      <c r="H22" s="78">
        <f>SUM(H23:H27)</f>
        <v>2143.09</v>
      </c>
      <c r="I22" s="84">
        <f t="shared" si="3"/>
        <v>50509.561202544966</v>
      </c>
      <c r="J22" s="71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ht="15" x14ac:dyDescent="0.25">
      <c r="A23" s="82" t="s">
        <v>63</v>
      </c>
      <c r="B23" s="83" t="s">
        <v>21</v>
      </c>
      <c r="C23" s="88">
        <v>0</v>
      </c>
      <c r="D23" s="85">
        <v>0</v>
      </c>
      <c r="E23" s="85"/>
      <c r="F23" s="89">
        <v>0</v>
      </c>
      <c r="G23" s="87"/>
      <c r="H23" s="87"/>
      <c r="I23" s="84">
        <f t="shared" si="3"/>
        <v>0</v>
      </c>
      <c r="J23" s="7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ht="15" x14ac:dyDescent="0.25">
      <c r="A24" s="82" t="s">
        <v>64</v>
      </c>
      <c r="B24" s="83" t="s">
        <v>22</v>
      </c>
      <c r="C24" s="97">
        <v>22871</v>
      </c>
      <c r="D24" s="85">
        <v>684</v>
      </c>
      <c r="E24" s="85">
        <v>849</v>
      </c>
      <c r="F24" s="85">
        <v>12049</v>
      </c>
      <c r="G24" s="87">
        <v>11913.471202544973</v>
      </c>
      <c r="H24" s="87">
        <v>2143.09</v>
      </c>
      <c r="I24" s="84">
        <f t="shared" si="3"/>
        <v>50509.561202544966</v>
      </c>
      <c r="J24" s="71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ht="15" x14ac:dyDescent="0.25">
      <c r="A25" s="82" t="s">
        <v>65</v>
      </c>
      <c r="B25" s="83" t="s">
        <v>23</v>
      </c>
      <c r="C25" s="88">
        <v>0</v>
      </c>
      <c r="D25" s="85">
        <v>0</v>
      </c>
      <c r="E25" s="85"/>
      <c r="F25" s="89">
        <v>0</v>
      </c>
      <c r="G25" s="87"/>
      <c r="H25" s="87"/>
      <c r="I25" s="84">
        <f t="shared" si="3"/>
        <v>0</v>
      </c>
      <c r="J25" s="71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ht="15" x14ac:dyDescent="0.25">
      <c r="A26" s="82" t="s">
        <v>66</v>
      </c>
      <c r="B26" s="83" t="s">
        <v>24</v>
      </c>
      <c r="C26" s="88">
        <v>0</v>
      </c>
      <c r="D26" s="85">
        <v>0</v>
      </c>
      <c r="E26" s="85"/>
      <c r="F26" s="89">
        <v>0</v>
      </c>
      <c r="G26" s="87"/>
      <c r="H26" s="87"/>
      <c r="I26" s="84">
        <f t="shared" si="3"/>
        <v>0</v>
      </c>
      <c r="J26" s="71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ht="15" x14ac:dyDescent="0.25">
      <c r="A27" s="82" t="s">
        <v>67</v>
      </c>
      <c r="B27" s="83" t="s">
        <v>25</v>
      </c>
      <c r="C27" s="88">
        <v>0</v>
      </c>
      <c r="D27" s="85">
        <v>0</v>
      </c>
      <c r="E27" s="85"/>
      <c r="F27" s="89">
        <v>0</v>
      </c>
      <c r="G27" s="87"/>
      <c r="H27" s="87"/>
      <c r="I27" s="84">
        <f t="shared" si="3"/>
        <v>0</v>
      </c>
      <c r="J27" s="71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ht="15" x14ac:dyDescent="0.25">
      <c r="A28" s="82" t="s">
        <v>68</v>
      </c>
      <c r="B28" s="83" t="s">
        <v>26</v>
      </c>
      <c r="C28" s="90">
        <f>SUM(C29:C33)</f>
        <v>2932</v>
      </c>
      <c r="D28" s="78">
        <v>0</v>
      </c>
      <c r="E28" s="78">
        <f>SUM(E29:E33)</f>
        <v>0</v>
      </c>
      <c r="F28" s="90">
        <f>SUM(F29:F33)</f>
        <v>411</v>
      </c>
      <c r="G28" s="80">
        <f>SUM(G29:G33)</f>
        <v>0</v>
      </c>
      <c r="H28" s="80">
        <f>SUM(H29:H33)</f>
        <v>249.57</v>
      </c>
      <c r="I28" s="84">
        <f t="shared" si="3"/>
        <v>3592.57</v>
      </c>
      <c r="J28" s="71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82" t="s">
        <v>69</v>
      </c>
      <c r="B29" s="83" t="s">
        <v>27</v>
      </c>
      <c r="C29" s="55">
        <v>169</v>
      </c>
      <c r="D29" s="85">
        <v>0</v>
      </c>
      <c r="E29" s="85"/>
      <c r="F29" s="85">
        <v>0</v>
      </c>
      <c r="G29" s="87"/>
      <c r="H29" s="87">
        <v>26.18</v>
      </c>
      <c r="I29" s="84">
        <f t="shared" si="3"/>
        <v>195.18</v>
      </c>
      <c r="J29" s="71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82" t="s">
        <v>70</v>
      </c>
      <c r="B30" s="83" t="s">
        <v>28</v>
      </c>
      <c r="C30" s="55">
        <v>2593</v>
      </c>
      <c r="D30" s="85">
        <v>0</v>
      </c>
      <c r="E30" s="85"/>
      <c r="F30" s="85">
        <v>356</v>
      </c>
      <c r="G30" s="87"/>
      <c r="H30" s="87">
        <v>112.66000000000001</v>
      </c>
      <c r="I30" s="84">
        <f t="shared" si="3"/>
        <v>3061.66</v>
      </c>
      <c r="J30" s="7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ht="15" x14ac:dyDescent="0.25">
      <c r="A31" s="82" t="s">
        <v>71</v>
      </c>
      <c r="B31" s="83" t="s">
        <v>29</v>
      </c>
      <c r="C31" s="88">
        <v>0</v>
      </c>
      <c r="D31" s="85">
        <v>0</v>
      </c>
      <c r="E31" s="85"/>
      <c r="F31" s="89">
        <v>0</v>
      </c>
      <c r="G31" s="87"/>
      <c r="H31" s="87"/>
      <c r="I31" s="84">
        <f t="shared" si="3"/>
        <v>0</v>
      </c>
      <c r="J31" s="71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ht="15" x14ac:dyDescent="0.25">
      <c r="A32" s="82" t="s">
        <v>72</v>
      </c>
      <c r="B32" s="83" t="s">
        <v>30</v>
      </c>
      <c r="C32" s="88">
        <v>0</v>
      </c>
      <c r="D32" s="85">
        <v>0</v>
      </c>
      <c r="E32" s="85"/>
      <c r="F32" s="89">
        <v>0</v>
      </c>
      <c r="G32" s="87"/>
      <c r="H32" s="87"/>
      <c r="I32" s="84">
        <f t="shared" si="3"/>
        <v>0</v>
      </c>
      <c r="J32" s="71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ht="15" x14ac:dyDescent="0.25">
      <c r="A33" s="82" t="s">
        <v>73</v>
      </c>
      <c r="B33" s="83" t="s">
        <v>31</v>
      </c>
      <c r="C33" s="88">
        <v>170</v>
      </c>
      <c r="D33" s="85">
        <v>0</v>
      </c>
      <c r="E33" s="85"/>
      <c r="F33" s="85">
        <v>55</v>
      </c>
      <c r="G33" s="87"/>
      <c r="H33" s="87">
        <v>110.73</v>
      </c>
      <c r="I33" s="84">
        <f t="shared" si="3"/>
        <v>335.73</v>
      </c>
      <c r="J33" s="71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ht="15" x14ac:dyDescent="0.25">
      <c r="A34" s="82" t="s">
        <v>74</v>
      </c>
      <c r="B34" s="83" t="s">
        <v>32</v>
      </c>
      <c r="C34" s="98">
        <v>0</v>
      </c>
      <c r="D34" s="78">
        <v>0</v>
      </c>
      <c r="E34" s="78">
        <f t="shared" ref="E34" si="8">SUM(E35:E37)</f>
        <v>0</v>
      </c>
      <c r="F34" s="92">
        <v>0</v>
      </c>
      <c r="G34" s="80"/>
      <c r="H34" s="80">
        <f>SUM(H35:H37)</f>
        <v>0</v>
      </c>
      <c r="I34" s="84">
        <f t="shared" si="3"/>
        <v>0</v>
      </c>
      <c r="J34" s="71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ht="15" x14ac:dyDescent="0.25">
      <c r="A35" s="95" t="s">
        <v>77</v>
      </c>
      <c r="B35" s="83" t="s">
        <v>33</v>
      </c>
      <c r="C35" s="88">
        <v>0</v>
      </c>
      <c r="D35" s="85">
        <v>0</v>
      </c>
      <c r="E35" s="85"/>
      <c r="F35" s="89">
        <v>0</v>
      </c>
      <c r="G35" s="87"/>
      <c r="H35" s="87"/>
      <c r="I35" s="84">
        <f t="shared" si="3"/>
        <v>0</v>
      </c>
      <c r="J35" s="71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ht="15" x14ac:dyDescent="0.25">
      <c r="A36" s="82" t="s">
        <v>75</v>
      </c>
      <c r="B36" s="83" t="s">
        <v>34</v>
      </c>
      <c r="C36" s="88">
        <v>0</v>
      </c>
      <c r="D36" s="85">
        <v>0</v>
      </c>
      <c r="E36" s="85"/>
      <c r="F36" s="89">
        <v>0</v>
      </c>
      <c r="G36" s="87"/>
      <c r="H36" s="87"/>
      <c r="I36" s="84">
        <f t="shared" si="3"/>
        <v>0</v>
      </c>
      <c r="J36" s="71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ht="15" x14ac:dyDescent="0.25">
      <c r="A37" s="95" t="s">
        <v>76</v>
      </c>
      <c r="B37" s="83" t="s">
        <v>35</v>
      </c>
      <c r="C37" s="88">
        <v>0</v>
      </c>
      <c r="D37" s="85">
        <v>0</v>
      </c>
      <c r="E37" s="85"/>
      <c r="F37" s="89">
        <v>0</v>
      </c>
      <c r="G37" s="87"/>
      <c r="H37" s="87"/>
      <c r="I37" s="84">
        <f t="shared" si="3"/>
        <v>0</v>
      </c>
      <c r="J37" s="71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ht="15" x14ac:dyDescent="0.25">
      <c r="A38" s="76" t="s">
        <v>78</v>
      </c>
      <c r="B38" s="77" t="s">
        <v>36</v>
      </c>
      <c r="C38" s="88">
        <v>0</v>
      </c>
      <c r="D38" s="85">
        <v>0</v>
      </c>
      <c r="E38" s="85"/>
      <c r="F38" s="89">
        <v>0</v>
      </c>
      <c r="G38" s="87"/>
      <c r="H38" s="87"/>
      <c r="I38" s="81">
        <f t="shared" si="3"/>
        <v>0</v>
      </c>
      <c r="J38" s="7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30" x14ac:dyDescent="0.25">
      <c r="A39" s="96" t="s">
        <v>79</v>
      </c>
      <c r="B39" s="77" t="s">
        <v>37</v>
      </c>
      <c r="C39" s="54">
        <v>7222</v>
      </c>
      <c r="D39" s="78">
        <v>981</v>
      </c>
      <c r="E39" s="85">
        <v>9554</v>
      </c>
      <c r="F39" s="85">
        <v>1133</v>
      </c>
      <c r="G39" s="87">
        <v>9690.9469832760005</v>
      </c>
      <c r="H39" s="87">
        <v>2877.76</v>
      </c>
      <c r="I39" s="81">
        <f t="shared" si="3"/>
        <v>31458.706983276003</v>
      </c>
      <c r="J39" s="71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ht="15" x14ac:dyDescent="0.25">
      <c r="A40" s="96" t="s">
        <v>80</v>
      </c>
      <c r="B40" s="77" t="s">
        <v>38</v>
      </c>
      <c r="C40" s="88">
        <v>0</v>
      </c>
      <c r="D40" s="85">
        <v>0</v>
      </c>
      <c r="E40" s="85"/>
      <c r="F40" s="89">
        <v>0</v>
      </c>
      <c r="G40" s="87"/>
      <c r="H40" s="87"/>
      <c r="I40" s="81">
        <f t="shared" si="3"/>
        <v>0</v>
      </c>
      <c r="J40" s="7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ht="15" x14ac:dyDescent="0.25">
      <c r="A41" s="96" t="s">
        <v>81</v>
      </c>
      <c r="B41" s="77" t="s">
        <v>39</v>
      </c>
      <c r="C41" s="88">
        <v>0</v>
      </c>
      <c r="D41" s="85">
        <v>0</v>
      </c>
      <c r="E41" s="85"/>
      <c r="F41" s="85">
        <v>0</v>
      </c>
      <c r="G41" s="87"/>
      <c r="H41" s="87"/>
      <c r="I41" s="81">
        <f t="shared" si="3"/>
        <v>0</v>
      </c>
      <c r="J41" s="71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ht="15" x14ac:dyDescent="0.25">
      <c r="A42" s="96" t="s">
        <v>82</v>
      </c>
      <c r="B42" s="77" t="s">
        <v>40</v>
      </c>
      <c r="C42" s="88">
        <v>0</v>
      </c>
      <c r="D42" s="85">
        <v>0</v>
      </c>
      <c r="E42" s="85"/>
      <c r="F42" s="85">
        <v>0</v>
      </c>
      <c r="G42" s="87"/>
      <c r="H42" s="87"/>
      <c r="I42" s="81">
        <f t="shared" si="3"/>
        <v>0</v>
      </c>
      <c r="J42" s="7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ht="15" x14ac:dyDescent="0.25">
      <c r="A43" s="96" t="s">
        <v>83</v>
      </c>
      <c r="B43" s="77" t="s">
        <v>41</v>
      </c>
      <c r="C43" s="88">
        <v>0</v>
      </c>
      <c r="D43" s="85">
        <v>0</v>
      </c>
      <c r="E43" s="85"/>
      <c r="F43" s="85">
        <v>0</v>
      </c>
      <c r="G43" s="87"/>
      <c r="H43" s="87"/>
      <c r="I43" s="81">
        <f t="shared" si="3"/>
        <v>0</v>
      </c>
      <c r="J43" s="71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5.75" thickBot="1" x14ac:dyDescent="0.3">
      <c r="A44" s="99" t="s">
        <v>84</v>
      </c>
      <c r="B44" s="100" t="s">
        <v>42</v>
      </c>
      <c r="C44" s="78">
        <f>C5+C11+C22+C28+C39</f>
        <v>54759</v>
      </c>
      <c r="D44" s="78">
        <f>D39+D3</f>
        <v>5127</v>
      </c>
      <c r="E44" s="78">
        <f t="shared" ref="E44" si="9">SUM(E3,E38:E43)</f>
        <v>10811</v>
      </c>
      <c r="F44" s="101">
        <f>SUM(F3,F39)</f>
        <v>13618</v>
      </c>
      <c r="G44" s="102">
        <f>G3+G39</f>
        <v>32014.937063348971</v>
      </c>
      <c r="H44" s="80">
        <f>H5+H11+H22+H28+H39</f>
        <v>5270.42</v>
      </c>
      <c r="I44" s="103">
        <f t="shared" si="3"/>
        <v>121600.35706334897</v>
      </c>
      <c r="J44" s="71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2" zoomScaleNormal="82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97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2" t="s">
        <v>59</v>
      </c>
      <c r="B3" s="11" t="s">
        <v>1</v>
      </c>
      <c r="C3" s="27">
        <f t="shared" ref="C3" si="0">C4+C21</f>
        <v>36498</v>
      </c>
      <c r="D3" s="27">
        <v>11931.948988333334</v>
      </c>
      <c r="E3" s="27">
        <f t="shared" ref="E3" si="1">E4+E21</f>
        <v>1785</v>
      </c>
      <c r="F3" s="44">
        <f>SUM(F4,F21,F28)</f>
        <v>12717</v>
      </c>
      <c r="G3" s="47">
        <f>G4+G21</f>
        <v>30991.051598367008</v>
      </c>
      <c r="H3" s="47">
        <f>H4+H21</f>
        <v>1488.67</v>
      </c>
      <c r="I3" s="19">
        <f>SUM(C3:H3)</f>
        <v>95411.670586700333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27">
        <f>C5+C11</f>
        <v>23040</v>
      </c>
      <c r="D4" s="27">
        <v>11902.549468333333</v>
      </c>
      <c r="E4" s="27">
        <f t="shared" ref="E4" si="2">SUM(E5,E17,E11)</f>
        <v>589</v>
      </c>
      <c r="F4" s="44">
        <f>SUM(F11,F5)</f>
        <v>398</v>
      </c>
      <c r="G4" s="47">
        <f>G5+G11</f>
        <v>1942.332676473</v>
      </c>
      <c r="H4" s="47">
        <f>H5+H11</f>
        <v>0</v>
      </c>
      <c r="I4" s="19">
        <f t="shared" ref="I4:I44" si="3">SUM(C4:H4)</f>
        <v>37871.882144806332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27">
        <f>SUM(C6:C10)</f>
        <v>22914</v>
      </c>
      <c r="D5" s="27">
        <v>11648.826026666666</v>
      </c>
      <c r="E5" s="27">
        <f t="shared" ref="E5" si="4">SUM(E6:E10)</f>
        <v>531</v>
      </c>
      <c r="F5" s="44">
        <f>SUM(F6:F10)</f>
        <v>387</v>
      </c>
      <c r="G5" s="47">
        <f>G6+G8</f>
        <v>1879.9374422010001</v>
      </c>
      <c r="H5" s="47">
        <f>SUM(H6:H10)</f>
        <v>0</v>
      </c>
      <c r="I5" s="21">
        <f t="shared" si="3"/>
        <v>37360.763468867663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22377</v>
      </c>
      <c r="D6" s="12">
        <v>15.17468</v>
      </c>
      <c r="E6" s="12">
        <v>266</v>
      </c>
      <c r="F6" s="12">
        <v>301</v>
      </c>
      <c r="G6" s="48">
        <v>1703.583835401</v>
      </c>
      <c r="H6" s="49"/>
      <c r="I6" s="21">
        <f t="shared" si="3"/>
        <v>24662.758515401001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1.2714000000000001</v>
      </c>
      <c r="E7" s="12"/>
      <c r="F7" s="45">
        <v>0</v>
      </c>
      <c r="G7" s="48"/>
      <c r="H7" s="49"/>
      <c r="I7" s="21">
        <f t="shared" si="3"/>
        <v>1.2714000000000001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400</v>
      </c>
      <c r="D8" s="12">
        <v>9976.9020199999995</v>
      </c>
      <c r="E8" s="12"/>
      <c r="F8" s="12">
        <v>64</v>
      </c>
      <c r="G8" s="48">
        <v>176.35360680000002</v>
      </c>
      <c r="H8" s="49"/>
      <c r="I8" s="21">
        <f t="shared" si="3"/>
        <v>10617.255626799999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1655.4779266666671</v>
      </c>
      <c r="E9" s="12">
        <v>265</v>
      </c>
      <c r="F9" s="12">
        <v>22</v>
      </c>
      <c r="G9" s="49"/>
      <c r="H9" s="49"/>
      <c r="I9" s="21">
        <f t="shared" si="3"/>
        <v>1942.4779266666671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137</v>
      </c>
      <c r="D10" s="12">
        <v>0</v>
      </c>
      <c r="E10" s="12"/>
      <c r="F10" s="45">
        <v>0</v>
      </c>
      <c r="G10" s="49"/>
      <c r="H10" s="49"/>
      <c r="I10" s="21">
        <f t="shared" si="3"/>
        <v>137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0">
        <f>C12+C13+C14+C15+C16</f>
        <v>126</v>
      </c>
      <c r="D11" s="27">
        <v>253.72344166666659</v>
      </c>
      <c r="E11" s="36">
        <f>SUM(E12:E16)</f>
        <v>58</v>
      </c>
      <c r="F11" s="46">
        <f>SUM(F16,F13)</f>
        <v>11</v>
      </c>
      <c r="G11" s="47">
        <f>SUM(G12:G16)</f>
        <v>62.39523427200001</v>
      </c>
      <c r="H11" s="47">
        <f>SUM(H12:H16)</f>
        <v>0</v>
      </c>
      <c r="I11" s="21">
        <f t="shared" si="3"/>
        <v>511.11867593866657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16</v>
      </c>
      <c r="D12" s="12">
        <v>76.150409999999994</v>
      </c>
      <c r="E12" s="12">
        <v>12</v>
      </c>
      <c r="F12" s="45">
        <v>0</v>
      </c>
      <c r="G12" s="48">
        <v>3.423768768</v>
      </c>
      <c r="H12" s="49"/>
      <c r="I12" s="21">
        <f t="shared" si="3"/>
        <v>107.574178768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42</v>
      </c>
      <c r="D13" s="12">
        <v>171.8785516666666</v>
      </c>
      <c r="E13" s="12">
        <v>17</v>
      </c>
      <c r="F13" s="12">
        <v>6</v>
      </c>
      <c r="G13" s="48">
        <v>35.071493436000004</v>
      </c>
      <c r="H13" s="49"/>
      <c r="I13" s="21">
        <f t="shared" si="3"/>
        <v>271.95004510266659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45">
        <v>0</v>
      </c>
      <c r="G14" s="48"/>
      <c r="H14" s="49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45">
        <v>0</v>
      </c>
      <c r="G15" s="48"/>
      <c r="H15" s="49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68</v>
      </c>
      <c r="D16" s="12">
        <v>5.6944800000000004</v>
      </c>
      <c r="E16" s="12">
        <v>29</v>
      </c>
      <c r="F16" s="12">
        <v>5</v>
      </c>
      <c r="G16" s="48">
        <v>23.899972068000004</v>
      </c>
      <c r="H16" s="49"/>
      <c r="I16" s="21">
        <f t="shared" si="3"/>
        <v>131.59445206800001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v>0</v>
      </c>
      <c r="D17" s="27">
        <v>0</v>
      </c>
      <c r="E17" s="27">
        <f t="shared" ref="E17" si="5">SUM(E18:E20)</f>
        <v>0</v>
      </c>
      <c r="F17" s="46">
        <v>0</v>
      </c>
      <c r="G17" s="47"/>
      <c r="H17" s="47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>
        <v>0</v>
      </c>
      <c r="D18" s="12">
        <v>0</v>
      </c>
      <c r="E18" s="12"/>
      <c r="F18" s="45">
        <v>0</v>
      </c>
      <c r="G18" s="49"/>
      <c r="H18" s="49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45">
        <v>0</v>
      </c>
      <c r="G19" s="49"/>
      <c r="H19" s="49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>
        <v>0</v>
      </c>
      <c r="D20" s="12">
        <v>0</v>
      </c>
      <c r="E20" s="12"/>
      <c r="F20" s="45">
        <v>0</v>
      </c>
      <c r="G20" s="49"/>
      <c r="H20" s="49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C22+C28</f>
        <v>13458</v>
      </c>
      <c r="D21" s="27">
        <v>29.399519999999999</v>
      </c>
      <c r="E21" s="27">
        <f t="shared" ref="E21" si="6">SUM(E22,E28,E34)</f>
        <v>1196</v>
      </c>
      <c r="F21" s="30">
        <f>SUM(F22,F34)</f>
        <v>11894</v>
      </c>
      <c r="G21" s="47">
        <f>G22+G28</f>
        <v>29048.718921894008</v>
      </c>
      <c r="H21" s="47">
        <f>H22+H28</f>
        <v>1488.67</v>
      </c>
      <c r="I21" s="19">
        <f t="shared" si="3"/>
        <v>57114.788441894008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0">
        <f>SUM(C23:C27)</f>
        <v>12008</v>
      </c>
      <c r="D22" s="27">
        <v>29.399519999999999</v>
      </c>
      <c r="E22" s="27">
        <f t="shared" ref="E22:F22" si="7">SUM(E23:E27)</f>
        <v>1196</v>
      </c>
      <c r="F22" s="30">
        <f t="shared" si="7"/>
        <v>11894</v>
      </c>
      <c r="G22" s="47">
        <f>G24</f>
        <v>29048.718921894008</v>
      </c>
      <c r="H22" s="27">
        <f>SUM(H23:H27)</f>
        <v>536.88</v>
      </c>
      <c r="I22" s="21">
        <f t="shared" si="3"/>
        <v>54712.998441894008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45">
        <v>0</v>
      </c>
      <c r="G23" s="49"/>
      <c r="H23" s="49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12008</v>
      </c>
      <c r="D24" s="12">
        <v>29.399519999999999</v>
      </c>
      <c r="E24" s="12">
        <v>1196</v>
      </c>
      <c r="F24" s="12">
        <v>11894</v>
      </c>
      <c r="G24" s="49">
        <v>29048.718921894008</v>
      </c>
      <c r="H24" s="49">
        <v>536.88</v>
      </c>
      <c r="I24" s="21">
        <f t="shared" si="3"/>
        <v>54712.998441894008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45">
        <v>0</v>
      </c>
      <c r="G25" s="49"/>
      <c r="H25" s="49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45">
        <v>0</v>
      </c>
      <c r="G26" s="49"/>
      <c r="H26" s="49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45">
        <v>0</v>
      </c>
      <c r="G27" s="49"/>
      <c r="H27" s="49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0">
        <f>SUM(C29:C33)</f>
        <v>1450</v>
      </c>
      <c r="D28" s="27">
        <v>0</v>
      </c>
      <c r="E28" s="27">
        <f>SUM(E29:E33)</f>
        <v>0</v>
      </c>
      <c r="F28" s="30">
        <f>SUM(F29:F33)</f>
        <v>425</v>
      </c>
      <c r="G28" s="47">
        <f>SUM(G29:G33)</f>
        <v>0</v>
      </c>
      <c r="H28" s="47">
        <f>SUM(H29:H33)</f>
        <v>951.79</v>
      </c>
      <c r="I28" s="21">
        <f t="shared" si="3"/>
        <v>2826.79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166</v>
      </c>
      <c r="D29" s="12">
        <v>0</v>
      </c>
      <c r="E29" s="12"/>
      <c r="F29" s="12">
        <v>0</v>
      </c>
      <c r="G29" s="49">
        <v>0</v>
      </c>
      <c r="H29" s="49">
        <v>109.73</v>
      </c>
      <c r="I29" s="21">
        <f t="shared" si="3"/>
        <v>275.73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1100</v>
      </c>
      <c r="D30" s="12">
        <v>0</v>
      </c>
      <c r="E30" s="12"/>
      <c r="F30" s="12">
        <v>334</v>
      </c>
      <c r="G30" s="49">
        <v>0</v>
      </c>
      <c r="H30" s="49">
        <v>232.88</v>
      </c>
      <c r="I30" s="21">
        <f t="shared" si="3"/>
        <v>1666.88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45">
        <v>0</v>
      </c>
      <c r="G31" s="49"/>
      <c r="H31" s="49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45">
        <v>0</v>
      </c>
      <c r="G32" s="49"/>
      <c r="H32" s="49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184</v>
      </c>
      <c r="D33" s="12">
        <v>0</v>
      </c>
      <c r="E33" s="12"/>
      <c r="F33" s="12">
        <v>91</v>
      </c>
      <c r="G33" s="49">
        <v>0</v>
      </c>
      <c r="H33" s="49">
        <v>609.17999999999995</v>
      </c>
      <c r="I33" s="21">
        <f t="shared" si="3"/>
        <v>884.18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>
        <v>0</v>
      </c>
      <c r="D34" s="27">
        <v>0</v>
      </c>
      <c r="E34" s="27">
        <f t="shared" ref="E34" si="8">SUM(E35:E37)</f>
        <v>0</v>
      </c>
      <c r="F34" s="46">
        <v>0</v>
      </c>
      <c r="G34" s="47"/>
      <c r="H34" s="47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>
        <v>0</v>
      </c>
      <c r="D35" s="12">
        <v>0</v>
      </c>
      <c r="E35" s="12"/>
      <c r="F35" s="45">
        <v>0</v>
      </c>
      <c r="G35" s="49"/>
      <c r="H35" s="49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>
        <v>0</v>
      </c>
      <c r="D36" s="12">
        <v>0</v>
      </c>
      <c r="E36" s="12"/>
      <c r="F36" s="45">
        <v>0</v>
      </c>
      <c r="G36" s="49"/>
      <c r="H36" s="49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>
        <v>0</v>
      </c>
      <c r="D37" s="12">
        <v>0</v>
      </c>
      <c r="E37" s="12"/>
      <c r="F37" s="45">
        <v>0</v>
      </c>
      <c r="G37" s="49"/>
      <c r="H37" s="49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>
        <v>0</v>
      </c>
      <c r="D38" s="12">
        <v>0</v>
      </c>
      <c r="E38" s="12"/>
      <c r="F38" s="45">
        <v>0</v>
      </c>
      <c r="G38" s="49"/>
      <c r="H38" s="49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6273</v>
      </c>
      <c r="D39" s="27">
        <v>1308.1088699999998</v>
      </c>
      <c r="E39" s="12">
        <v>11143</v>
      </c>
      <c r="F39" s="12">
        <v>2135</v>
      </c>
      <c r="G39" s="49">
        <v>9457.9177208039964</v>
      </c>
      <c r="H39" s="49">
        <v>1408.88</v>
      </c>
      <c r="I39" s="19">
        <f t="shared" si="3"/>
        <v>31725.906590803996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>
        <v>0</v>
      </c>
      <c r="D40" s="12">
        <v>0</v>
      </c>
      <c r="E40" s="12"/>
      <c r="F40" s="45">
        <v>0</v>
      </c>
      <c r="G40" s="49"/>
      <c r="H40" s="49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9"/>
      <c r="H41" s="49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9"/>
      <c r="H42" s="49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9"/>
      <c r="H43" s="49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6" t="s">
        <v>84</v>
      </c>
      <c r="B44" s="14" t="s">
        <v>42</v>
      </c>
      <c r="C44" s="27">
        <f>C5+C11+C22+C28+C39</f>
        <v>42771</v>
      </c>
      <c r="D44" s="27">
        <v>13240.057858333334</v>
      </c>
      <c r="E44" s="27">
        <f t="shared" ref="E44" si="9">SUM(E3,E38:E43)</f>
        <v>12928</v>
      </c>
      <c r="F44" s="52">
        <f>SUM(F3,F39)</f>
        <v>14852</v>
      </c>
      <c r="G44" s="50">
        <f>G3+G39</f>
        <v>40448.969319171003</v>
      </c>
      <c r="H44" s="47">
        <f>H5+H11+H22+H28+H39</f>
        <v>2897.55</v>
      </c>
      <c r="I44" s="23">
        <f t="shared" si="3"/>
        <v>127137.57717750435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Normal="10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98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2" t="s">
        <v>59</v>
      </c>
      <c r="B3" s="11" t="s">
        <v>1</v>
      </c>
      <c r="C3" s="32">
        <f>C4+C21</f>
        <v>510</v>
      </c>
      <c r="D3" s="27">
        <f>D4+D21</f>
        <v>71</v>
      </c>
      <c r="E3" s="27">
        <f>E4+E21</f>
        <v>35</v>
      </c>
      <c r="F3" s="27">
        <f>SUM(F4,F21)</f>
        <v>841</v>
      </c>
      <c r="G3" s="27">
        <f>G4+G21</f>
        <v>423</v>
      </c>
      <c r="H3" s="27">
        <f>H4+H21</f>
        <v>61</v>
      </c>
      <c r="I3" s="19">
        <f>SUM(C3:H3)</f>
        <v>1941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32">
        <f>C5+C17</f>
        <v>168</v>
      </c>
      <c r="D4" s="27">
        <f>D5+D17</f>
        <v>67</v>
      </c>
      <c r="E4" s="27">
        <f>SUM(E5,E17)</f>
        <v>10</v>
      </c>
      <c r="F4" s="27">
        <f>SUM(F5)</f>
        <v>1</v>
      </c>
      <c r="G4" s="27">
        <f>G5</f>
        <v>73</v>
      </c>
      <c r="H4" s="27">
        <f>H5+H17</f>
        <v>0</v>
      </c>
      <c r="I4" s="19">
        <f t="shared" ref="I4:I44" si="0">SUM(C4:H4)</f>
        <v>319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32">
        <f t="shared" ref="C5" si="1">C6+C7+C8+C9+C10</f>
        <v>168</v>
      </c>
      <c r="D5" s="27">
        <f>SUM(D6:D10)</f>
        <v>67</v>
      </c>
      <c r="E5" s="27">
        <f>SUM(E6:E10)</f>
        <v>10</v>
      </c>
      <c r="F5" s="27">
        <f>SUM(F6:F10)</f>
        <v>1</v>
      </c>
      <c r="G5" s="27">
        <f>G6+G8</f>
        <v>73</v>
      </c>
      <c r="H5" s="27">
        <f>SUM(H6:H10)</f>
        <v>0</v>
      </c>
      <c r="I5" s="21">
        <f t="shared" si="0"/>
        <v>319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143</v>
      </c>
      <c r="D6" s="12">
        <v>3</v>
      </c>
      <c r="E6" s="12">
        <v>2</v>
      </c>
      <c r="F6" s="12">
        <v>1</v>
      </c>
      <c r="G6" s="35">
        <v>62</v>
      </c>
      <c r="H6" s="12"/>
      <c r="I6" s="21">
        <f t="shared" si="0"/>
        <v>211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10</v>
      </c>
      <c r="D8" s="12">
        <v>35</v>
      </c>
      <c r="E8" s="12"/>
      <c r="F8" s="12">
        <v>0</v>
      </c>
      <c r="G8" s="35">
        <v>11</v>
      </c>
      <c r="H8" s="12"/>
      <c r="I8" s="21">
        <f t="shared" si="0"/>
        <v>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29</v>
      </c>
      <c r="E9" s="12">
        <v>8</v>
      </c>
      <c r="F9" s="12">
        <v>0</v>
      </c>
      <c r="G9" s="12"/>
      <c r="H9" s="12"/>
      <c r="I9" s="21">
        <f t="shared" si="0"/>
        <v>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15</v>
      </c>
      <c r="D10" s="12">
        <v>0</v>
      </c>
      <c r="E10" s="12"/>
      <c r="F10" s="12">
        <v>0</v>
      </c>
      <c r="G10" s="12"/>
      <c r="H10" s="12"/>
      <c r="I10" s="21">
        <f t="shared" si="0"/>
        <v>15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4">
        <v>95</v>
      </c>
      <c r="D11" s="27">
        <f>MAX(D12:D16)</f>
        <v>66</v>
      </c>
      <c r="E11" s="12">
        <v>10</v>
      </c>
      <c r="F11" s="30">
        <f>SUM(F16,F13)</f>
        <v>2</v>
      </c>
      <c r="G11" s="27">
        <f>G13</f>
        <v>25</v>
      </c>
      <c r="H11" s="27"/>
      <c r="I11" s="21">
        <f t="shared" si="0"/>
        <v>198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91</v>
      </c>
      <c r="D12" s="12">
        <v>66</v>
      </c>
      <c r="E12" s="12">
        <v>8</v>
      </c>
      <c r="F12" s="12">
        <v>0</v>
      </c>
      <c r="G12" s="35">
        <v>22</v>
      </c>
      <c r="H12" s="12"/>
      <c r="I12" s="21">
        <f t="shared" si="0"/>
        <v>187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34</v>
      </c>
      <c r="D13" s="12">
        <v>59</v>
      </c>
      <c r="E13" s="12">
        <v>6</v>
      </c>
      <c r="F13" s="12">
        <v>1</v>
      </c>
      <c r="G13" s="35">
        <v>25</v>
      </c>
      <c r="H13" s="12"/>
      <c r="I13" s="21">
        <f t="shared" si="0"/>
        <v>125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19</v>
      </c>
      <c r="D16" s="12">
        <v>1</v>
      </c>
      <c r="E16" s="12">
        <v>6</v>
      </c>
      <c r="F16" s="12">
        <v>1</v>
      </c>
      <c r="G16" s="35">
        <v>6</v>
      </c>
      <c r="H16" s="12"/>
      <c r="I16" s="21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</f>
        <v>342</v>
      </c>
      <c r="D21" s="27">
        <v>4</v>
      </c>
      <c r="E21" s="27">
        <f>SUM(E22,E28,E34)</f>
        <v>25</v>
      </c>
      <c r="F21" s="30">
        <f>SUM(F22,F34)</f>
        <v>840</v>
      </c>
      <c r="G21" s="27">
        <f>G22</f>
        <v>350</v>
      </c>
      <c r="H21" s="27">
        <f>H22+H34</f>
        <v>61</v>
      </c>
      <c r="I21" s="19">
        <f t="shared" si="0"/>
        <v>1622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4">
        <f>C23+C24+C25+C26+C27</f>
        <v>342</v>
      </c>
      <c r="D22" s="27">
        <v>4</v>
      </c>
      <c r="E22" s="27">
        <f>SUM(E23:E27)</f>
        <v>25</v>
      </c>
      <c r="F22" s="30">
        <f>SUM(F23:F27)</f>
        <v>840</v>
      </c>
      <c r="G22" s="27">
        <f>SUM(G23:G27)</f>
        <v>350</v>
      </c>
      <c r="H22" s="27">
        <f>SUM(H23:H27)</f>
        <v>61</v>
      </c>
      <c r="I22" s="21">
        <f t="shared" si="0"/>
        <v>1622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342</v>
      </c>
      <c r="D24" s="12">
        <v>4</v>
      </c>
      <c r="E24" s="12">
        <v>25</v>
      </c>
      <c r="F24" s="12">
        <v>840</v>
      </c>
      <c r="G24" s="12">
        <v>350</v>
      </c>
      <c r="H24" s="12">
        <v>61</v>
      </c>
      <c r="I24" s="21">
        <f t="shared" si="0"/>
        <v>1622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4">
        <v>120</v>
      </c>
      <c r="D28" s="27">
        <v>0</v>
      </c>
      <c r="E28" s="12"/>
      <c r="F28" s="30">
        <f>SUM(F29:F33)</f>
        <v>578</v>
      </c>
      <c r="G28" s="27">
        <v>0</v>
      </c>
      <c r="H28" s="27">
        <v>25</v>
      </c>
      <c r="I28" s="21">
        <f t="shared" si="0"/>
        <v>723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52</v>
      </c>
      <c r="D29" s="12">
        <v>0</v>
      </c>
      <c r="E29" s="12"/>
      <c r="F29" s="12">
        <v>0</v>
      </c>
      <c r="G29" s="12"/>
      <c r="H29" s="1">
        <v>20</v>
      </c>
      <c r="I29" s="21">
        <f t="shared" si="0"/>
        <v>72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116</v>
      </c>
      <c r="D30" s="12">
        <v>0</v>
      </c>
      <c r="E30" s="12"/>
      <c r="F30" s="12">
        <v>562</v>
      </c>
      <c r="G30" s="12"/>
      <c r="H30" s="12">
        <v>25</v>
      </c>
      <c r="I30" s="21">
        <f t="shared" si="0"/>
        <v>703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100</v>
      </c>
      <c r="D33" s="12">
        <v>0</v>
      </c>
      <c r="E33" s="12"/>
      <c r="F33" s="12">
        <v>16</v>
      </c>
      <c r="G33" s="12"/>
      <c r="H33" s="12">
        <v>20</v>
      </c>
      <c r="I33" s="21">
        <f t="shared" si="0"/>
        <v>136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117</v>
      </c>
      <c r="D39" s="27">
        <v>19</v>
      </c>
      <c r="E39" s="12">
        <v>171</v>
      </c>
      <c r="F39" s="12">
        <v>34</v>
      </c>
      <c r="G39" s="12">
        <v>53</v>
      </c>
      <c r="H39" s="12">
        <v>38</v>
      </c>
      <c r="I39" s="19">
        <f t="shared" si="0"/>
        <v>432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6" t="s">
        <v>84</v>
      </c>
      <c r="B44" s="14" t="s">
        <v>42</v>
      </c>
      <c r="C44" s="32">
        <f>C39+C3</f>
        <v>627</v>
      </c>
      <c r="D44" s="27">
        <f>D39+D3</f>
        <v>90</v>
      </c>
      <c r="E44" s="27">
        <f>SUM(E3,E38:E43)</f>
        <v>206</v>
      </c>
      <c r="F44" s="53">
        <f>SUM(F3,F39)</f>
        <v>875</v>
      </c>
      <c r="G44" s="27">
        <f>G3+G39</f>
        <v>476</v>
      </c>
      <c r="H44" s="51">
        <f>H39+H3</f>
        <v>99</v>
      </c>
      <c r="I44" s="23">
        <f t="shared" si="0"/>
        <v>2373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1" zoomScaleNormal="81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99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2" t="s">
        <v>59</v>
      </c>
      <c r="B3" s="11" t="s">
        <v>1</v>
      </c>
      <c r="C3" s="27">
        <f>C4+C21</f>
        <v>402</v>
      </c>
      <c r="D3" s="27">
        <v>93</v>
      </c>
      <c r="E3" s="27">
        <f>E4+E21</f>
        <v>44</v>
      </c>
      <c r="F3" s="27">
        <f>SUM(F4,F21)</f>
        <v>909</v>
      </c>
      <c r="G3" s="27">
        <f>G4+G21</f>
        <v>3596</v>
      </c>
      <c r="H3" s="27">
        <f>H4+H21</f>
        <v>99</v>
      </c>
      <c r="I3" s="19">
        <f>SUM(C3:H3)</f>
        <v>5143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27">
        <f>C5+C17</f>
        <v>68</v>
      </c>
      <c r="D4" s="27">
        <v>91</v>
      </c>
      <c r="E4" s="27">
        <f>SUM(E5,E17)</f>
        <v>10</v>
      </c>
      <c r="F4" s="27">
        <f>SUM(F5)</f>
        <v>11</v>
      </c>
      <c r="G4" s="27">
        <f>G5</f>
        <v>38</v>
      </c>
      <c r="H4" s="27">
        <f>H5+H17</f>
        <v>0</v>
      </c>
      <c r="I4" s="19">
        <f t="shared" ref="I4:I44" si="0">SUM(C4:H4)</f>
        <v>218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27">
        <f t="shared" ref="C5" si="1">C6+C7+C8+C9+C10</f>
        <v>68</v>
      </c>
      <c r="D5" s="27">
        <v>91</v>
      </c>
      <c r="E5" s="27">
        <f>SUM(E6:E10)</f>
        <v>10</v>
      </c>
      <c r="F5" s="27">
        <f>SUM(F6:F10)</f>
        <v>11</v>
      </c>
      <c r="G5" s="27">
        <f>G6+G8</f>
        <v>38</v>
      </c>
      <c r="H5" s="27">
        <f>SUM(H6:H10)</f>
        <v>0</v>
      </c>
      <c r="I5" s="21">
        <f t="shared" si="0"/>
        <v>218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54">
        <v>50</v>
      </c>
      <c r="D6" s="12">
        <v>1</v>
      </c>
      <c r="E6" s="12">
        <v>5</v>
      </c>
      <c r="F6" s="12">
        <v>8</v>
      </c>
      <c r="G6" s="35">
        <v>30</v>
      </c>
      <c r="H6" s="12"/>
      <c r="I6" s="21">
        <f t="shared" si="0"/>
        <v>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1</v>
      </c>
      <c r="E7" s="12"/>
      <c r="F7" s="12">
        <v>0</v>
      </c>
      <c r="G7" s="35"/>
      <c r="H7" s="12"/>
      <c r="I7" s="21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54">
        <v>10</v>
      </c>
      <c r="D8" s="12">
        <v>35</v>
      </c>
      <c r="E8" s="12"/>
      <c r="F8" s="12">
        <v>2</v>
      </c>
      <c r="G8" s="35">
        <v>8</v>
      </c>
      <c r="H8" s="12"/>
      <c r="I8" s="21">
        <f t="shared" si="0"/>
        <v>55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54</v>
      </c>
      <c r="E9" s="12">
        <v>5</v>
      </c>
      <c r="F9" s="12">
        <v>1</v>
      </c>
      <c r="G9" s="12"/>
      <c r="H9" s="12"/>
      <c r="I9" s="21">
        <f t="shared" si="0"/>
        <v>60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8</v>
      </c>
      <c r="D10" s="12">
        <v>0</v>
      </c>
      <c r="E10" s="12"/>
      <c r="F10" s="12">
        <v>0</v>
      </c>
      <c r="G10" s="12"/>
      <c r="H10" s="12"/>
      <c r="I10" s="21">
        <f t="shared" si="0"/>
        <v>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0">
        <v>45</v>
      </c>
      <c r="D11" s="27">
        <v>97</v>
      </c>
      <c r="E11" s="12">
        <v>9</v>
      </c>
      <c r="F11" s="30">
        <f>SUM(F16,F13)</f>
        <v>9</v>
      </c>
      <c r="G11" s="27">
        <f>G13</f>
        <v>27</v>
      </c>
      <c r="H11" s="27"/>
      <c r="I11" s="21">
        <f t="shared" si="0"/>
        <v>187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55">
        <v>32</v>
      </c>
      <c r="D12" s="12">
        <v>97</v>
      </c>
      <c r="E12" s="12">
        <v>9</v>
      </c>
      <c r="F12" s="12">
        <v>0</v>
      </c>
      <c r="G12" s="35">
        <v>24</v>
      </c>
      <c r="H12" s="12"/>
      <c r="I12" s="21">
        <f t="shared" si="0"/>
        <v>162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55">
        <v>28</v>
      </c>
      <c r="D13" s="12">
        <v>73</v>
      </c>
      <c r="E13" s="12">
        <v>8</v>
      </c>
      <c r="F13" s="12">
        <v>5</v>
      </c>
      <c r="G13" s="35">
        <v>27</v>
      </c>
      <c r="H13" s="12"/>
      <c r="I13" s="21">
        <f t="shared" si="0"/>
        <v>141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45</v>
      </c>
      <c r="D16" s="12">
        <v>2</v>
      </c>
      <c r="E16" s="12">
        <v>1</v>
      </c>
      <c r="F16" s="12">
        <v>4</v>
      </c>
      <c r="G16" s="35">
        <v>10</v>
      </c>
      <c r="H16" s="12"/>
      <c r="I16" s="21">
        <f t="shared" si="0"/>
        <v>62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f>SUM(C18:C20)</f>
        <v>0</v>
      </c>
      <c r="D17" s="27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</f>
        <v>334</v>
      </c>
      <c r="D21" s="27">
        <v>2</v>
      </c>
      <c r="E21" s="27">
        <f>SUM(E22,E28,E34)</f>
        <v>34</v>
      </c>
      <c r="F21" s="30">
        <f>SUM(F22,F34)</f>
        <v>898</v>
      </c>
      <c r="G21" s="27">
        <f>G22</f>
        <v>3558</v>
      </c>
      <c r="H21" s="27">
        <f>H22+H34</f>
        <v>99</v>
      </c>
      <c r="I21" s="19">
        <f t="shared" si="0"/>
        <v>4925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0">
        <f>C23+C24+C25+C26+C27</f>
        <v>334</v>
      </c>
      <c r="D22" s="27">
        <v>2</v>
      </c>
      <c r="E22" s="27">
        <f>SUM(E23:E27)</f>
        <v>34</v>
      </c>
      <c r="F22" s="30">
        <f>SUM(F23:F27)</f>
        <v>898</v>
      </c>
      <c r="G22" s="27">
        <f>SUM(G23:G27)</f>
        <v>3558</v>
      </c>
      <c r="H22" s="27">
        <f>SUM(H23:H27)</f>
        <v>99</v>
      </c>
      <c r="I22" s="21">
        <f t="shared" si="0"/>
        <v>4925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334</v>
      </c>
      <c r="D24" s="12">
        <v>2</v>
      </c>
      <c r="E24" s="12">
        <v>34</v>
      </c>
      <c r="F24" s="12">
        <v>898</v>
      </c>
      <c r="G24" s="12">
        <v>3558</v>
      </c>
      <c r="H24" s="12">
        <v>99</v>
      </c>
      <c r="I24" s="21">
        <f t="shared" si="0"/>
        <v>4925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0">
        <v>119</v>
      </c>
      <c r="D28" s="27">
        <v>0</v>
      </c>
      <c r="E28" s="12"/>
      <c r="F28" s="30">
        <f>SUM(F29:F33)</f>
        <v>545</v>
      </c>
      <c r="G28" s="12">
        <v>0</v>
      </c>
      <c r="H28" s="27">
        <v>97</v>
      </c>
      <c r="I28" s="21">
        <f t="shared" si="0"/>
        <v>761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55">
        <v>44</v>
      </c>
      <c r="D29" s="12">
        <v>0</v>
      </c>
      <c r="E29" s="12"/>
      <c r="F29" s="12">
        <v>0</v>
      </c>
      <c r="G29" s="12">
        <v>0</v>
      </c>
      <c r="H29" s="1">
        <v>74</v>
      </c>
      <c r="I29" s="21">
        <f t="shared" si="0"/>
        <v>118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55">
        <v>112</v>
      </c>
      <c r="D30" s="12">
        <v>0</v>
      </c>
      <c r="E30" s="12"/>
      <c r="F30" s="12">
        <v>522</v>
      </c>
      <c r="G30" s="12">
        <v>0</v>
      </c>
      <c r="H30" s="12">
        <v>64</v>
      </c>
      <c r="I30" s="21">
        <f t="shared" si="0"/>
        <v>698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113</v>
      </c>
      <c r="D33" s="12">
        <v>0</v>
      </c>
      <c r="E33" s="12"/>
      <c r="F33" s="12">
        <v>23</v>
      </c>
      <c r="G33" s="12">
        <v>0</v>
      </c>
      <c r="H33" s="12">
        <v>80</v>
      </c>
      <c r="I33" s="21">
        <f t="shared" si="0"/>
        <v>216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54">
        <v>96</v>
      </c>
      <c r="D39" s="27">
        <v>22</v>
      </c>
      <c r="E39" s="12">
        <v>254</v>
      </c>
      <c r="F39" s="12">
        <v>45</v>
      </c>
      <c r="G39" s="12">
        <v>25</v>
      </c>
      <c r="H39" s="12">
        <v>57</v>
      </c>
      <c r="I39" s="19">
        <f t="shared" si="0"/>
        <v>499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6" t="s">
        <v>84</v>
      </c>
      <c r="B44" s="14" t="s">
        <v>42</v>
      </c>
      <c r="C44" s="27">
        <f>C39+C3</f>
        <v>498</v>
      </c>
      <c r="D44" s="27">
        <v>115</v>
      </c>
      <c r="E44" s="27">
        <f>SUM(E3,E38:E43)</f>
        <v>298</v>
      </c>
      <c r="F44" s="52">
        <f>SUM(F3,F39)</f>
        <v>954</v>
      </c>
      <c r="G44" s="27">
        <f>G3+G39</f>
        <v>3621</v>
      </c>
      <c r="H44" s="51">
        <f>H39+H3</f>
        <v>156</v>
      </c>
      <c r="I44" s="23">
        <f t="shared" si="0"/>
        <v>5642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7"/>
      <c r="O2" s="68" t="s">
        <v>91</v>
      </c>
      <c r="P2" s="67"/>
    </row>
    <row r="3" spans="1:46" s="7" customFormat="1" ht="25.5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:D4" si="0">C5+C22</f>
        <v>50799</v>
      </c>
      <c r="D4" s="27">
        <f t="shared" si="0"/>
        <v>22</v>
      </c>
      <c r="E4" s="27">
        <f t="shared" ref="E4:F4" si="1">E5+E22</f>
        <v>25179</v>
      </c>
      <c r="F4" s="27">
        <f t="shared" si="1"/>
        <v>32</v>
      </c>
      <c r="G4" s="30">
        <f>G5+G22</f>
        <v>7230</v>
      </c>
      <c r="H4" s="30">
        <v>16</v>
      </c>
      <c r="I4" s="44">
        <f>SUM(I5,I22,I29)</f>
        <v>3408</v>
      </c>
      <c r="J4" s="44"/>
      <c r="K4" s="47">
        <f>K5+K22</f>
        <v>8660.7942599999988</v>
      </c>
      <c r="L4" s="27"/>
      <c r="M4" s="47"/>
      <c r="N4" s="18"/>
      <c r="O4" s="18">
        <f>C4+E4+G4+I4+K4+M4</f>
        <v>95276.794259999995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</f>
        <v>47287</v>
      </c>
      <c r="D5" s="27">
        <f>D6+D12+D18</f>
        <v>22</v>
      </c>
      <c r="E5" s="27">
        <f>E6+E12</f>
        <v>23196</v>
      </c>
      <c r="F5" s="27">
        <f>F6+F12+F18</f>
        <v>32</v>
      </c>
      <c r="G5" s="30">
        <f>G6+G12</f>
        <v>5896</v>
      </c>
      <c r="H5" s="41"/>
      <c r="I5" s="44">
        <f>SUM(I12,I6)</f>
        <v>2443</v>
      </c>
      <c r="J5" s="44"/>
      <c r="K5" s="47">
        <f>K6+K12</f>
        <v>4779.0532599999997</v>
      </c>
      <c r="L5" s="27"/>
      <c r="M5" s="47"/>
      <c r="N5" s="18"/>
      <c r="O5" s="18">
        <f t="shared" ref="O5:O45" si="2">C5+E5+G5+I5+K5+M5</f>
        <v>83601.053260000001</v>
      </c>
      <c r="P5" s="19">
        <f t="shared" ref="P5:P45" si="3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47068</v>
      </c>
      <c r="D6" s="27"/>
      <c r="E6" s="27">
        <f t="shared" ref="E6:F6" si="4">SUM(E7:E11)</f>
        <v>22595</v>
      </c>
      <c r="F6" s="27">
        <f t="shared" si="4"/>
        <v>0</v>
      </c>
      <c r="G6" s="30">
        <f>G7+G10</f>
        <v>5707</v>
      </c>
      <c r="H6" s="41"/>
      <c r="I6" s="44">
        <f>SUM(I7:I11)</f>
        <v>2238</v>
      </c>
      <c r="J6" s="44"/>
      <c r="K6" s="47">
        <f>K7</f>
        <v>4720.6962599999997</v>
      </c>
      <c r="L6" s="27"/>
      <c r="M6" s="47"/>
      <c r="N6" s="20"/>
      <c r="O6" s="18">
        <f t="shared" si="2"/>
        <v>82328.696259999997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43486</v>
      </c>
      <c r="D7" s="12"/>
      <c r="E7" s="12">
        <v>13798</v>
      </c>
      <c r="F7" s="12">
        <v>0</v>
      </c>
      <c r="G7" s="12">
        <v>5707</v>
      </c>
      <c r="H7" s="40"/>
      <c r="I7" s="12">
        <v>2083</v>
      </c>
      <c r="J7" s="12"/>
      <c r="K7" s="48">
        <v>4720.6962599999997</v>
      </c>
      <c r="L7" s="35"/>
      <c r="M7" s="12"/>
      <c r="N7" s="20"/>
      <c r="O7" s="18">
        <f t="shared" si="2"/>
        <v>69794.696259999997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48"/>
      <c r="L8" s="35"/>
      <c r="M8" s="12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3344</v>
      </c>
      <c r="D9" s="12"/>
      <c r="E9" s="12">
        <v>683</v>
      </c>
      <c r="F9" s="12">
        <v>0</v>
      </c>
      <c r="G9" s="38"/>
      <c r="H9" s="40"/>
      <c r="I9" s="12">
        <v>0</v>
      </c>
      <c r="J9" s="12"/>
      <c r="K9" s="48"/>
      <c r="L9" s="35"/>
      <c r="M9" s="12"/>
      <c r="N9" s="20"/>
      <c r="O9" s="18">
        <f t="shared" si="2"/>
        <v>4027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8114</v>
      </c>
      <c r="F10" s="12">
        <v>0</v>
      </c>
      <c r="G10" s="35"/>
      <c r="H10" s="40"/>
      <c r="I10" s="12">
        <v>155</v>
      </c>
      <c r="J10" s="12"/>
      <c r="K10" s="49"/>
      <c r="L10" s="12"/>
      <c r="M10" s="12"/>
      <c r="N10" s="20"/>
      <c r="O10" s="18">
        <f t="shared" si="2"/>
        <v>8269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238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49"/>
      <c r="L11" s="12"/>
      <c r="M11" s="12"/>
      <c r="N11" s="20"/>
      <c r="O11" s="18">
        <f t="shared" si="2"/>
        <v>238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C13+C14+C15+C16+C17</f>
        <v>219</v>
      </c>
      <c r="D12" s="27"/>
      <c r="E12" s="27">
        <f t="shared" ref="E12" si="5">SUM(E13:E17)</f>
        <v>601</v>
      </c>
      <c r="F12" s="27">
        <v>0</v>
      </c>
      <c r="G12" s="30">
        <f>G14+G17</f>
        <v>189</v>
      </c>
      <c r="H12" s="41"/>
      <c r="I12" s="46">
        <f>SUM(I13:I17)</f>
        <v>205</v>
      </c>
      <c r="J12" s="27"/>
      <c r="K12" s="47">
        <f>SUM(K13:K17)</f>
        <v>58.356999999999999</v>
      </c>
      <c r="L12" s="27"/>
      <c r="M12" s="47"/>
      <c r="N12" s="20"/>
      <c r="O12" s="18">
        <f t="shared" si="2"/>
        <v>1272.357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49">
        <v>36.805</v>
      </c>
      <c r="L13" s="12"/>
      <c r="M13" s="12"/>
      <c r="N13" s="20"/>
      <c r="O13" s="18">
        <f t="shared" si="2"/>
        <v>36.805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219</v>
      </c>
      <c r="D14" s="12"/>
      <c r="E14" s="12">
        <v>508</v>
      </c>
      <c r="F14" s="12">
        <v>0</v>
      </c>
      <c r="G14" s="12">
        <v>0</v>
      </c>
      <c r="H14" s="40"/>
      <c r="I14" s="12">
        <v>205</v>
      </c>
      <c r="J14" s="12"/>
      <c r="K14" s="49">
        <v>21.552</v>
      </c>
      <c r="L14" s="12"/>
      <c r="M14" s="12"/>
      <c r="N14" s="20"/>
      <c r="O14" s="18">
        <f t="shared" si="2"/>
        <v>953.55200000000002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49"/>
      <c r="L15" s="12"/>
      <c r="M15" s="12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49"/>
      <c r="L16" s="12"/>
      <c r="M16" s="12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/>
      <c r="D17" s="12"/>
      <c r="E17" s="12">
        <v>93</v>
      </c>
      <c r="F17" s="12">
        <v>0</v>
      </c>
      <c r="G17" s="12">
        <v>189</v>
      </c>
      <c r="H17" s="40"/>
      <c r="I17" s="12">
        <v>0</v>
      </c>
      <c r="J17" s="12"/>
      <c r="K17" s="49"/>
      <c r="L17" s="12"/>
      <c r="M17" s="12"/>
      <c r="N17" s="20"/>
      <c r="O17" s="18">
        <f t="shared" si="2"/>
        <v>282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22</v>
      </c>
      <c r="E18" s="27">
        <f t="shared" ref="E18:F18" si="6">SUM(E19:E21)</f>
        <v>0</v>
      </c>
      <c r="F18" s="27">
        <f t="shared" si="6"/>
        <v>32</v>
      </c>
      <c r="G18" s="39"/>
      <c r="H18" s="41"/>
      <c r="I18" s="27">
        <v>0</v>
      </c>
      <c r="J18" s="27"/>
      <c r="K18" s="47"/>
      <c r="L18" s="27"/>
      <c r="M18" s="47"/>
      <c r="N18" s="20"/>
      <c r="O18" s="18">
        <f t="shared" si="2"/>
        <v>0</v>
      </c>
      <c r="P18" s="19">
        <f t="shared" si="3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49"/>
      <c r="L19" s="12"/>
      <c r="M19" s="12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22</v>
      </c>
      <c r="E20" s="12">
        <v>0</v>
      </c>
      <c r="F20" s="12">
        <v>32</v>
      </c>
      <c r="G20" s="37"/>
      <c r="H20" s="40"/>
      <c r="I20" s="12">
        <v>0</v>
      </c>
      <c r="J20" s="12"/>
      <c r="K20" s="49"/>
      <c r="L20" s="12"/>
      <c r="M20" s="12"/>
      <c r="N20" s="20"/>
      <c r="O20" s="18">
        <f t="shared" si="2"/>
        <v>0</v>
      </c>
      <c r="P20" s="19">
        <f t="shared" si="3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49"/>
      <c r="L21" s="12"/>
      <c r="M21" s="12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2">
        <f>C23+C29</f>
        <v>3512</v>
      </c>
      <c r="D22" s="30"/>
      <c r="E22" s="27">
        <v>1983</v>
      </c>
      <c r="F22" s="27">
        <v>0</v>
      </c>
      <c r="G22" s="30">
        <f>G23</f>
        <v>1334</v>
      </c>
      <c r="H22" s="41"/>
      <c r="I22" s="30">
        <f>SUM(I23,I35)</f>
        <v>865</v>
      </c>
      <c r="J22" s="30"/>
      <c r="K22" s="47">
        <f>K23+K29</f>
        <v>3881.741</v>
      </c>
      <c r="L22" s="27"/>
      <c r="M22" s="47"/>
      <c r="N22" s="18"/>
      <c r="O22" s="18">
        <f t="shared" si="2"/>
        <v>11575.741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SUM(C24:C28)</f>
        <v>3174</v>
      </c>
      <c r="D23" s="27"/>
      <c r="E23" s="27">
        <v>1983</v>
      </c>
      <c r="F23" s="27">
        <v>0</v>
      </c>
      <c r="G23" s="30">
        <f>G25</f>
        <v>1334</v>
      </c>
      <c r="H23" s="41"/>
      <c r="I23" s="30">
        <f t="shared" ref="I23" si="7">SUM(I24:I28)</f>
        <v>865</v>
      </c>
      <c r="J23" s="27"/>
      <c r="K23" s="47">
        <f>K25</f>
        <v>3881.741</v>
      </c>
      <c r="L23" s="27"/>
      <c r="M23" s="27"/>
      <c r="N23" s="20"/>
      <c r="O23" s="18">
        <f t="shared" si="2"/>
        <v>11237.741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49"/>
      <c r="L24" s="12"/>
      <c r="M24" s="12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3174</v>
      </c>
      <c r="D25" s="12"/>
      <c r="E25" s="12">
        <v>1983</v>
      </c>
      <c r="F25" s="12">
        <v>0</v>
      </c>
      <c r="G25" s="12">
        <v>1334</v>
      </c>
      <c r="H25" s="40"/>
      <c r="I25" s="12">
        <v>865</v>
      </c>
      <c r="J25" s="12"/>
      <c r="K25" s="49">
        <v>3881.741</v>
      </c>
      <c r="L25" s="12"/>
      <c r="M25" s="12"/>
      <c r="N25" s="20"/>
      <c r="O25" s="18">
        <f t="shared" si="2"/>
        <v>11237.741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/>
      <c r="K26" s="49"/>
      <c r="L26" s="12"/>
      <c r="M26" s="12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49"/>
      <c r="L27" s="12"/>
      <c r="M27" s="12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49"/>
      <c r="L28" s="12"/>
      <c r="M28" s="12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338</v>
      </c>
      <c r="D29" s="27"/>
      <c r="E29" s="27">
        <v>0</v>
      </c>
      <c r="F29" s="27">
        <v>0</v>
      </c>
      <c r="G29" s="39"/>
      <c r="H29" s="41"/>
      <c r="I29" s="30">
        <f>SUM(I30:I34)</f>
        <v>100</v>
      </c>
      <c r="J29" s="27"/>
      <c r="K29" s="47">
        <v>0</v>
      </c>
      <c r="L29" s="27"/>
      <c r="M29" s="47"/>
      <c r="N29" s="20"/>
      <c r="O29" s="18">
        <f t="shared" si="2"/>
        <v>438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49"/>
      <c r="L30" s="12"/>
      <c r="M30" s="12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147</v>
      </c>
      <c r="D31" s="12"/>
      <c r="E31" s="12">
        <v>0</v>
      </c>
      <c r="F31" s="12">
        <v>0</v>
      </c>
      <c r="G31" s="37"/>
      <c r="H31" s="40"/>
      <c r="I31" s="12">
        <v>100</v>
      </c>
      <c r="J31" s="12"/>
      <c r="K31" s="49"/>
      <c r="L31" s="12"/>
      <c r="M31" s="12"/>
      <c r="N31" s="20"/>
      <c r="O31" s="18">
        <f t="shared" si="2"/>
        <v>247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49"/>
      <c r="L32" s="12"/>
      <c r="M32" s="12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49"/>
      <c r="L33" s="12"/>
      <c r="M33" s="12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191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49"/>
      <c r="L34" s="12"/>
      <c r="M34" s="12"/>
      <c r="N34" s="20"/>
      <c r="O34" s="18">
        <f t="shared" si="2"/>
        <v>191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7"/>
      <c r="L35" s="27"/>
      <c r="M35" s="47"/>
      <c r="N35" s="20"/>
      <c r="O35" s="18">
        <f t="shared" si="2"/>
        <v>0</v>
      </c>
      <c r="P35" s="19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9"/>
      <c r="L36" s="12"/>
      <c r="M36" s="12"/>
      <c r="N36" s="20"/>
      <c r="O36" s="18">
        <f t="shared" si="2"/>
        <v>0</v>
      </c>
      <c r="P36" s="19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49"/>
      <c r="L37" s="12"/>
      <c r="M37" s="12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49"/>
      <c r="L38" s="12"/>
      <c r="M38" s="12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49"/>
      <c r="L39" s="12"/>
      <c r="M39" s="12"/>
      <c r="N39" s="18"/>
      <c r="O39" s="18">
        <f t="shared" si="2"/>
        <v>0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1436</v>
      </c>
      <c r="D40" s="12"/>
      <c r="E40" s="27">
        <v>293</v>
      </c>
      <c r="F40" s="27">
        <v>0</v>
      </c>
      <c r="G40" s="12">
        <v>1647</v>
      </c>
      <c r="H40" s="12"/>
      <c r="I40" s="12">
        <v>519</v>
      </c>
      <c r="J40" s="12"/>
      <c r="K40" s="49"/>
      <c r="L40" s="12"/>
      <c r="M40" s="12"/>
      <c r="N40" s="18"/>
      <c r="O40" s="18">
        <f t="shared" si="2"/>
        <v>3895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9"/>
      <c r="L41" s="12"/>
      <c r="M41" s="12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9"/>
      <c r="L42" s="12"/>
      <c r="M42" s="12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9"/>
      <c r="L43" s="12"/>
      <c r="M43" s="12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9"/>
      <c r="L44" s="12"/>
      <c r="M44" s="12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6" t="s">
        <v>84</v>
      </c>
      <c r="B45" s="14" t="s">
        <v>42</v>
      </c>
      <c r="C45" s="27">
        <f>C6+C12+C23+C29+C40</f>
        <v>52235</v>
      </c>
      <c r="D45" s="27">
        <f>D20</f>
        <v>22</v>
      </c>
      <c r="E45" s="27">
        <f t="shared" ref="E45:F45" si="8">E40+E4</f>
        <v>25472</v>
      </c>
      <c r="F45" s="27">
        <f t="shared" si="8"/>
        <v>32</v>
      </c>
      <c r="G45" s="30">
        <f>G40+G4</f>
        <v>8877</v>
      </c>
      <c r="H45" s="30">
        <f>H4</f>
        <v>16</v>
      </c>
      <c r="I45" s="53">
        <f>SUM(I4,I40)</f>
        <v>3927</v>
      </c>
      <c r="J45" s="27"/>
      <c r="K45" s="50">
        <f>K4+K40</f>
        <v>8660.7942599999988</v>
      </c>
      <c r="L45" s="30"/>
      <c r="M45" s="56"/>
      <c r="N45" s="22"/>
      <c r="O45" s="22">
        <f t="shared" si="2"/>
        <v>99171.794259999995</v>
      </c>
      <c r="P45" s="23">
        <f t="shared" si="3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2" zoomScaleNormal="82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7"/>
      <c r="O2" s="68" t="s">
        <v>91</v>
      </c>
      <c r="P2" s="67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:D4" si="0">C5+C22</f>
        <v>38138</v>
      </c>
      <c r="D4" s="27">
        <f t="shared" si="0"/>
        <v>28</v>
      </c>
      <c r="E4" s="27">
        <v>27478</v>
      </c>
      <c r="F4" s="27">
        <v>26</v>
      </c>
      <c r="G4" s="27">
        <f t="shared" ref="G4:H4" si="1">G5+G22</f>
        <v>5240</v>
      </c>
      <c r="H4" s="27">
        <f t="shared" si="1"/>
        <v>16</v>
      </c>
      <c r="I4" s="44">
        <f>SUM(I5,I22,I29)</f>
        <v>4370</v>
      </c>
      <c r="J4" s="27"/>
      <c r="K4" s="47">
        <f>K5+K22</f>
        <v>4226.7759999999998</v>
      </c>
      <c r="L4" s="18"/>
      <c r="M4" s="18"/>
      <c r="N4" s="18"/>
      <c r="O4" s="18">
        <f>C4+E4+G4+I4+K4+M4</f>
        <v>79452.775999999998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</f>
        <v>37568</v>
      </c>
      <c r="D5" s="27">
        <f>D6+D12+D18</f>
        <v>28</v>
      </c>
      <c r="E5" s="27">
        <v>27336</v>
      </c>
      <c r="F5" s="27">
        <v>26</v>
      </c>
      <c r="G5" s="27">
        <f t="shared" ref="G5:H5" si="2">SUM(G6,G18,G12)</f>
        <v>4406</v>
      </c>
      <c r="H5" s="27">
        <f t="shared" si="2"/>
        <v>0</v>
      </c>
      <c r="I5" s="44">
        <f>SUM(I12,I6)</f>
        <v>4030</v>
      </c>
      <c r="J5" s="27"/>
      <c r="K5" s="47">
        <f>K6+K12</f>
        <v>3256.3089999999997</v>
      </c>
      <c r="L5" s="18"/>
      <c r="M5" s="18"/>
      <c r="N5" s="18"/>
      <c r="O5" s="18">
        <f t="shared" ref="O5:O45" si="3">C5+E5+G5+I5+K5+M5</f>
        <v>76596.308999999994</v>
      </c>
      <c r="P5" s="19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37344</v>
      </c>
      <c r="D6" s="27"/>
      <c r="E6" s="27">
        <v>27119</v>
      </c>
      <c r="F6" s="27">
        <v>0</v>
      </c>
      <c r="G6" s="27">
        <f t="shared" ref="G6:H6" si="5">SUM(G7:G11)</f>
        <v>3881</v>
      </c>
      <c r="H6" s="27">
        <f t="shared" si="5"/>
        <v>0</v>
      </c>
      <c r="I6" s="44">
        <f>SUM(I7:I11)</f>
        <v>3999</v>
      </c>
      <c r="J6" s="27"/>
      <c r="K6" s="47">
        <f>K7</f>
        <v>3237.2449999999999</v>
      </c>
      <c r="L6" s="20"/>
      <c r="M6" s="20"/>
      <c r="N6" s="20"/>
      <c r="O6" s="18">
        <f t="shared" si="3"/>
        <v>75580.244999999995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32706</v>
      </c>
      <c r="D7" s="12"/>
      <c r="E7" s="12">
        <v>21188</v>
      </c>
      <c r="F7" s="12">
        <v>0</v>
      </c>
      <c r="G7" s="12">
        <v>3881</v>
      </c>
      <c r="H7" s="12"/>
      <c r="I7" s="12">
        <v>2595</v>
      </c>
      <c r="J7" s="12"/>
      <c r="K7" s="48">
        <v>3237.2449999999999</v>
      </c>
      <c r="L7" s="20"/>
      <c r="M7" s="20"/>
      <c r="N7" s="20"/>
      <c r="O7" s="18">
        <f t="shared" si="3"/>
        <v>63607.245000000003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40"/>
      <c r="H8" s="12"/>
      <c r="I8" s="12">
        <v>0</v>
      </c>
      <c r="J8" s="12"/>
      <c r="K8" s="48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4638</v>
      </c>
      <c r="D9" s="12"/>
      <c r="E9" s="12">
        <v>702</v>
      </c>
      <c r="F9" s="12">
        <v>0</v>
      </c>
      <c r="G9" s="12"/>
      <c r="H9" s="12"/>
      <c r="I9" s="12">
        <v>1095</v>
      </c>
      <c r="J9" s="12"/>
      <c r="K9" s="48"/>
      <c r="L9" s="20"/>
      <c r="M9" s="20"/>
      <c r="N9" s="20"/>
      <c r="O9" s="18">
        <f t="shared" si="3"/>
        <v>6435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5229</v>
      </c>
      <c r="F10" s="12">
        <v>0</v>
      </c>
      <c r="G10" s="40"/>
      <c r="H10" s="12"/>
      <c r="I10" s="12">
        <v>309</v>
      </c>
      <c r="J10" s="12"/>
      <c r="K10" s="49"/>
      <c r="L10" s="20"/>
      <c r="M10" s="20"/>
      <c r="N10" s="20"/>
      <c r="O10" s="18">
        <f t="shared" si="3"/>
        <v>5538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/>
      <c r="D11" s="12"/>
      <c r="E11" s="12">
        <v>0</v>
      </c>
      <c r="F11" s="12">
        <v>0</v>
      </c>
      <c r="G11" s="40"/>
      <c r="H11" s="12"/>
      <c r="I11" s="12">
        <v>0</v>
      </c>
      <c r="J11" s="12"/>
      <c r="K11" s="49"/>
      <c r="L11" s="20"/>
      <c r="M11" s="20"/>
      <c r="N11" s="20"/>
      <c r="O11" s="18">
        <f t="shared" si="3"/>
        <v>0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C13+C14+C15+C16+C17</f>
        <v>224</v>
      </c>
      <c r="D12" s="27"/>
      <c r="E12" s="27">
        <v>217</v>
      </c>
      <c r="F12" s="27">
        <v>0</v>
      </c>
      <c r="G12" s="36">
        <f t="shared" ref="G12:H12" si="6">SUM(G13:G17)</f>
        <v>525</v>
      </c>
      <c r="H12" s="36">
        <f t="shared" si="6"/>
        <v>0</v>
      </c>
      <c r="I12" s="46">
        <f>SUM(I17,I14)</f>
        <v>31</v>
      </c>
      <c r="J12" s="27"/>
      <c r="K12" s="47">
        <f>SUM(K13:K17)</f>
        <v>19.064</v>
      </c>
      <c r="L12" s="20"/>
      <c r="M12" s="20"/>
      <c r="N12" s="20"/>
      <c r="O12" s="18">
        <f t="shared" si="3"/>
        <v>1016.064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12">
        <v>490</v>
      </c>
      <c r="H13" s="12"/>
      <c r="I13" s="12"/>
      <c r="J13" s="12"/>
      <c r="K13" s="49"/>
      <c r="L13" s="20"/>
      <c r="M13" s="20"/>
      <c r="N13" s="20"/>
      <c r="O13" s="18">
        <f t="shared" si="3"/>
        <v>490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212</v>
      </c>
      <c r="D14" s="12"/>
      <c r="E14" s="12">
        <v>217</v>
      </c>
      <c r="F14" s="12">
        <v>0</v>
      </c>
      <c r="G14" s="12">
        <v>35</v>
      </c>
      <c r="H14" s="12"/>
      <c r="I14" s="12">
        <v>31</v>
      </c>
      <c r="J14" s="12"/>
      <c r="K14" s="49">
        <v>19.064</v>
      </c>
      <c r="L14" s="20"/>
      <c r="M14" s="20"/>
      <c r="N14" s="20"/>
      <c r="O14" s="18">
        <f t="shared" si="3"/>
        <v>514.06399999999996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40"/>
      <c r="H15" s="12"/>
      <c r="I15" s="12">
        <v>0</v>
      </c>
      <c r="J15" s="12"/>
      <c r="K15" s="49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40"/>
      <c r="H16" s="12"/>
      <c r="I16" s="12">
        <v>0</v>
      </c>
      <c r="J16" s="12"/>
      <c r="K16" s="49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>
        <v>12</v>
      </c>
      <c r="D17" s="12"/>
      <c r="E17" s="12">
        <v>0</v>
      </c>
      <c r="F17" s="12">
        <v>0</v>
      </c>
      <c r="G17" s="12"/>
      <c r="H17" s="12"/>
      <c r="I17" s="12">
        <v>0</v>
      </c>
      <c r="J17" s="12"/>
      <c r="K17" s="49"/>
      <c r="L17" s="20"/>
      <c r="M17" s="20"/>
      <c r="N17" s="20"/>
      <c r="O17" s="18">
        <f t="shared" si="3"/>
        <v>12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28</v>
      </c>
      <c r="E18" s="27">
        <v>0</v>
      </c>
      <c r="F18" s="27">
        <v>26</v>
      </c>
      <c r="G18" s="27">
        <f t="shared" ref="G18:H18" si="7">SUM(G19:G21)</f>
        <v>0</v>
      </c>
      <c r="H18" s="27">
        <f t="shared" si="7"/>
        <v>0</v>
      </c>
      <c r="I18" s="27">
        <v>0</v>
      </c>
      <c r="J18" s="27"/>
      <c r="K18" s="47"/>
      <c r="L18" s="20"/>
      <c r="M18" s="20"/>
      <c r="N18" s="20"/>
      <c r="O18" s="18">
        <f t="shared" si="3"/>
        <v>0</v>
      </c>
      <c r="P18" s="19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40"/>
      <c r="H19" s="12"/>
      <c r="I19" s="12">
        <v>0</v>
      </c>
      <c r="J19" s="12"/>
      <c r="K19" s="49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28</v>
      </c>
      <c r="E20" s="12">
        <v>0</v>
      </c>
      <c r="F20" s="12">
        <v>26</v>
      </c>
      <c r="G20" s="40"/>
      <c r="H20" s="12"/>
      <c r="I20" s="12">
        <v>0</v>
      </c>
      <c r="J20" s="12"/>
      <c r="K20" s="49"/>
      <c r="L20" s="20"/>
      <c r="M20" s="20"/>
      <c r="N20" s="20"/>
      <c r="O20" s="18">
        <f t="shared" si="3"/>
        <v>0</v>
      </c>
      <c r="P20" s="19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40"/>
      <c r="H21" s="12"/>
      <c r="I21" s="12">
        <v>0</v>
      </c>
      <c r="J21" s="12"/>
      <c r="K21" s="49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2">
        <f>C23+C29</f>
        <v>570</v>
      </c>
      <c r="D22" s="30"/>
      <c r="E22" s="27">
        <v>142</v>
      </c>
      <c r="F22" s="27">
        <v>0</v>
      </c>
      <c r="G22" s="27">
        <f t="shared" ref="G22:H22" si="8">SUM(G23,G29,G35)</f>
        <v>834</v>
      </c>
      <c r="H22" s="27">
        <f t="shared" si="8"/>
        <v>16</v>
      </c>
      <c r="I22" s="30">
        <f>SUM(I23,I35)</f>
        <v>244</v>
      </c>
      <c r="J22" s="30"/>
      <c r="K22" s="47">
        <f>K23+K29</f>
        <v>970.46699999999998</v>
      </c>
      <c r="L22" s="18"/>
      <c r="M22" s="18"/>
      <c r="N22" s="18"/>
      <c r="O22" s="18">
        <f t="shared" si="3"/>
        <v>2760.4670000000001</v>
      </c>
      <c r="P22" s="19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SUM(C24:C28)</f>
        <v>342</v>
      </c>
      <c r="D23" s="27"/>
      <c r="E23" s="27">
        <v>142</v>
      </c>
      <c r="F23" s="27">
        <v>0</v>
      </c>
      <c r="G23" s="27">
        <f t="shared" ref="G23:I23" si="9">SUM(G24:G28)</f>
        <v>834</v>
      </c>
      <c r="H23" s="27">
        <f t="shared" si="9"/>
        <v>0</v>
      </c>
      <c r="I23" s="30">
        <f t="shared" si="9"/>
        <v>244</v>
      </c>
      <c r="J23" s="27"/>
      <c r="K23" s="47">
        <f>K25</f>
        <v>970.46699999999998</v>
      </c>
      <c r="L23" s="20"/>
      <c r="M23" s="20"/>
      <c r="N23" s="20"/>
      <c r="O23" s="18">
        <f t="shared" si="3"/>
        <v>2532.4670000000001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40"/>
      <c r="H24" s="12"/>
      <c r="I24" s="12">
        <v>0</v>
      </c>
      <c r="J24" s="12"/>
      <c r="K24" s="49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342</v>
      </c>
      <c r="D25" s="12"/>
      <c r="E25" s="12">
        <v>142</v>
      </c>
      <c r="F25" s="12">
        <v>0</v>
      </c>
      <c r="G25" s="12">
        <v>834</v>
      </c>
      <c r="H25" s="12"/>
      <c r="I25" s="12">
        <v>244</v>
      </c>
      <c r="J25" s="12"/>
      <c r="K25" s="49">
        <v>970.46699999999998</v>
      </c>
      <c r="L25" s="20"/>
      <c r="M25" s="20"/>
      <c r="N25" s="20"/>
      <c r="O25" s="18">
        <f t="shared" si="3"/>
        <v>2532.4670000000001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40"/>
      <c r="H26" s="12"/>
      <c r="I26" s="12">
        <v>0</v>
      </c>
      <c r="J26" s="12"/>
      <c r="K26" s="49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40"/>
      <c r="H27" s="12"/>
      <c r="I27" s="12">
        <v>0</v>
      </c>
      <c r="J27" s="12"/>
      <c r="K27" s="49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40"/>
      <c r="H28" s="12"/>
      <c r="I28" s="12">
        <v>0</v>
      </c>
      <c r="J28" s="12"/>
      <c r="K28" s="49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228</v>
      </c>
      <c r="D29" s="27"/>
      <c r="E29" s="27">
        <v>0</v>
      </c>
      <c r="F29" s="27">
        <v>0</v>
      </c>
      <c r="G29" s="27">
        <f t="shared" ref="G29:H29" si="10">SUM(G30:G34)</f>
        <v>0</v>
      </c>
      <c r="H29" s="27">
        <f t="shared" si="10"/>
        <v>0</v>
      </c>
      <c r="I29" s="30">
        <f>SUM(I30:I34)</f>
        <v>96</v>
      </c>
      <c r="J29" s="27"/>
      <c r="K29" s="47">
        <v>0</v>
      </c>
      <c r="L29" s="20"/>
      <c r="M29" s="20"/>
      <c r="N29" s="20"/>
      <c r="O29" s="18">
        <f t="shared" si="3"/>
        <v>324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40"/>
      <c r="H30" s="12"/>
      <c r="I30" s="12">
        <v>0</v>
      </c>
      <c r="J30" s="12"/>
      <c r="K30" s="49">
        <v>0</v>
      </c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48</v>
      </c>
      <c r="D31" s="12"/>
      <c r="E31" s="12">
        <v>0</v>
      </c>
      <c r="F31" s="12">
        <v>0</v>
      </c>
      <c r="G31" s="40"/>
      <c r="H31" s="12"/>
      <c r="I31" s="12">
        <v>96</v>
      </c>
      <c r="J31" s="12"/>
      <c r="K31" s="49">
        <v>0</v>
      </c>
      <c r="L31" s="20"/>
      <c r="M31" s="20"/>
      <c r="N31" s="20"/>
      <c r="O31" s="18">
        <f t="shared" si="3"/>
        <v>144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40"/>
      <c r="H32" s="12"/>
      <c r="I32" s="12">
        <v>0</v>
      </c>
      <c r="J32" s="12"/>
      <c r="K32" s="49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40"/>
      <c r="H33" s="12"/>
      <c r="I33" s="12">
        <v>0</v>
      </c>
      <c r="J33" s="12"/>
      <c r="K33" s="49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180</v>
      </c>
      <c r="D34" s="12"/>
      <c r="E34" s="12">
        <v>0</v>
      </c>
      <c r="F34" s="12">
        <v>0</v>
      </c>
      <c r="G34" s="40"/>
      <c r="H34" s="12"/>
      <c r="I34" s="12">
        <v>0</v>
      </c>
      <c r="J34" s="12"/>
      <c r="K34" s="49"/>
      <c r="L34" s="20"/>
      <c r="M34" s="20"/>
      <c r="N34" s="20"/>
      <c r="O34" s="18">
        <f t="shared" si="3"/>
        <v>180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27">
        <f t="shared" ref="G35:H35" si="11">SUM(G36:G38)</f>
        <v>0</v>
      </c>
      <c r="H35" s="27">
        <f t="shared" si="11"/>
        <v>16</v>
      </c>
      <c r="I35" s="27">
        <v>0</v>
      </c>
      <c r="J35" s="27"/>
      <c r="K35" s="47"/>
      <c r="L35" s="20"/>
      <c r="M35" s="20"/>
      <c r="N35" s="20"/>
      <c r="O35" s="18">
        <f t="shared" si="3"/>
        <v>0</v>
      </c>
      <c r="P35" s="19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40"/>
      <c r="H36" s="12">
        <v>16</v>
      </c>
      <c r="I36" s="12">
        <v>0</v>
      </c>
      <c r="J36" s="12"/>
      <c r="K36" s="49"/>
      <c r="L36" s="20"/>
      <c r="M36" s="20"/>
      <c r="N36" s="20"/>
      <c r="O36" s="18">
        <f t="shared" si="3"/>
        <v>0</v>
      </c>
      <c r="P36" s="19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40"/>
      <c r="H37" s="12"/>
      <c r="I37" s="12">
        <v>0</v>
      </c>
      <c r="J37" s="12"/>
      <c r="K37" s="49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40"/>
      <c r="H38" s="12"/>
      <c r="I38" s="12">
        <v>0</v>
      </c>
      <c r="J38" s="12"/>
      <c r="K38" s="49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40"/>
      <c r="H39" s="12"/>
      <c r="I39" s="12">
        <v>0</v>
      </c>
      <c r="J39" s="12"/>
      <c r="K39" s="49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1708</v>
      </c>
      <c r="D40" s="12"/>
      <c r="E40" s="27">
        <v>140</v>
      </c>
      <c r="F40" s="27">
        <v>0</v>
      </c>
      <c r="G40" s="30">
        <v>4784</v>
      </c>
      <c r="H40" s="12"/>
      <c r="I40" s="12">
        <v>1877</v>
      </c>
      <c r="J40" s="12"/>
      <c r="K40" s="49">
        <v>7.3789999999999996</v>
      </c>
      <c r="L40" s="18"/>
      <c r="M40" s="18"/>
      <c r="N40" s="18"/>
      <c r="O40" s="18">
        <f t="shared" si="3"/>
        <v>8516.3790000000008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9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9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9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9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6" t="s">
        <v>84</v>
      </c>
      <c r="B45" s="14" t="s">
        <v>42</v>
      </c>
      <c r="C45" s="27">
        <f>C6+C12+C23+C29+C40</f>
        <v>39846</v>
      </c>
      <c r="D45" s="27">
        <f>D20</f>
        <v>28</v>
      </c>
      <c r="E45" s="27">
        <v>27618</v>
      </c>
      <c r="F45" s="27">
        <v>26</v>
      </c>
      <c r="G45" s="27">
        <f t="shared" ref="G45:H45" si="12">SUM(G4,G39:G44)</f>
        <v>10024</v>
      </c>
      <c r="H45" s="27">
        <f t="shared" si="12"/>
        <v>16</v>
      </c>
      <c r="I45" s="30">
        <f>SUM(I4,I40)</f>
        <v>6247</v>
      </c>
      <c r="J45" s="27"/>
      <c r="K45" s="50">
        <f>K4+K40</f>
        <v>4234.1549999999997</v>
      </c>
      <c r="L45" s="22"/>
      <c r="M45" s="22"/>
      <c r="N45" s="22"/>
      <c r="O45" s="22">
        <f t="shared" si="3"/>
        <v>87969.154999999999</v>
      </c>
      <c r="P45" s="23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2" zoomScaleNormal="82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102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7"/>
      <c r="O2" s="68" t="s">
        <v>91</v>
      </c>
      <c r="P2" s="67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" si="0">C5+C22</f>
        <v>219</v>
      </c>
      <c r="D4" s="27">
        <f>D5+D22</f>
        <v>3</v>
      </c>
      <c r="E4" s="27">
        <f t="shared" ref="E4:F4" si="1">E5+E22</f>
        <v>99</v>
      </c>
      <c r="F4" s="27">
        <f t="shared" si="1"/>
        <v>3</v>
      </c>
      <c r="G4" s="30">
        <f>G5+G22</f>
        <v>22</v>
      </c>
      <c r="H4" s="30">
        <v>3</v>
      </c>
      <c r="I4" s="44">
        <f>SUM(I5,I22,I29)</f>
        <v>19</v>
      </c>
      <c r="J4" s="44"/>
      <c r="K4" s="27">
        <f>K5+K22</f>
        <v>52</v>
      </c>
      <c r="L4" s="18"/>
      <c r="M4" s="27"/>
      <c r="N4" s="18"/>
      <c r="O4" s="18">
        <f>C4+E4+G4+I4+K4+M4</f>
        <v>411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C6+C12+C18</f>
        <v>194</v>
      </c>
      <c r="D5" s="27">
        <f>D6+D12+D18</f>
        <v>3</v>
      </c>
      <c r="E5" s="27">
        <f t="shared" ref="E5" si="2">E6+E12</f>
        <v>97</v>
      </c>
      <c r="F5" s="27">
        <f>F6+F12+F18</f>
        <v>3</v>
      </c>
      <c r="G5" s="30">
        <f>G6+G12</f>
        <v>15</v>
      </c>
      <c r="H5" s="42"/>
      <c r="I5" s="44">
        <f>SUM(I12,I6)</f>
        <v>13</v>
      </c>
      <c r="J5" s="44"/>
      <c r="K5" s="27">
        <f>K6+K12</f>
        <v>34</v>
      </c>
      <c r="L5" s="18"/>
      <c r="M5" s="27"/>
      <c r="N5" s="18"/>
      <c r="O5" s="18">
        <f t="shared" ref="O5:O45" si="3">C5+E5+G5+I5+K5+M5</f>
        <v>353</v>
      </c>
      <c r="P5" s="19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174</v>
      </c>
      <c r="D6" s="27"/>
      <c r="E6" s="27">
        <f t="shared" ref="E6:F6" si="5">SUM(E7:E11)</f>
        <v>80</v>
      </c>
      <c r="F6" s="27">
        <f t="shared" si="5"/>
        <v>0</v>
      </c>
      <c r="G6" s="30">
        <f>G7+G10</f>
        <v>14</v>
      </c>
      <c r="H6" s="42"/>
      <c r="I6" s="44">
        <f>SUM(I7:I11)</f>
        <v>9</v>
      </c>
      <c r="J6" s="44"/>
      <c r="K6" s="27">
        <f>K7</f>
        <v>31</v>
      </c>
      <c r="L6" s="20"/>
      <c r="M6" s="27"/>
      <c r="N6" s="20"/>
      <c r="O6" s="18">
        <f t="shared" si="3"/>
        <v>308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149</v>
      </c>
      <c r="D7" s="12"/>
      <c r="E7" s="12">
        <v>35</v>
      </c>
      <c r="F7" s="12">
        <v>0</v>
      </c>
      <c r="G7" s="12">
        <v>14</v>
      </c>
      <c r="H7" s="40"/>
      <c r="I7" s="12">
        <v>7</v>
      </c>
      <c r="J7" s="12"/>
      <c r="K7" s="35">
        <v>31</v>
      </c>
      <c r="L7" s="20"/>
      <c r="M7" s="12"/>
      <c r="N7" s="20"/>
      <c r="O7" s="18">
        <f t="shared" si="3"/>
        <v>236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22</v>
      </c>
      <c r="D9" s="12"/>
      <c r="E9" s="12">
        <v>5</v>
      </c>
      <c r="F9" s="12">
        <v>0</v>
      </c>
      <c r="G9" s="38"/>
      <c r="H9" s="40"/>
      <c r="I9" s="12">
        <v>0</v>
      </c>
      <c r="J9" s="12"/>
      <c r="K9" s="35"/>
      <c r="L9" s="20"/>
      <c r="M9" s="12"/>
      <c r="N9" s="20"/>
      <c r="O9" s="18">
        <f t="shared" si="3"/>
        <v>27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40</v>
      </c>
      <c r="F10" s="12">
        <v>0</v>
      </c>
      <c r="G10" s="35"/>
      <c r="H10" s="40"/>
      <c r="I10" s="12">
        <v>2</v>
      </c>
      <c r="J10" s="12"/>
      <c r="K10" s="12"/>
      <c r="L10" s="20"/>
      <c r="M10" s="12"/>
      <c r="N10" s="20"/>
      <c r="O10" s="18">
        <f t="shared" si="3"/>
        <v>42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3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3"/>
        <v>3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SUM(C13:C17)</f>
        <v>20</v>
      </c>
      <c r="D12" s="27"/>
      <c r="E12" s="27">
        <f t="shared" ref="E12" si="6">SUM(E13:E17)</f>
        <v>17</v>
      </c>
      <c r="F12" s="27">
        <v>0</v>
      </c>
      <c r="G12" s="30">
        <f>G14+G17</f>
        <v>1</v>
      </c>
      <c r="H12" s="42"/>
      <c r="I12" s="46">
        <f>SUM(I13:I17)</f>
        <v>4</v>
      </c>
      <c r="J12" s="27"/>
      <c r="K12" s="27">
        <f>SUM(K13:K17)</f>
        <v>3</v>
      </c>
      <c r="L12" s="20"/>
      <c r="M12" s="27"/>
      <c r="N12" s="20"/>
      <c r="O12" s="18">
        <f t="shared" si="3"/>
        <v>45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12">
        <v>1</v>
      </c>
      <c r="L13" s="20"/>
      <c r="M13" s="12"/>
      <c r="N13" s="20"/>
      <c r="O13" s="18">
        <f t="shared" si="3"/>
        <v>1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20</v>
      </c>
      <c r="D14" s="12"/>
      <c r="E14" s="12">
        <v>16</v>
      </c>
      <c r="F14" s="12">
        <v>0</v>
      </c>
      <c r="G14" s="12">
        <v>0</v>
      </c>
      <c r="H14" s="40"/>
      <c r="I14" s="12">
        <v>4</v>
      </c>
      <c r="J14" s="12"/>
      <c r="K14" s="12">
        <v>2</v>
      </c>
      <c r="L14" s="20"/>
      <c r="M14" s="12"/>
      <c r="N14" s="20"/>
      <c r="O14" s="18">
        <f t="shared" si="3"/>
        <v>42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/>
      <c r="D17" s="12"/>
      <c r="E17" s="12">
        <v>1</v>
      </c>
      <c r="F17" s="12">
        <v>0</v>
      </c>
      <c r="G17" s="12">
        <v>1</v>
      </c>
      <c r="H17" s="40"/>
      <c r="I17" s="12">
        <v>0</v>
      </c>
      <c r="J17" s="12"/>
      <c r="K17" s="12"/>
      <c r="L17" s="20"/>
      <c r="M17" s="12"/>
      <c r="N17" s="20"/>
      <c r="O17" s="18">
        <f t="shared" si="3"/>
        <v>2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3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/>
      <c r="K18" s="27"/>
      <c r="L18" s="20"/>
      <c r="M18" s="30"/>
      <c r="N18" s="20"/>
      <c r="O18" s="18">
        <f t="shared" si="3"/>
        <v>0</v>
      </c>
      <c r="P18" s="19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3"/>
        <v>0</v>
      </c>
      <c r="P20" s="19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0">
        <f>C23+C29+C35</f>
        <v>25</v>
      </c>
      <c r="D22" s="30"/>
      <c r="E22" s="27">
        <v>2</v>
      </c>
      <c r="F22" s="27">
        <v>0</v>
      </c>
      <c r="G22" s="30">
        <f>G23</f>
        <v>7</v>
      </c>
      <c r="H22" s="41"/>
      <c r="I22" s="30">
        <f>SUM(I23,I35)</f>
        <v>3</v>
      </c>
      <c r="J22" s="30"/>
      <c r="K22" s="27">
        <f>K23+K29</f>
        <v>18</v>
      </c>
      <c r="L22" s="18"/>
      <c r="M22" s="27"/>
      <c r="N22" s="18"/>
      <c r="O22" s="18">
        <f t="shared" si="3"/>
        <v>55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SUM(C25:C28)</f>
        <v>15</v>
      </c>
      <c r="D23" s="27"/>
      <c r="E23" s="27">
        <v>2</v>
      </c>
      <c r="F23" s="27">
        <v>0</v>
      </c>
      <c r="G23" s="30">
        <f>G25</f>
        <v>7</v>
      </c>
      <c r="H23" s="41"/>
      <c r="I23" s="30">
        <f t="shared" ref="I23" si="8">SUM(I24:I28)</f>
        <v>3</v>
      </c>
      <c r="J23" s="27"/>
      <c r="K23" s="27">
        <f>K25</f>
        <v>18</v>
      </c>
      <c r="L23" s="20"/>
      <c r="M23" s="27"/>
      <c r="N23" s="20"/>
      <c r="O23" s="18">
        <f t="shared" si="3"/>
        <v>45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15</v>
      </c>
      <c r="D25" s="12"/>
      <c r="E25" s="12">
        <v>2</v>
      </c>
      <c r="F25" s="12">
        <v>0</v>
      </c>
      <c r="G25" s="12">
        <v>7</v>
      </c>
      <c r="H25" s="43"/>
      <c r="I25" s="12">
        <v>3</v>
      </c>
      <c r="J25" s="12"/>
      <c r="K25" s="12">
        <v>18</v>
      </c>
      <c r="L25" s="20"/>
      <c r="M25" s="12"/>
      <c r="N25" s="20"/>
      <c r="O25" s="18">
        <f t="shared" si="3"/>
        <v>45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10</v>
      </c>
      <c r="D29" s="27"/>
      <c r="E29" s="27">
        <v>0</v>
      </c>
      <c r="F29" s="27">
        <v>0</v>
      </c>
      <c r="G29" s="39"/>
      <c r="H29" s="41"/>
      <c r="I29" s="30">
        <f>SUM(I30:I34)</f>
        <v>3</v>
      </c>
      <c r="J29" s="27"/>
      <c r="K29" s="27">
        <v>0</v>
      </c>
      <c r="L29" s="20"/>
      <c r="M29" s="27"/>
      <c r="N29" s="20"/>
      <c r="O29" s="18">
        <f t="shared" si="3"/>
        <v>13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7</v>
      </c>
      <c r="D31" s="12"/>
      <c r="E31" s="12">
        <v>0</v>
      </c>
      <c r="F31" s="12">
        <v>0</v>
      </c>
      <c r="G31" s="37"/>
      <c r="H31" s="40"/>
      <c r="I31" s="12">
        <v>3</v>
      </c>
      <c r="J31" s="12"/>
      <c r="K31" s="12"/>
      <c r="L31" s="20"/>
      <c r="M31" s="12"/>
      <c r="N31" s="20"/>
      <c r="O31" s="18">
        <f t="shared" si="3"/>
        <v>10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3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12"/>
      <c r="N34" s="20"/>
      <c r="O34" s="18">
        <f t="shared" si="3"/>
        <v>3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7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4</v>
      </c>
      <c r="D40" s="12"/>
      <c r="E40" s="27">
        <v>10</v>
      </c>
      <c r="F40" s="27">
        <v>0</v>
      </c>
      <c r="G40" s="12">
        <v>19</v>
      </c>
      <c r="H40" s="35"/>
      <c r="I40" s="12">
        <v>5</v>
      </c>
      <c r="J40" s="12"/>
      <c r="K40" s="12"/>
      <c r="L40" s="18"/>
      <c r="M40" s="12"/>
      <c r="N40" s="18"/>
      <c r="O40" s="18">
        <f t="shared" si="3"/>
        <v>38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6" t="s">
        <v>84</v>
      </c>
      <c r="B45" s="14" t="s">
        <v>42</v>
      </c>
      <c r="C45" s="27">
        <f>C4+C40</f>
        <v>223</v>
      </c>
      <c r="D45" s="27">
        <f>D20</f>
        <v>3</v>
      </c>
      <c r="E45" s="27">
        <f t="shared" ref="E45:F45" si="9">E40+E4</f>
        <v>109</v>
      </c>
      <c r="F45" s="27">
        <f t="shared" si="9"/>
        <v>3</v>
      </c>
      <c r="G45" s="30">
        <f>G40+G4</f>
        <v>41</v>
      </c>
      <c r="H45" s="30">
        <f>H4</f>
        <v>3</v>
      </c>
      <c r="I45" s="53">
        <f>SUM(I4,I40)</f>
        <v>24</v>
      </c>
      <c r="J45" s="27"/>
      <c r="K45" s="30">
        <f>K4+K40</f>
        <v>52</v>
      </c>
      <c r="L45" s="22"/>
      <c r="M45" s="57"/>
      <c r="N45" s="22"/>
      <c r="O45" s="22">
        <f t="shared" si="3"/>
        <v>449</v>
      </c>
      <c r="P45" s="23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103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7"/>
      <c r="O2" s="68" t="s">
        <v>91</v>
      </c>
      <c r="P2" s="67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" si="0">C5+C22</f>
        <v>254</v>
      </c>
      <c r="D4" s="27">
        <f>D5+D22</f>
        <v>4</v>
      </c>
      <c r="E4" s="27">
        <v>90</v>
      </c>
      <c r="F4" s="27">
        <v>1</v>
      </c>
      <c r="G4" s="27">
        <f t="shared" ref="G4:H4" si="1">G5+G22</f>
        <v>29</v>
      </c>
      <c r="H4" s="27">
        <f t="shared" si="1"/>
        <v>3</v>
      </c>
      <c r="I4" s="44">
        <f>I5+I22+I29</f>
        <v>65</v>
      </c>
      <c r="J4" s="27"/>
      <c r="K4" s="27">
        <f>K5+K22</f>
        <v>25</v>
      </c>
      <c r="L4" s="18"/>
      <c r="M4" s="18"/>
      <c r="N4" s="18"/>
      <c r="O4" s="18">
        <f>C4+E4+G4+I4+K4+M4</f>
        <v>463</v>
      </c>
      <c r="P4" s="19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C6+C12+C18</f>
        <v>244</v>
      </c>
      <c r="D5" s="27">
        <f>D6+D12+D18</f>
        <v>4</v>
      </c>
      <c r="E5" s="27">
        <v>89</v>
      </c>
      <c r="F5" s="27">
        <v>1</v>
      </c>
      <c r="G5" s="27">
        <f t="shared" ref="G5:H5" si="2">SUM(G6,G18,G12)</f>
        <v>25</v>
      </c>
      <c r="H5" s="27">
        <f t="shared" si="2"/>
        <v>0</v>
      </c>
      <c r="I5" s="44">
        <f>SUM(I12,I6)</f>
        <v>59</v>
      </c>
      <c r="J5" s="27"/>
      <c r="K5" s="27">
        <f>K6+K12</f>
        <v>21</v>
      </c>
      <c r="L5" s="18"/>
      <c r="M5" s="18"/>
      <c r="N5" s="18"/>
      <c r="O5" s="18">
        <f t="shared" ref="O5:O45" si="3">C5+E5+G5+I5+K5+M5</f>
        <v>438</v>
      </c>
      <c r="P5" s="19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225</v>
      </c>
      <c r="D6" s="27"/>
      <c r="E6" s="27">
        <v>84</v>
      </c>
      <c r="F6" s="27">
        <v>0</v>
      </c>
      <c r="G6" s="27">
        <f t="shared" ref="G6:H6" si="5">SUM(G7:G11)</f>
        <v>23</v>
      </c>
      <c r="H6" s="27">
        <f t="shared" si="5"/>
        <v>0</v>
      </c>
      <c r="I6" s="44">
        <f>SUM(I7:I11)</f>
        <v>58</v>
      </c>
      <c r="J6" s="27"/>
      <c r="K6" s="27">
        <f>K7</f>
        <v>19</v>
      </c>
      <c r="L6" s="20"/>
      <c r="M6" s="20"/>
      <c r="N6" s="20"/>
      <c r="O6" s="18">
        <f t="shared" si="3"/>
        <v>409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195</v>
      </c>
      <c r="D7" s="12"/>
      <c r="E7" s="12">
        <v>46</v>
      </c>
      <c r="F7" s="12">
        <v>0</v>
      </c>
      <c r="G7" s="12">
        <v>23</v>
      </c>
      <c r="H7" s="12"/>
      <c r="I7" s="12">
        <v>54</v>
      </c>
      <c r="J7" s="12"/>
      <c r="K7" s="35">
        <v>19</v>
      </c>
      <c r="L7" s="20"/>
      <c r="M7" s="20"/>
      <c r="N7" s="20"/>
      <c r="O7" s="18">
        <f t="shared" si="3"/>
        <v>337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40"/>
      <c r="H8" s="12"/>
      <c r="I8" s="12">
        <v>0</v>
      </c>
      <c r="J8" s="12"/>
      <c r="K8" s="35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30</v>
      </c>
      <c r="D9" s="12"/>
      <c r="E9" s="12">
        <v>7</v>
      </c>
      <c r="F9" s="12">
        <v>0</v>
      </c>
      <c r="G9" s="12"/>
      <c r="H9" s="12"/>
      <c r="I9" s="12">
        <v>2</v>
      </c>
      <c r="J9" s="12"/>
      <c r="K9" s="35"/>
      <c r="L9" s="20"/>
      <c r="M9" s="20"/>
      <c r="N9" s="20"/>
      <c r="O9" s="18">
        <f t="shared" si="3"/>
        <v>39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31</v>
      </c>
      <c r="F10" s="12">
        <v>0</v>
      </c>
      <c r="G10" s="40"/>
      <c r="H10" s="12"/>
      <c r="I10" s="12">
        <v>2</v>
      </c>
      <c r="J10" s="12"/>
      <c r="K10" s="12"/>
      <c r="L10" s="20"/>
      <c r="M10" s="20"/>
      <c r="N10" s="20"/>
      <c r="O10" s="18">
        <f t="shared" si="3"/>
        <v>33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/>
      <c r="D11" s="12"/>
      <c r="E11" s="12">
        <v>0</v>
      </c>
      <c r="F11" s="12">
        <v>0</v>
      </c>
      <c r="G11" s="40"/>
      <c r="H11" s="12"/>
      <c r="I11" s="12">
        <v>0</v>
      </c>
      <c r="J11" s="12"/>
      <c r="K11" s="12"/>
      <c r="L11" s="20"/>
      <c r="M11" s="20"/>
      <c r="N11" s="20"/>
      <c r="O11" s="18">
        <f t="shared" si="3"/>
        <v>0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SUM(C13:C17)</f>
        <v>19</v>
      </c>
      <c r="D12" s="27"/>
      <c r="E12" s="27">
        <v>5</v>
      </c>
      <c r="F12" s="27">
        <v>0</v>
      </c>
      <c r="G12" s="36">
        <f>SUM(G13:G17)</f>
        <v>2</v>
      </c>
      <c r="H12" s="36">
        <f t="shared" ref="H12" si="6">SUM(H13:H17)</f>
        <v>0</v>
      </c>
      <c r="I12" s="46">
        <f>SUM(I17,I14)</f>
        <v>1</v>
      </c>
      <c r="J12" s="27"/>
      <c r="K12" s="27">
        <f>SUM(K13:K17)</f>
        <v>2</v>
      </c>
      <c r="L12" s="20"/>
      <c r="M12" s="20"/>
      <c r="N12" s="20"/>
      <c r="O12" s="18">
        <f t="shared" si="3"/>
        <v>29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12">
        <v>1</v>
      </c>
      <c r="H13" s="12"/>
      <c r="I13" s="12"/>
      <c r="J13" s="12"/>
      <c r="K13" s="12"/>
      <c r="L13" s="20"/>
      <c r="M13" s="20"/>
      <c r="N13" s="20"/>
      <c r="O13" s="18">
        <f t="shared" si="3"/>
        <v>1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16</v>
      </c>
      <c r="D14" s="12"/>
      <c r="E14" s="12">
        <v>5</v>
      </c>
      <c r="F14" s="12">
        <v>0</v>
      </c>
      <c r="G14" s="12">
        <v>1</v>
      </c>
      <c r="H14" s="12"/>
      <c r="I14" s="12">
        <v>1</v>
      </c>
      <c r="J14" s="12"/>
      <c r="K14" s="12">
        <v>2</v>
      </c>
      <c r="L14" s="20"/>
      <c r="M14" s="20"/>
      <c r="N14" s="20"/>
      <c r="O14" s="18">
        <f t="shared" si="3"/>
        <v>25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40"/>
      <c r="H15" s="12"/>
      <c r="I15" s="12">
        <v>0</v>
      </c>
      <c r="J15" s="12"/>
      <c r="K15" s="12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40"/>
      <c r="H16" s="12"/>
      <c r="I16" s="12">
        <v>0</v>
      </c>
      <c r="J16" s="12"/>
      <c r="K16" s="12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>
        <v>3</v>
      </c>
      <c r="D17" s="12"/>
      <c r="E17" s="12">
        <v>0</v>
      </c>
      <c r="F17" s="12">
        <v>0</v>
      </c>
      <c r="G17" s="12"/>
      <c r="H17" s="12"/>
      <c r="I17" s="12">
        <v>0</v>
      </c>
      <c r="J17" s="12"/>
      <c r="K17" s="12"/>
      <c r="L17" s="20"/>
      <c r="M17" s="20"/>
      <c r="N17" s="20"/>
      <c r="O17" s="18">
        <f t="shared" si="3"/>
        <v>3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4</v>
      </c>
      <c r="E18" s="27">
        <v>0</v>
      </c>
      <c r="F18" s="27">
        <v>1</v>
      </c>
      <c r="G18" s="27">
        <f t="shared" ref="G18:H18" si="7">SUM(G19:G21)</f>
        <v>0</v>
      </c>
      <c r="H18" s="27">
        <f t="shared" si="7"/>
        <v>0</v>
      </c>
      <c r="I18" s="30">
        <v>0</v>
      </c>
      <c r="J18" s="27"/>
      <c r="K18" s="27"/>
      <c r="L18" s="20"/>
      <c r="M18" s="20"/>
      <c r="N18" s="20"/>
      <c r="O18" s="18">
        <f t="shared" si="3"/>
        <v>0</v>
      </c>
      <c r="P18" s="19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40"/>
      <c r="H19" s="12"/>
      <c r="I19" s="12">
        <v>0</v>
      </c>
      <c r="J19" s="12"/>
      <c r="K19" s="12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4</v>
      </c>
      <c r="E20" s="12">
        <v>0</v>
      </c>
      <c r="F20" s="12">
        <v>1</v>
      </c>
      <c r="G20" s="40"/>
      <c r="H20" s="12"/>
      <c r="I20" s="12">
        <v>0</v>
      </c>
      <c r="J20" s="12"/>
      <c r="K20" s="12"/>
      <c r="L20" s="20"/>
      <c r="M20" s="20"/>
      <c r="N20" s="20"/>
      <c r="O20" s="18">
        <f t="shared" si="3"/>
        <v>0</v>
      </c>
      <c r="P20" s="19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40"/>
      <c r="H21" s="12"/>
      <c r="I21" s="12">
        <v>0</v>
      </c>
      <c r="J21" s="12"/>
      <c r="K21" s="12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0">
        <f>C23+C29+C35</f>
        <v>10</v>
      </c>
      <c r="D22" s="30"/>
      <c r="E22" s="27">
        <v>1</v>
      </c>
      <c r="F22" s="27">
        <v>0</v>
      </c>
      <c r="G22" s="27">
        <f t="shared" ref="G22:H22" si="8">SUM(G23,G29,G35)</f>
        <v>4</v>
      </c>
      <c r="H22" s="27">
        <f t="shared" si="8"/>
        <v>3</v>
      </c>
      <c r="I22" s="30">
        <f>SUM(I23,I35)</f>
        <v>2</v>
      </c>
      <c r="J22" s="30"/>
      <c r="K22" s="27">
        <f>K23+K29</f>
        <v>4</v>
      </c>
      <c r="L22" s="18"/>
      <c r="M22" s="18"/>
      <c r="N22" s="18"/>
      <c r="O22" s="18">
        <f t="shared" si="3"/>
        <v>21</v>
      </c>
      <c r="P22" s="19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SUM(C25:C28)</f>
        <v>7</v>
      </c>
      <c r="D23" s="27"/>
      <c r="E23" s="27">
        <v>1</v>
      </c>
      <c r="F23" s="27">
        <v>0</v>
      </c>
      <c r="G23" s="27">
        <f t="shared" ref="G23:I23" si="9">SUM(G24:G28)</f>
        <v>4</v>
      </c>
      <c r="H23" s="27">
        <f t="shared" si="9"/>
        <v>0</v>
      </c>
      <c r="I23" s="30">
        <f t="shared" si="9"/>
        <v>2</v>
      </c>
      <c r="J23" s="27"/>
      <c r="K23" s="27">
        <f>K25</f>
        <v>4</v>
      </c>
      <c r="L23" s="20"/>
      <c r="M23" s="20"/>
      <c r="N23" s="20"/>
      <c r="O23" s="18">
        <f t="shared" si="3"/>
        <v>18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40"/>
      <c r="H24" s="12"/>
      <c r="I24" s="12">
        <v>0</v>
      </c>
      <c r="J24" s="12"/>
      <c r="K24" s="12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7</v>
      </c>
      <c r="D25" s="12"/>
      <c r="E25" s="12">
        <v>1</v>
      </c>
      <c r="F25" s="12">
        <v>0</v>
      </c>
      <c r="G25" s="12">
        <v>4</v>
      </c>
      <c r="H25" s="12"/>
      <c r="I25" s="12">
        <v>2</v>
      </c>
      <c r="J25" s="12"/>
      <c r="K25" s="12">
        <v>4</v>
      </c>
      <c r="L25" s="20"/>
      <c r="M25" s="20"/>
      <c r="N25" s="20"/>
      <c r="O25" s="18">
        <f t="shared" si="3"/>
        <v>18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40"/>
      <c r="H26" s="12"/>
      <c r="I26" s="12">
        <v>0</v>
      </c>
      <c r="J26" s="12"/>
      <c r="K26" s="12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40"/>
      <c r="H27" s="12"/>
      <c r="I27" s="12">
        <v>0</v>
      </c>
      <c r="J27" s="12"/>
      <c r="K27" s="12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40"/>
      <c r="H28" s="12"/>
      <c r="I28" s="12">
        <v>0</v>
      </c>
      <c r="J28" s="12"/>
      <c r="K28" s="12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3</v>
      </c>
      <c r="D29" s="27"/>
      <c r="E29" s="27">
        <v>0</v>
      </c>
      <c r="F29" s="27">
        <v>0</v>
      </c>
      <c r="G29" s="27">
        <f t="shared" ref="G29:H29" si="10">SUM(G30:G34)</f>
        <v>0</v>
      </c>
      <c r="H29" s="27">
        <f t="shared" si="10"/>
        <v>0</v>
      </c>
      <c r="I29" s="30">
        <f>SUM(I30:I34)</f>
        <v>4</v>
      </c>
      <c r="J29" s="27"/>
      <c r="K29" s="27">
        <v>0</v>
      </c>
      <c r="L29" s="20"/>
      <c r="M29" s="20"/>
      <c r="N29" s="20"/>
      <c r="O29" s="18">
        <f t="shared" si="3"/>
        <v>7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40"/>
      <c r="H30" s="12"/>
      <c r="I30" s="12">
        <v>0</v>
      </c>
      <c r="J30" s="12"/>
      <c r="K30" s="12">
        <v>0</v>
      </c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2</v>
      </c>
      <c r="D31" s="12"/>
      <c r="E31" s="12">
        <v>0</v>
      </c>
      <c r="F31" s="12">
        <v>0</v>
      </c>
      <c r="G31" s="40"/>
      <c r="H31" s="12"/>
      <c r="I31" s="12">
        <v>4</v>
      </c>
      <c r="J31" s="12"/>
      <c r="K31" s="12">
        <v>0</v>
      </c>
      <c r="L31" s="20"/>
      <c r="M31" s="20"/>
      <c r="N31" s="20"/>
      <c r="O31" s="18">
        <f t="shared" si="3"/>
        <v>6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40"/>
      <c r="H32" s="12"/>
      <c r="I32" s="12">
        <v>0</v>
      </c>
      <c r="J32" s="12"/>
      <c r="K32" s="12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40"/>
      <c r="H33" s="12"/>
      <c r="I33" s="12">
        <v>0</v>
      </c>
      <c r="J33" s="12"/>
      <c r="K33" s="12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40"/>
      <c r="H34" s="12"/>
      <c r="I34" s="12">
        <v>0</v>
      </c>
      <c r="J34" s="12"/>
      <c r="K34" s="12"/>
      <c r="L34" s="20"/>
      <c r="M34" s="20"/>
      <c r="N34" s="20"/>
      <c r="O34" s="18">
        <f t="shared" si="3"/>
        <v>1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27">
        <f t="shared" ref="G35:H35" si="11">SUM(G36:G38)</f>
        <v>0</v>
      </c>
      <c r="H35" s="27">
        <f t="shared" si="11"/>
        <v>3</v>
      </c>
      <c r="I35" s="30">
        <v>0</v>
      </c>
      <c r="J35" s="27"/>
      <c r="K35" s="27"/>
      <c r="L35" s="20"/>
      <c r="M35" s="20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40"/>
      <c r="H36" s="12">
        <v>3</v>
      </c>
      <c r="I36" s="12">
        <v>0</v>
      </c>
      <c r="J36" s="12"/>
      <c r="K36" s="12"/>
      <c r="L36" s="20"/>
      <c r="M36" s="20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40"/>
      <c r="H37" s="12"/>
      <c r="I37" s="12">
        <v>0</v>
      </c>
      <c r="J37" s="12"/>
      <c r="K37" s="12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40"/>
      <c r="H38" s="12"/>
      <c r="I38" s="12">
        <v>0</v>
      </c>
      <c r="J38" s="12"/>
      <c r="K38" s="12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40"/>
      <c r="H39" s="12"/>
      <c r="I39" s="12">
        <v>0</v>
      </c>
      <c r="J39" s="12"/>
      <c r="K39" s="12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7</v>
      </c>
      <c r="D40" s="12"/>
      <c r="E40" s="27">
        <v>3</v>
      </c>
      <c r="F40" s="27">
        <v>0</v>
      </c>
      <c r="G40" s="30">
        <v>40</v>
      </c>
      <c r="H40" s="12"/>
      <c r="I40" s="12">
        <v>2</v>
      </c>
      <c r="J40" s="12"/>
      <c r="K40" s="12">
        <v>1</v>
      </c>
      <c r="L40" s="18"/>
      <c r="M40" s="18"/>
      <c r="N40" s="18"/>
      <c r="O40" s="18">
        <f t="shared" si="3"/>
        <v>53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6" t="s">
        <v>84</v>
      </c>
      <c r="B45" s="14" t="s">
        <v>42</v>
      </c>
      <c r="C45" s="27">
        <f>C4+C40</f>
        <v>261</v>
      </c>
      <c r="D45" s="27">
        <f>D20</f>
        <v>4</v>
      </c>
      <c r="E45" s="27">
        <v>93</v>
      </c>
      <c r="F45" s="27">
        <v>1</v>
      </c>
      <c r="G45" s="27">
        <f t="shared" ref="G45:H45" si="12">SUM(G4,G39:G44)</f>
        <v>69</v>
      </c>
      <c r="H45" s="27">
        <f t="shared" si="12"/>
        <v>3</v>
      </c>
      <c r="I45" s="30">
        <f>SUM(I4,I40)</f>
        <v>67</v>
      </c>
      <c r="J45" s="27"/>
      <c r="K45" s="30">
        <f>K4+K40</f>
        <v>26</v>
      </c>
      <c r="L45" s="22"/>
      <c r="M45" s="22"/>
      <c r="N45" s="22"/>
      <c r="O45" s="22">
        <f t="shared" si="3"/>
        <v>516</v>
      </c>
      <c r="P45" s="23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2025-05-13T12:12:41Z</dcterms:modified>
</cp:coreProperties>
</file>