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\RedirectedFolders\nikola.stojanov\Documents\Податоци од ДО на месечно ниво\2025\Јуни\Живот\"/>
    </mc:Choice>
  </mc:AlternateContent>
  <xr:revisionPtr revIDLastSave="0" documentId="13_ncr:1_{CAAFB8A3-28A7-4215-B277-CF875EED0FE2}" xr6:coauthVersionLast="47" xr6:coauthVersionMax="47" xr10:uidLastSave="{00000000-0000-0000-0000-000000000000}"/>
  <bookViews>
    <workbookView xWindow="-120" yWindow="-120" windowWidth="29040" windowHeight="15840" activeTab="4" xr2:uid="{610D6B7A-7C3C-4548-A9B4-CFB46EBE8720}"/>
  </bookViews>
  <sheets>
    <sheet name="BPP_xx" sheetId="1" r:id="rId1"/>
    <sheet name="BPP_xx-1" sheetId="2" r:id="rId2"/>
    <sheet name="Broj_dogovori_xx" sheetId="3" r:id="rId3"/>
    <sheet name="Broj_dogovori_xx-1" sheetId="4" r:id="rId4"/>
    <sheet name="BIS_xx" sheetId="5" r:id="rId5"/>
    <sheet name="BIS_xx-1" sheetId="9" r:id="rId6"/>
    <sheet name="Broj_steti_xx" sheetId="11" r:id="rId7"/>
    <sheet name="Broj_steti_xx-1" sheetId="10" r:id="rId8"/>
  </sheets>
  <definedNames>
    <definedName name="_xlnm.Print_Area" localSheetId="4">BIS_xx!$A$1:$P$45</definedName>
    <definedName name="_xlnm.Print_Area" localSheetId="5">'BIS_xx-1'!$A$1:$P$45</definedName>
    <definedName name="_xlnm.Print_Area" localSheetId="0">BPP_xx!$A$1:$I$44</definedName>
    <definedName name="_xlnm.Print_Area" localSheetId="1">'BPP_xx-1'!$A$1:$I$44</definedName>
    <definedName name="_xlnm.Print_Area" localSheetId="2">Broj_dogovori_xx!$A$1:$I$44</definedName>
    <definedName name="_xlnm.Print_Area" localSheetId="3">'Broj_dogovori_xx-1'!$A$1:$I$44</definedName>
    <definedName name="_xlnm.Print_Area" localSheetId="6">Broj_steti_xx!$A$1:$P$45</definedName>
    <definedName name="_xlnm.Print_Area" localSheetId="7">'Broj_steti_xx-1'!$A$1:$P$45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29" i="5" l="1"/>
  <c r="M23" i="5"/>
  <c r="M22" i="5"/>
  <c r="M6" i="5"/>
  <c r="M45" i="5" s="1"/>
  <c r="M5" i="5"/>
  <c r="M4" i="5" s="1"/>
  <c r="M29" i="11"/>
  <c r="M23" i="11"/>
  <c r="M22" i="11" s="1"/>
  <c r="M6" i="11"/>
  <c r="M45" i="11" s="1"/>
  <c r="H34" i="3"/>
  <c r="H22" i="3"/>
  <c r="H21" i="3" s="1"/>
  <c r="H17" i="3"/>
  <c r="H5" i="3"/>
  <c r="H4" i="3"/>
  <c r="H3" i="3" s="1"/>
  <c r="H44" i="3" s="1"/>
  <c r="H34" i="1"/>
  <c r="H28" i="1"/>
  <c r="H22" i="1"/>
  <c r="H21" i="1" s="1"/>
  <c r="H17" i="1"/>
  <c r="H11" i="1"/>
  <c r="H5" i="1"/>
  <c r="H44" i="1" s="1"/>
  <c r="H34" i="2"/>
  <c r="E34" i="2"/>
  <c r="H28" i="2"/>
  <c r="G28" i="2"/>
  <c r="F28" i="2"/>
  <c r="E28" i="2"/>
  <c r="H22" i="2"/>
  <c r="G22" i="2"/>
  <c r="G21" i="2" s="1"/>
  <c r="F22" i="2"/>
  <c r="F21" i="2" s="1"/>
  <c r="E22" i="2"/>
  <c r="H21" i="2"/>
  <c r="E21" i="2"/>
  <c r="H17" i="2"/>
  <c r="E17" i="2"/>
  <c r="H11" i="2"/>
  <c r="G11" i="2"/>
  <c r="F11" i="2"/>
  <c r="F4" i="2" s="1"/>
  <c r="F3" i="2" s="1"/>
  <c r="F44" i="2" s="1"/>
  <c r="E11" i="2"/>
  <c r="H5" i="2"/>
  <c r="H44" i="2" s="1"/>
  <c r="G5" i="2"/>
  <c r="G4" i="2" s="1"/>
  <c r="F5" i="2"/>
  <c r="E5" i="2"/>
  <c r="E4" i="2" s="1"/>
  <c r="E3" i="2" s="1"/>
  <c r="E44" i="2" s="1"/>
  <c r="H4" i="2"/>
  <c r="H3" i="2" s="1"/>
  <c r="M5" i="11" l="1"/>
  <c r="M4" i="11" s="1"/>
  <c r="H4" i="1"/>
  <c r="H3" i="1" s="1"/>
  <c r="G3" i="2"/>
  <c r="G44" i="2" s="1"/>
  <c r="H35" i="10" l="1"/>
  <c r="G35" i="10"/>
  <c r="I29" i="10"/>
  <c r="H29" i="10"/>
  <c r="G29" i="10"/>
  <c r="K23" i="10"/>
  <c r="K22" i="10" s="1"/>
  <c r="I23" i="10"/>
  <c r="I22" i="10" s="1"/>
  <c r="H23" i="10"/>
  <c r="G23" i="10"/>
  <c r="H22" i="10"/>
  <c r="G22" i="10"/>
  <c r="H18" i="10"/>
  <c r="G18" i="10"/>
  <c r="K12" i="10"/>
  <c r="I12" i="10"/>
  <c r="H12" i="10"/>
  <c r="G12" i="10"/>
  <c r="K6" i="10"/>
  <c r="I6" i="10"/>
  <c r="I5" i="10" s="1"/>
  <c r="H6" i="10"/>
  <c r="H5" i="10" s="1"/>
  <c r="H4" i="10" s="1"/>
  <c r="H45" i="10" s="1"/>
  <c r="G6" i="10"/>
  <c r="K5" i="10"/>
  <c r="K4" i="10" s="1"/>
  <c r="K45" i="10" s="1"/>
  <c r="G5" i="10"/>
  <c r="G4" i="10" s="1"/>
  <c r="G45" i="10" s="1"/>
  <c r="D45" i="10"/>
  <c r="C29" i="10"/>
  <c r="C23" i="10"/>
  <c r="C22" i="10"/>
  <c r="D18" i="10"/>
  <c r="C12" i="10"/>
  <c r="C6" i="10"/>
  <c r="C5" i="10" s="1"/>
  <c r="C4" i="10" s="1"/>
  <c r="C45" i="10" s="1"/>
  <c r="D5" i="10"/>
  <c r="D4" i="10" s="1"/>
  <c r="H35" i="9"/>
  <c r="G35" i="9"/>
  <c r="I29" i="9"/>
  <c r="H29" i="9"/>
  <c r="G29" i="9"/>
  <c r="K23" i="9"/>
  <c r="I23" i="9"/>
  <c r="H23" i="9"/>
  <c r="H22" i="9" s="1"/>
  <c r="G23" i="9"/>
  <c r="K22" i="9"/>
  <c r="I22" i="9"/>
  <c r="G22" i="9"/>
  <c r="H18" i="9"/>
  <c r="G18" i="9"/>
  <c r="K12" i="9"/>
  <c r="I12" i="9"/>
  <c r="H12" i="9"/>
  <c r="G12" i="9"/>
  <c r="K6" i="9"/>
  <c r="I6" i="9"/>
  <c r="I5" i="9" s="1"/>
  <c r="I4" i="9" s="1"/>
  <c r="I45" i="9" s="1"/>
  <c r="H6" i="9"/>
  <c r="G6" i="9"/>
  <c r="K5" i="9"/>
  <c r="K4" i="9" s="1"/>
  <c r="K45" i="9" s="1"/>
  <c r="H5" i="9"/>
  <c r="G5" i="9"/>
  <c r="G4" i="9" s="1"/>
  <c r="G45" i="9" s="1"/>
  <c r="D45" i="9"/>
  <c r="C29" i="9"/>
  <c r="C23" i="9"/>
  <c r="C22" i="9" s="1"/>
  <c r="D18" i="9"/>
  <c r="D5" i="9" s="1"/>
  <c r="D4" i="9" s="1"/>
  <c r="C12" i="9"/>
  <c r="C6" i="9"/>
  <c r="C45" i="9" s="1"/>
  <c r="H34" i="4"/>
  <c r="E34" i="4"/>
  <c r="F28" i="4"/>
  <c r="H22" i="4"/>
  <c r="H21" i="4" s="1"/>
  <c r="G22" i="4"/>
  <c r="F22" i="4"/>
  <c r="E22" i="4"/>
  <c r="G21" i="4"/>
  <c r="F21" i="4"/>
  <c r="E21" i="4"/>
  <c r="H17" i="4"/>
  <c r="E17" i="4"/>
  <c r="G11" i="4"/>
  <c r="F11" i="4"/>
  <c r="H5" i="4"/>
  <c r="G5" i="4"/>
  <c r="G4" i="4" s="1"/>
  <c r="G3" i="4" s="1"/>
  <c r="G44" i="4" s="1"/>
  <c r="F5" i="4"/>
  <c r="F4" i="4" s="1"/>
  <c r="F3" i="4" s="1"/>
  <c r="F44" i="4" s="1"/>
  <c r="E5" i="4"/>
  <c r="E4" i="4" s="1"/>
  <c r="E3" i="4" s="1"/>
  <c r="E44" i="4" s="1"/>
  <c r="H4" i="4"/>
  <c r="C22" i="4"/>
  <c r="C21" i="4" s="1"/>
  <c r="C17" i="4"/>
  <c r="C5" i="4"/>
  <c r="C4" i="4"/>
  <c r="C5" i="3"/>
  <c r="C4" i="3" s="1"/>
  <c r="C3" i="3" s="1"/>
  <c r="C44" i="3" s="1"/>
  <c r="C17" i="3"/>
  <c r="C22" i="3"/>
  <c r="C21" i="3" s="1"/>
  <c r="C28" i="2"/>
  <c r="C22" i="2"/>
  <c r="C21" i="2" s="1"/>
  <c r="C11" i="2"/>
  <c r="C5" i="2"/>
  <c r="C44" i="2" s="1"/>
  <c r="I4" i="10" l="1"/>
  <c r="I45" i="10" s="1"/>
  <c r="H4" i="9"/>
  <c r="H45" i="9" s="1"/>
  <c r="C5" i="9"/>
  <c r="C4" i="9" s="1"/>
  <c r="H3" i="4"/>
  <c r="H44" i="4" s="1"/>
  <c r="C3" i="4"/>
  <c r="C44" i="4" s="1"/>
  <c r="C4" i="2"/>
  <c r="C3" i="2" s="1"/>
  <c r="K23" i="11" l="1"/>
  <c r="K22" i="11"/>
  <c r="K12" i="11"/>
  <c r="K6" i="11"/>
  <c r="K5" i="11" s="1"/>
  <c r="K4" i="11" s="1"/>
  <c r="K45" i="11" s="1"/>
  <c r="K23" i="5"/>
  <c r="K22" i="5" s="1"/>
  <c r="K12" i="5"/>
  <c r="K6" i="5"/>
  <c r="K5" i="5" s="1"/>
  <c r="G22" i="3"/>
  <c r="G21" i="3" s="1"/>
  <c r="G11" i="3"/>
  <c r="G5" i="3"/>
  <c r="G4" i="3" s="1"/>
  <c r="G28" i="1"/>
  <c r="G22" i="1"/>
  <c r="G21" i="1" s="1"/>
  <c r="G11" i="1"/>
  <c r="G5" i="1"/>
  <c r="G4" i="1" s="1"/>
  <c r="G3" i="1" s="1"/>
  <c r="G44" i="1" s="1"/>
  <c r="K4" i="5" l="1"/>
  <c r="K45" i="5" s="1"/>
  <c r="G3" i="3"/>
  <c r="G44" i="3" s="1"/>
  <c r="H45" i="11" l="1"/>
  <c r="G23" i="11"/>
  <c r="G22" i="11" s="1"/>
  <c r="G6" i="11"/>
  <c r="G5" i="11" s="1"/>
  <c r="G4" i="11" s="1"/>
  <c r="G45" i="11" s="1"/>
  <c r="H45" i="5"/>
  <c r="G23" i="5"/>
  <c r="G22" i="5" s="1"/>
  <c r="G6" i="5"/>
  <c r="G5" i="5" s="1"/>
  <c r="G4" i="5" s="1"/>
  <c r="G45" i="5" s="1"/>
  <c r="E34" i="3"/>
  <c r="E22" i="3"/>
  <c r="E21" i="3" s="1"/>
  <c r="E17" i="3"/>
  <c r="E5" i="3"/>
  <c r="E4" i="3"/>
  <c r="E34" i="1"/>
  <c r="E28" i="1"/>
  <c r="E22" i="1"/>
  <c r="E21" i="1" s="1"/>
  <c r="E17" i="1"/>
  <c r="E11" i="1"/>
  <c r="E5" i="1"/>
  <c r="E4" i="1"/>
  <c r="E3" i="3" l="1"/>
  <c r="E44" i="3" s="1"/>
  <c r="E3" i="1"/>
  <c r="E44" i="1" s="1"/>
  <c r="I29" i="11" l="1"/>
  <c r="I23" i="11"/>
  <c r="I22" i="11"/>
  <c r="I12" i="11"/>
  <c r="I6" i="11"/>
  <c r="I5" i="11"/>
  <c r="I4" i="11" s="1"/>
  <c r="I45" i="11" s="1"/>
  <c r="I29" i="5"/>
  <c r="I23" i="5"/>
  <c r="I22" i="5"/>
  <c r="I12" i="5"/>
  <c r="I6" i="5"/>
  <c r="I5" i="5"/>
  <c r="I4" i="5" s="1"/>
  <c r="I45" i="5" s="1"/>
  <c r="F28" i="3"/>
  <c r="F22" i="3"/>
  <c r="F21" i="3" s="1"/>
  <c r="F11" i="3"/>
  <c r="F5" i="3"/>
  <c r="F4" i="3"/>
  <c r="F3" i="3" s="1"/>
  <c r="F44" i="3" s="1"/>
  <c r="F28" i="1"/>
  <c r="F22" i="1"/>
  <c r="F21" i="1" s="1"/>
  <c r="F3" i="1" s="1"/>
  <c r="F44" i="1" s="1"/>
  <c r="F11" i="1"/>
  <c r="F5" i="1"/>
  <c r="F4" i="1"/>
  <c r="D45" i="11" l="1"/>
  <c r="D18" i="11"/>
  <c r="D5" i="11" s="1"/>
  <c r="D4" i="11" s="1"/>
  <c r="C29" i="11"/>
  <c r="C23" i="11"/>
  <c r="C22" i="11" s="1"/>
  <c r="C12" i="11"/>
  <c r="C6" i="11"/>
  <c r="C5" i="11"/>
  <c r="D45" i="5"/>
  <c r="D18" i="5"/>
  <c r="D5" i="5" s="1"/>
  <c r="D4" i="5" s="1"/>
  <c r="C29" i="5"/>
  <c r="C23" i="5"/>
  <c r="C22" i="5" s="1"/>
  <c r="C12" i="5"/>
  <c r="C6" i="5"/>
  <c r="C45" i="5" s="1"/>
  <c r="C5" i="5"/>
  <c r="C4" i="5" s="1"/>
  <c r="C28" i="1"/>
  <c r="C22" i="1"/>
  <c r="C21" i="1" s="1"/>
  <c r="C11" i="1"/>
  <c r="C5" i="1"/>
  <c r="C44" i="1" s="1"/>
  <c r="C4" i="11" l="1"/>
  <c r="C45" i="11" s="1"/>
  <c r="C4" i="1"/>
  <c r="C3" i="1" s="1"/>
  <c r="O5" i="10" l="1"/>
  <c r="P5" i="10"/>
  <c r="O6" i="10"/>
  <c r="P6" i="10"/>
  <c r="O7" i="10"/>
  <c r="P7" i="10"/>
  <c r="O8" i="10"/>
  <c r="P8" i="10"/>
  <c r="O9" i="10"/>
  <c r="P9" i="10"/>
  <c r="O10" i="10"/>
  <c r="P10" i="10"/>
  <c r="O11" i="10"/>
  <c r="P11" i="10"/>
  <c r="O12" i="10"/>
  <c r="P12" i="10"/>
  <c r="O13" i="10"/>
  <c r="P13" i="10"/>
  <c r="O14" i="10"/>
  <c r="P14" i="10"/>
  <c r="O15" i="10"/>
  <c r="P15" i="10"/>
  <c r="O16" i="10"/>
  <c r="P16" i="10"/>
  <c r="O17" i="10"/>
  <c r="P17" i="10"/>
  <c r="O18" i="10"/>
  <c r="P18" i="10"/>
  <c r="O19" i="10"/>
  <c r="P19" i="10"/>
  <c r="O20" i="10"/>
  <c r="P20" i="10"/>
  <c r="O21" i="10"/>
  <c r="P21" i="10"/>
  <c r="O22" i="10"/>
  <c r="P22" i="10"/>
  <c r="O23" i="10"/>
  <c r="P23" i="10"/>
  <c r="O24" i="10"/>
  <c r="P24" i="10"/>
  <c r="O25" i="10"/>
  <c r="P25" i="10"/>
  <c r="O26" i="10"/>
  <c r="P26" i="10"/>
  <c r="O27" i="10"/>
  <c r="P27" i="10"/>
  <c r="O28" i="10"/>
  <c r="P28" i="10"/>
  <c r="O29" i="10"/>
  <c r="P29" i="10"/>
  <c r="O30" i="10"/>
  <c r="P30" i="10"/>
  <c r="O31" i="10"/>
  <c r="P31" i="10"/>
  <c r="O32" i="10"/>
  <c r="P32" i="10"/>
  <c r="O33" i="10"/>
  <c r="P33" i="10"/>
  <c r="O34" i="10"/>
  <c r="P34" i="10"/>
  <c r="O35" i="10"/>
  <c r="P35" i="10"/>
  <c r="O36" i="10"/>
  <c r="P36" i="10"/>
  <c r="O37" i="10"/>
  <c r="P37" i="10"/>
  <c r="O38" i="10"/>
  <c r="P38" i="10"/>
  <c r="O39" i="10"/>
  <c r="P39" i="10"/>
  <c r="O40" i="10"/>
  <c r="P40" i="10"/>
  <c r="O41" i="10"/>
  <c r="P41" i="10"/>
  <c r="O42" i="10"/>
  <c r="P42" i="10"/>
  <c r="O43" i="10"/>
  <c r="P43" i="10"/>
  <c r="O44" i="10"/>
  <c r="P44" i="10"/>
  <c r="O45" i="10"/>
  <c r="P45" i="10"/>
  <c r="P4" i="10"/>
  <c r="O4" i="10"/>
  <c r="O5" i="11"/>
  <c r="P5" i="11"/>
  <c r="O6" i="11"/>
  <c r="P6" i="11"/>
  <c r="O7" i="11"/>
  <c r="P7" i="11"/>
  <c r="O8" i="11"/>
  <c r="P8" i="11"/>
  <c r="O9" i="11"/>
  <c r="P9" i="11"/>
  <c r="O10" i="11"/>
  <c r="P10" i="11"/>
  <c r="O11" i="11"/>
  <c r="P11" i="11"/>
  <c r="O12" i="11"/>
  <c r="P12" i="11"/>
  <c r="O13" i="11"/>
  <c r="P13" i="11"/>
  <c r="O14" i="11"/>
  <c r="P14" i="11"/>
  <c r="O15" i="11"/>
  <c r="P15" i="11"/>
  <c r="O16" i="11"/>
  <c r="P16" i="11"/>
  <c r="O17" i="11"/>
  <c r="P17" i="11"/>
  <c r="O18" i="11"/>
  <c r="P18" i="11"/>
  <c r="O19" i="11"/>
  <c r="P19" i="11"/>
  <c r="O20" i="11"/>
  <c r="P20" i="11"/>
  <c r="O21" i="11"/>
  <c r="P21" i="11"/>
  <c r="O22" i="11"/>
  <c r="P22" i="11"/>
  <c r="O23" i="11"/>
  <c r="P23" i="11"/>
  <c r="O24" i="11"/>
  <c r="P24" i="11"/>
  <c r="O25" i="11"/>
  <c r="P25" i="11"/>
  <c r="O26" i="11"/>
  <c r="P26" i="11"/>
  <c r="O27" i="11"/>
  <c r="P27" i="11"/>
  <c r="O28" i="11"/>
  <c r="P28" i="11"/>
  <c r="O29" i="11"/>
  <c r="P29" i="11"/>
  <c r="O30" i="11"/>
  <c r="P30" i="11"/>
  <c r="O31" i="11"/>
  <c r="P31" i="11"/>
  <c r="O32" i="11"/>
  <c r="P32" i="11"/>
  <c r="O33" i="11"/>
  <c r="P33" i="11"/>
  <c r="O34" i="11"/>
  <c r="P34" i="11"/>
  <c r="O35" i="11"/>
  <c r="P35" i="11"/>
  <c r="O36" i="11"/>
  <c r="P36" i="11"/>
  <c r="O37" i="11"/>
  <c r="P37" i="11"/>
  <c r="O38" i="11"/>
  <c r="P38" i="11"/>
  <c r="O39" i="11"/>
  <c r="P39" i="11"/>
  <c r="O40" i="11"/>
  <c r="P40" i="11"/>
  <c r="O41" i="11"/>
  <c r="P41" i="11"/>
  <c r="O42" i="11"/>
  <c r="P42" i="11"/>
  <c r="O43" i="11"/>
  <c r="P43" i="11"/>
  <c r="O44" i="11"/>
  <c r="P44" i="11"/>
  <c r="O45" i="11"/>
  <c r="P45" i="11"/>
  <c r="P4" i="11"/>
  <c r="O4" i="11"/>
  <c r="O5" i="9"/>
  <c r="P5" i="9"/>
  <c r="O6" i="9"/>
  <c r="P6" i="9"/>
  <c r="O7" i="9"/>
  <c r="P7" i="9"/>
  <c r="O8" i="9"/>
  <c r="P8" i="9"/>
  <c r="O9" i="9"/>
  <c r="P9" i="9"/>
  <c r="O10" i="9"/>
  <c r="P10" i="9"/>
  <c r="O11" i="9"/>
  <c r="P11" i="9"/>
  <c r="O12" i="9"/>
  <c r="P12" i="9"/>
  <c r="O13" i="9"/>
  <c r="P13" i="9"/>
  <c r="O14" i="9"/>
  <c r="P14" i="9"/>
  <c r="O15" i="9"/>
  <c r="P15" i="9"/>
  <c r="O16" i="9"/>
  <c r="P16" i="9"/>
  <c r="O17" i="9"/>
  <c r="P17" i="9"/>
  <c r="O18" i="9"/>
  <c r="P18" i="9"/>
  <c r="O19" i="9"/>
  <c r="P19" i="9"/>
  <c r="O20" i="9"/>
  <c r="P20" i="9"/>
  <c r="O21" i="9"/>
  <c r="P21" i="9"/>
  <c r="O22" i="9"/>
  <c r="P22" i="9"/>
  <c r="O23" i="9"/>
  <c r="P23" i="9"/>
  <c r="O24" i="9"/>
  <c r="P24" i="9"/>
  <c r="O25" i="9"/>
  <c r="P25" i="9"/>
  <c r="O26" i="9"/>
  <c r="P26" i="9"/>
  <c r="O27" i="9"/>
  <c r="P27" i="9"/>
  <c r="O28" i="9"/>
  <c r="P28" i="9"/>
  <c r="O29" i="9"/>
  <c r="P29" i="9"/>
  <c r="O30" i="9"/>
  <c r="P30" i="9"/>
  <c r="O31" i="9"/>
  <c r="P31" i="9"/>
  <c r="O32" i="9"/>
  <c r="P32" i="9"/>
  <c r="O33" i="9"/>
  <c r="P33" i="9"/>
  <c r="O34" i="9"/>
  <c r="P34" i="9"/>
  <c r="O35" i="9"/>
  <c r="P35" i="9"/>
  <c r="O36" i="9"/>
  <c r="P36" i="9"/>
  <c r="O37" i="9"/>
  <c r="P37" i="9"/>
  <c r="O38" i="9"/>
  <c r="P38" i="9"/>
  <c r="O39" i="9"/>
  <c r="P39" i="9"/>
  <c r="O40" i="9"/>
  <c r="P40" i="9"/>
  <c r="O41" i="9"/>
  <c r="P41" i="9"/>
  <c r="O42" i="9"/>
  <c r="P42" i="9"/>
  <c r="O43" i="9"/>
  <c r="P43" i="9"/>
  <c r="O44" i="9"/>
  <c r="P44" i="9"/>
  <c r="O45" i="9"/>
  <c r="P45" i="9"/>
  <c r="P4" i="9"/>
  <c r="O4" i="9"/>
  <c r="O5" i="5"/>
  <c r="P5" i="5"/>
  <c r="O6" i="5"/>
  <c r="P6" i="5"/>
  <c r="O7" i="5"/>
  <c r="P7" i="5"/>
  <c r="O8" i="5"/>
  <c r="P8" i="5"/>
  <c r="O9" i="5"/>
  <c r="P9" i="5"/>
  <c r="O10" i="5"/>
  <c r="P10" i="5"/>
  <c r="O11" i="5"/>
  <c r="P11" i="5"/>
  <c r="O12" i="5"/>
  <c r="P12" i="5"/>
  <c r="O13" i="5"/>
  <c r="P13" i="5"/>
  <c r="O14" i="5"/>
  <c r="P14" i="5"/>
  <c r="O15" i="5"/>
  <c r="P15" i="5"/>
  <c r="O16" i="5"/>
  <c r="P16" i="5"/>
  <c r="O17" i="5"/>
  <c r="P17" i="5"/>
  <c r="O18" i="5"/>
  <c r="P18" i="5"/>
  <c r="O19" i="5"/>
  <c r="P19" i="5"/>
  <c r="O20" i="5"/>
  <c r="P20" i="5"/>
  <c r="O21" i="5"/>
  <c r="P21" i="5"/>
  <c r="O22" i="5"/>
  <c r="P22" i="5"/>
  <c r="O23" i="5"/>
  <c r="P23" i="5"/>
  <c r="O24" i="5"/>
  <c r="P24" i="5"/>
  <c r="O25" i="5"/>
  <c r="P25" i="5"/>
  <c r="O26" i="5"/>
  <c r="P26" i="5"/>
  <c r="O27" i="5"/>
  <c r="P27" i="5"/>
  <c r="O28" i="5"/>
  <c r="P28" i="5"/>
  <c r="O29" i="5"/>
  <c r="P29" i="5"/>
  <c r="O30" i="5"/>
  <c r="P30" i="5"/>
  <c r="O31" i="5"/>
  <c r="P31" i="5"/>
  <c r="O32" i="5"/>
  <c r="P32" i="5"/>
  <c r="O33" i="5"/>
  <c r="P33" i="5"/>
  <c r="O34" i="5"/>
  <c r="P34" i="5"/>
  <c r="O35" i="5"/>
  <c r="P35" i="5"/>
  <c r="O36" i="5"/>
  <c r="P36" i="5"/>
  <c r="O37" i="5"/>
  <c r="P37" i="5"/>
  <c r="O38" i="5"/>
  <c r="P38" i="5"/>
  <c r="O39" i="5"/>
  <c r="P39" i="5"/>
  <c r="O40" i="5"/>
  <c r="P40" i="5"/>
  <c r="O41" i="5"/>
  <c r="P41" i="5"/>
  <c r="O42" i="5"/>
  <c r="P42" i="5"/>
  <c r="O43" i="5"/>
  <c r="P43" i="5"/>
  <c r="O44" i="5"/>
  <c r="P44" i="5"/>
  <c r="O45" i="5"/>
  <c r="P45" i="5"/>
  <c r="P4" i="5"/>
  <c r="O4" i="5"/>
  <c r="I4" i="4"/>
  <c r="I5" i="4"/>
  <c r="I6" i="4"/>
  <c r="I7" i="4"/>
  <c r="I8" i="4"/>
  <c r="I9" i="4"/>
  <c r="I10" i="4"/>
  <c r="I11" i="4"/>
  <c r="I12" i="4"/>
  <c r="I13" i="4"/>
  <c r="I14" i="4"/>
  <c r="I15" i="4"/>
  <c r="I16" i="4"/>
  <c r="I17" i="4"/>
  <c r="I18" i="4"/>
  <c r="I19" i="4"/>
  <c r="I20" i="4"/>
  <c r="I21" i="4"/>
  <c r="I22" i="4"/>
  <c r="I23" i="4"/>
  <c r="I24" i="4"/>
  <c r="I25" i="4"/>
  <c r="I26" i="4"/>
  <c r="I27" i="4"/>
  <c r="I28" i="4"/>
  <c r="I29" i="4"/>
  <c r="I30" i="4"/>
  <c r="I31" i="4"/>
  <c r="I32" i="4"/>
  <c r="I33" i="4"/>
  <c r="I34" i="4"/>
  <c r="I35" i="4"/>
  <c r="I36" i="4"/>
  <c r="I37" i="4"/>
  <c r="I38" i="4"/>
  <c r="I39" i="4"/>
  <c r="I40" i="4"/>
  <c r="I41" i="4"/>
  <c r="I42" i="4"/>
  <c r="I43" i="4"/>
  <c r="I44" i="4"/>
  <c r="I3" i="4"/>
  <c r="I4" i="3"/>
  <c r="I5" i="3"/>
  <c r="I6" i="3"/>
  <c r="I7" i="3"/>
  <c r="I8" i="3"/>
  <c r="I9" i="3"/>
  <c r="I10" i="3"/>
  <c r="I11" i="3"/>
  <c r="I12" i="3"/>
  <c r="I13" i="3"/>
  <c r="I14" i="3"/>
  <c r="I15" i="3"/>
  <c r="I16" i="3"/>
  <c r="I17" i="3"/>
  <c r="I18" i="3"/>
  <c r="I19" i="3"/>
  <c r="I20" i="3"/>
  <c r="I21" i="3"/>
  <c r="I22" i="3"/>
  <c r="I23" i="3"/>
  <c r="I24" i="3"/>
  <c r="I25" i="3"/>
  <c r="I26" i="3"/>
  <c r="I27" i="3"/>
  <c r="I28" i="3"/>
  <c r="I29" i="3"/>
  <c r="I30" i="3"/>
  <c r="I31" i="3"/>
  <c r="I32" i="3"/>
  <c r="I33" i="3"/>
  <c r="I34" i="3"/>
  <c r="I35" i="3"/>
  <c r="I36" i="3"/>
  <c r="I37" i="3"/>
  <c r="I38" i="3"/>
  <c r="I39" i="3"/>
  <c r="I40" i="3"/>
  <c r="I41" i="3"/>
  <c r="I42" i="3"/>
  <c r="I43" i="3"/>
  <c r="I44" i="3"/>
  <c r="I3" i="3"/>
  <c r="I4" i="2"/>
  <c r="I5" i="2"/>
  <c r="I6" i="2"/>
  <c r="I7" i="2"/>
  <c r="I8" i="2"/>
  <c r="I9" i="2"/>
  <c r="I10" i="2"/>
  <c r="I11" i="2"/>
  <c r="I12" i="2"/>
  <c r="I13" i="2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37" i="2"/>
  <c r="I38" i="2"/>
  <c r="I39" i="2"/>
  <c r="I40" i="2"/>
  <c r="I41" i="2"/>
  <c r="I42" i="2"/>
  <c r="I43" i="2"/>
  <c r="I44" i="2"/>
  <c r="I3" i="2"/>
  <c r="I4" i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3" i="1"/>
</calcChain>
</file>

<file path=xl/sharedStrings.xml><?xml version="1.0" encoding="utf-8"?>
<sst xmlns="http://schemas.openxmlformats.org/spreadsheetml/2006/main" count="916" uniqueCount="98">
  <si>
    <t>април</t>
  </si>
  <si>
    <t>Вкупно осигурување на живот</t>
  </si>
  <si>
    <t>19</t>
  </si>
  <si>
    <t>(со учество во добивката)</t>
  </si>
  <si>
    <t>1901</t>
  </si>
  <si>
    <t xml:space="preserve">	вкупно основно осигурување на живот</t>
  </si>
  <si>
    <t>190101</t>
  </si>
  <si>
    <t xml:space="preserve">		мешано осигурување</t>
  </si>
  <si>
    <t>19010101</t>
  </si>
  <si>
    <t xml:space="preserve">		смрт (терминско)</t>
  </si>
  <si>
    <t>19010102</t>
  </si>
  <si>
    <t xml:space="preserve">		доживување</t>
  </si>
  <si>
    <t>19010103</t>
  </si>
  <si>
    <t xml:space="preserve">		мешано осигурување со ТБС</t>
  </si>
  <si>
    <t>19010104</t>
  </si>
  <si>
    <t xml:space="preserve">		смрт (доживотно)</t>
  </si>
  <si>
    <t>19010105</t>
  </si>
  <si>
    <t xml:space="preserve">	вкупно дополнително осигурување</t>
  </si>
  <si>
    <t>190102</t>
  </si>
  <si>
    <t xml:space="preserve">		несреќен случај  (смрт)</t>
  </si>
  <si>
    <t>19010201</t>
  </si>
  <si>
    <t xml:space="preserve">		несреќен случај  (инвалидитет)</t>
  </si>
  <si>
    <t>19010202</t>
  </si>
  <si>
    <t xml:space="preserve">		здравствено (дополнително ЗДЗО)</t>
  </si>
  <si>
    <t>19010203</t>
  </si>
  <si>
    <t xml:space="preserve">		здравствено (приватно ЗДЗО)</t>
  </si>
  <si>
    <t>19010204</t>
  </si>
  <si>
    <t xml:space="preserve">		здравствено (останато)</t>
  </si>
  <si>
    <t>19010205</t>
  </si>
  <si>
    <t xml:space="preserve">	вкупно рентно осигурување</t>
  </si>
  <si>
    <t>190103</t>
  </si>
  <si>
    <t xml:space="preserve">		лична доживотна рента</t>
  </si>
  <si>
    <t>19010301</t>
  </si>
  <si>
    <t xml:space="preserve">		лична рента со одредено времетраење</t>
  </si>
  <si>
    <t>19010302</t>
  </si>
  <si>
    <t xml:space="preserve">		останати рентни осигурувања</t>
  </si>
  <si>
    <t>19010399</t>
  </si>
  <si>
    <t>(без учество во добивката)</t>
  </si>
  <si>
    <t>1902</t>
  </si>
  <si>
    <t>190201</t>
  </si>
  <si>
    <t>19020101</t>
  </si>
  <si>
    <t>19020102</t>
  </si>
  <si>
    <t>19020103</t>
  </si>
  <si>
    <t>19020104</t>
  </si>
  <si>
    <t>19020105</t>
  </si>
  <si>
    <t>190202</t>
  </si>
  <si>
    <t>19020201</t>
  </si>
  <si>
    <t>19020202</t>
  </si>
  <si>
    <t>19020203</t>
  </si>
  <si>
    <t>19020204</t>
  </si>
  <si>
    <t>19020205</t>
  </si>
  <si>
    <t>190203</t>
  </si>
  <si>
    <t>19020301</t>
  </si>
  <si>
    <t>19020302</t>
  </si>
  <si>
    <t>19020399</t>
  </si>
  <si>
    <t>Брак или породување</t>
  </si>
  <si>
    <t>20</t>
  </si>
  <si>
    <t>Осигурување на живот кога инвестициониот ризик е на товар на осигуреникот</t>
  </si>
  <si>
    <t>21</t>
  </si>
  <si>
    <t>Тонтина (здружение на рентиери)</t>
  </si>
  <si>
    <t>22</t>
  </si>
  <si>
    <t>Средства за исплата</t>
  </si>
  <si>
    <t>23</t>
  </si>
  <si>
    <t>Исплата на пензии од втор столб</t>
  </si>
  <si>
    <t>24</t>
  </si>
  <si>
    <t>Исплата на пензии од трет столб</t>
  </si>
  <si>
    <t>25</t>
  </si>
  <si>
    <t>ВКУПНО</t>
  </si>
  <si>
    <t>0000</t>
  </si>
  <si>
    <t>Кроација живот</t>
  </si>
  <si>
    <t>Граве</t>
  </si>
  <si>
    <t>Винер живот</t>
  </si>
  <si>
    <t>Уника живот</t>
  </si>
  <si>
    <t>Триглав живот</t>
  </si>
  <si>
    <t>јануари</t>
  </si>
  <si>
    <t>февруари</t>
  </si>
  <si>
    <t>март</t>
  </si>
  <si>
    <t>мај</t>
  </si>
  <si>
    <t>јуни</t>
  </si>
  <si>
    <t>јули</t>
  </si>
  <si>
    <t>август</t>
  </si>
  <si>
    <t>септември</t>
  </si>
  <si>
    <t>октомври</t>
  </si>
  <si>
    <t>ноември</t>
  </si>
  <si>
    <t>декември</t>
  </si>
  <si>
    <t>Вкупно живот</t>
  </si>
  <si>
    <t>единечна сума</t>
  </si>
  <si>
    <t>ануитет</t>
  </si>
  <si>
    <t>Прва Живот</t>
  </si>
  <si>
    <t>Прва живот</t>
  </si>
  <si>
    <t>Бруто полисирана премија, во илјади денари, на друштвата за осигурување на живот, јуни 2025 година</t>
  </si>
  <si>
    <t>Бруто полисирана премија, во илјади денари, на друштвата за осигурување на живот, јуни 2024 година</t>
  </si>
  <si>
    <t>Број на склучени договори на друштвата за осигурување на живот, јуни 2025 година</t>
  </si>
  <si>
    <t>Број на склучени договори на друштвата за осигурување на живот, јуни 2024 година</t>
  </si>
  <si>
    <t>Бруто исплатени штети, во илјади денари, на друштвата за осигурување на живот, јуни 2025 година</t>
  </si>
  <si>
    <t>Бруто исплатени штети, во илјади денари, на друштвата за осигурување на живот, јуни 2024 година</t>
  </si>
  <si>
    <t>Број на исплатени штети на друштвата за осигурување на живот, јуни 2025 година</t>
  </si>
  <si>
    <t>Број на исплатени штети на друштвата за осигурување на живот, јуни 2024 година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</si>
</sst>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yyyy\-mm\-dd"/>
  </numFmts>
  <fonts count="11" x14ac:knownFonts="1">
    <font>
      <sz val="11"/>
      <name val="Calibri"/>
      <family val="2"/>
    </font>
    <font>
      <sz val="11"/>
      <color theme="1"/>
      <name val="Calibri"/>
      <family val="2"/>
      <scheme val="minor"/>
    </font>
    <font>
      <sz val="10"/>
      <name val="Calibri"/>
      <family val="2"/>
    </font>
    <font>
      <b/>
      <sz val="10"/>
      <name val="Calibri"/>
      <family val="2"/>
    </font>
    <font>
      <sz val="10"/>
      <color theme="0"/>
      <name val="Calibri"/>
      <family val="2"/>
    </font>
    <font>
      <sz val="11"/>
      <name val="Calibri"/>
      <family val="2"/>
    </font>
    <font>
      <sz val="10"/>
      <color rgb="FFFF0000"/>
      <name val="Calibri"/>
      <family val="2"/>
      <charset val="204"/>
    </font>
    <font>
      <sz val="10"/>
      <name val="Calibri"/>
      <family val="2"/>
      <charset val="204"/>
    </font>
    <font>
      <sz val="10"/>
      <color rgb="FFFF0000"/>
      <name val="Calibri"/>
      <family val="2"/>
    </font>
    <font>
      <b/>
      <sz val="10"/>
      <name val="Calibri"/>
      <family val="2"/>
      <charset val="204"/>
    </font>
    <font>
      <sz val="8"/>
      <name val="MS Sans Serif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2F2F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/>
        <bgColor indexed="64"/>
      </patternFill>
    </fill>
  </fills>
  <borders count="16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/>
      <right/>
      <top style="thin">
        <color indexed="65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medium">
        <color indexed="64"/>
      </bottom>
      <diagonal/>
    </border>
  </borders>
  <cellStyleXfs count="9">
    <xf numFmtId="0" fontId="0" fillId="0" borderId="0"/>
    <xf numFmtId="43" fontId="5" fillId="0" borderId="0" applyFont="0" applyFill="0" applyBorder="0" applyAlignment="0" applyProtection="0"/>
    <xf numFmtId="49" fontId="10" fillId="0" borderId="0"/>
    <xf numFmtId="49" fontId="10" fillId="0" borderId="0"/>
    <xf numFmtId="165" fontId="10" fillId="0" borderId="0"/>
    <xf numFmtId="49" fontId="10" fillId="0" borderId="0"/>
    <xf numFmtId="49" fontId="10" fillId="0" borderId="0"/>
    <xf numFmtId="0" fontId="10" fillId="0" borderId="0"/>
    <xf numFmtId="0" fontId="1" fillId="0" borderId="0"/>
  </cellStyleXfs>
  <cellXfs count="75">
    <xf numFmtId="0" fontId="0" fillId="0" borderId="0" xfId="0"/>
    <xf numFmtId="0" fontId="2" fillId="0" borderId="0" xfId="0" applyFont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2" fillId="0" borderId="0" xfId="0" applyFont="1" applyAlignment="1">
      <alignment wrapText="1"/>
    </xf>
    <xf numFmtId="3" fontId="2" fillId="0" borderId="0" xfId="0" applyNumberFormat="1" applyFont="1" applyAlignment="1">
      <alignment wrapText="1"/>
    </xf>
    <xf numFmtId="0" fontId="2" fillId="0" borderId="0" xfId="0" applyFont="1"/>
    <xf numFmtId="0" fontId="4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3" fontId="2" fillId="0" borderId="1" xfId="0" applyNumberFormat="1" applyFont="1" applyBorder="1" applyAlignment="1">
      <alignment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3" fontId="3" fillId="0" borderId="1" xfId="0" applyNumberFormat="1" applyFont="1" applyBorder="1" applyAlignment="1">
      <alignment vertical="center"/>
    </xf>
    <xf numFmtId="3" fontId="3" fillId="0" borderId="6" xfId="0" applyNumberFormat="1" applyFont="1" applyBorder="1" applyAlignment="1">
      <alignment vertical="center"/>
    </xf>
    <xf numFmtId="3" fontId="2" fillId="0" borderId="1" xfId="0" applyNumberFormat="1" applyFont="1" applyBorder="1" applyAlignment="1">
      <alignment vertical="center"/>
    </xf>
    <xf numFmtId="3" fontId="2" fillId="0" borderId="6" xfId="0" applyNumberFormat="1" applyFont="1" applyBorder="1" applyAlignment="1">
      <alignment vertical="center"/>
    </xf>
    <xf numFmtId="3" fontId="3" fillId="0" borderId="8" xfId="0" applyNumberFormat="1" applyFont="1" applyBorder="1" applyAlignment="1">
      <alignment vertical="center"/>
    </xf>
    <xf numFmtId="3" fontId="3" fillId="0" borderId="9" xfId="0" applyNumberFormat="1" applyFont="1" applyBorder="1" applyAlignment="1">
      <alignment vertical="center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vertical="center" wrapText="1"/>
    </xf>
    <xf numFmtId="164" fontId="5" fillId="0" borderId="12" xfId="1" applyNumberFormat="1" applyFont="1" applyBorder="1"/>
    <xf numFmtId="164" fontId="2" fillId="0" borderId="1" xfId="1" applyNumberFormat="1" applyFont="1" applyBorder="1" applyAlignment="1">
      <alignment vertical="center" wrapText="1"/>
    </xf>
    <xf numFmtId="3" fontId="2" fillId="4" borderId="1" xfId="0" applyNumberFormat="1" applyFont="1" applyFill="1" applyBorder="1" applyAlignment="1">
      <alignment vertical="center" wrapText="1"/>
    </xf>
    <xf numFmtId="164" fontId="5" fillId="0" borderId="0" xfId="1" applyNumberFormat="1" applyFont="1"/>
    <xf numFmtId="164" fontId="2" fillId="3" borderId="1" xfId="1" applyNumberFormat="1" applyFont="1" applyFill="1" applyBorder="1" applyAlignment="1">
      <alignment vertical="center" wrapText="1"/>
    </xf>
    <xf numFmtId="164" fontId="2" fillId="0" borderId="0" xfId="1" applyNumberFormat="1" applyFont="1" applyAlignment="1">
      <alignment vertical="center" wrapText="1"/>
    </xf>
    <xf numFmtId="164" fontId="2" fillId="4" borderId="1" xfId="1" applyNumberFormat="1" applyFont="1" applyFill="1" applyBorder="1" applyAlignment="1">
      <alignment vertical="center" wrapText="1"/>
    </xf>
    <xf numFmtId="3" fontId="2" fillId="5" borderId="1" xfId="0" applyNumberFormat="1" applyFont="1" applyFill="1" applyBorder="1" applyAlignment="1">
      <alignment vertical="center" wrapText="1"/>
    </xf>
    <xf numFmtId="3" fontId="2" fillId="6" borderId="1" xfId="0" applyNumberFormat="1" applyFont="1" applyFill="1" applyBorder="1" applyAlignment="1">
      <alignment vertical="center" wrapText="1"/>
    </xf>
    <xf numFmtId="3" fontId="6" fillId="0" borderId="1" xfId="0" applyNumberFormat="1" applyFont="1" applyBorder="1" applyAlignment="1">
      <alignment vertical="center" wrapText="1"/>
    </xf>
    <xf numFmtId="3" fontId="7" fillId="0" borderId="1" xfId="0" applyNumberFormat="1" applyFont="1" applyBorder="1" applyAlignment="1">
      <alignment vertical="center" wrapText="1"/>
    </xf>
    <xf numFmtId="3" fontId="7" fillId="3" borderId="1" xfId="0" applyNumberFormat="1" applyFont="1" applyFill="1" applyBorder="1" applyAlignment="1">
      <alignment vertical="center" wrapText="1"/>
    </xf>
    <xf numFmtId="3" fontId="8" fillId="0" borderId="1" xfId="0" applyNumberFormat="1" applyFont="1" applyBorder="1" applyAlignment="1">
      <alignment vertical="center" wrapText="1"/>
    </xf>
    <xf numFmtId="3" fontId="8" fillId="3" borderId="1" xfId="0" applyNumberFormat="1" applyFont="1" applyFill="1" applyBorder="1" applyAlignment="1">
      <alignment vertical="center" wrapText="1"/>
    </xf>
    <xf numFmtId="3" fontId="8" fillId="4" borderId="1" xfId="0" applyNumberFormat="1" applyFont="1" applyFill="1" applyBorder="1" applyAlignment="1">
      <alignment vertical="center" wrapText="1"/>
    </xf>
    <xf numFmtId="3" fontId="8" fillId="5" borderId="1" xfId="0" applyNumberFormat="1" applyFont="1" applyFill="1" applyBorder="1" applyAlignment="1">
      <alignment vertical="center" wrapText="1"/>
    </xf>
    <xf numFmtId="3" fontId="2" fillId="3" borderId="1" xfId="0" applyNumberFormat="1" applyFont="1" applyFill="1" applyBorder="1" applyAlignment="1">
      <alignment wrapText="1"/>
    </xf>
    <xf numFmtId="3" fontId="2" fillId="0" borderId="1" xfId="0" applyNumberFormat="1" applyFont="1" applyBorder="1" applyAlignment="1">
      <alignment wrapText="1"/>
    </xf>
    <xf numFmtId="3" fontId="2" fillId="4" borderId="1" xfId="0" applyNumberFormat="1" applyFont="1" applyFill="1" applyBorder="1" applyAlignment="1">
      <alignment wrapText="1"/>
    </xf>
    <xf numFmtId="4" fontId="2" fillId="3" borderId="1" xfId="0" applyNumberFormat="1" applyFont="1" applyFill="1" applyBorder="1" applyAlignment="1">
      <alignment vertical="center" wrapText="1"/>
    </xf>
    <xf numFmtId="4" fontId="2" fillId="5" borderId="1" xfId="0" applyNumberFormat="1" applyFont="1" applyFill="1" applyBorder="1" applyAlignment="1">
      <alignment vertical="center" wrapText="1"/>
    </xf>
    <xf numFmtId="4" fontId="2" fillId="0" borderId="1" xfId="0" applyNumberFormat="1" applyFont="1" applyBorder="1" applyAlignment="1">
      <alignment vertical="center" wrapText="1"/>
    </xf>
    <xf numFmtId="4" fontId="2" fillId="4" borderId="1" xfId="0" applyNumberFormat="1" applyFont="1" applyFill="1" applyBorder="1" applyAlignment="1">
      <alignment vertical="center" wrapText="1"/>
    </xf>
    <xf numFmtId="3" fontId="3" fillId="3" borderId="1" xfId="0" applyNumberFormat="1" applyFont="1" applyFill="1" applyBorder="1" applyAlignment="1">
      <alignment vertical="center" wrapText="1"/>
    </xf>
    <xf numFmtId="3" fontId="2" fillId="7" borderId="1" xfId="0" applyNumberFormat="1" applyFont="1" applyFill="1" applyBorder="1" applyAlignment="1">
      <alignment vertical="center" wrapText="1"/>
    </xf>
    <xf numFmtId="4" fontId="8" fillId="5" borderId="1" xfId="0" applyNumberFormat="1" applyFont="1" applyFill="1" applyBorder="1" applyAlignment="1">
      <alignment vertical="center" wrapText="1"/>
    </xf>
    <xf numFmtId="3" fontId="2" fillId="3" borderId="13" xfId="0" applyNumberFormat="1" applyFont="1" applyFill="1" applyBorder="1" applyAlignment="1">
      <alignment vertical="center" wrapText="1"/>
    </xf>
    <xf numFmtId="4" fontId="9" fillId="3" borderId="1" xfId="0" applyNumberFormat="1" applyFont="1" applyFill="1" applyBorder="1" applyAlignment="1">
      <alignment vertical="center" wrapText="1"/>
    </xf>
    <xf numFmtId="3" fontId="9" fillId="3" borderId="1" xfId="0" applyNumberFormat="1" applyFont="1" applyFill="1" applyBorder="1" applyAlignment="1">
      <alignment vertical="center" wrapText="1"/>
    </xf>
    <xf numFmtId="3" fontId="2" fillId="3" borderId="14" xfId="0" applyNumberFormat="1" applyFont="1" applyFill="1" applyBorder="1" applyAlignment="1">
      <alignment vertical="center" wrapText="1"/>
    </xf>
    <xf numFmtId="3" fontId="2" fillId="0" borderId="14" xfId="0" applyNumberFormat="1" applyFont="1" applyBorder="1" applyAlignment="1">
      <alignment vertical="center" wrapText="1"/>
    </xf>
    <xf numFmtId="3" fontId="2" fillId="4" borderId="14" xfId="0" applyNumberFormat="1" applyFont="1" applyFill="1" applyBorder="1" applyAlignment="1">
      <alignment vertical="center" wrapText="1"/>
    </xf>
    <xf numFmtId="3" fontId="2" fillId="3" borderId="15" xfId="0" applyNumberFormat="1" applyFont="1" applyFill="1" applyBorder="1" applyAlignment="1">
      <alignment vertical="center" wrapText="1"/>
    </xf>
    <xf numFmtId="3" fontId="7" fillId="6" borderId="1" xfId="0" applyNumberFormat="1" applyFont="1" applyFill="1" applyBorder="1" applyAlignment="1">
      <alignment vertical="center" wrapText="1"/>
    </xf>
    <xf numFmtId="3" fontId="9" fillId="0" borderId="1" xfId="0" applyNumberFormat="1" applyFont="1" applyBorder="1" applyAlignment="1">
      <alignment vertical="center" wrapText="1"/>
    </xf>
    <xf numFmtId="164" fontId="0" fillId="0" borderId="12" xfId="1" applyNumberFormat="1" applyFont="1" applyBorder="1"/>
    <xf numFmtId="164" fontId="8" fillId="0" borderId="1" xfId="1" applyNumberFormat="1" applyFont="1" applyBorder="1" applyAlignment="1">
      <alignment vertical="center" wrapText="1"/>
    </xf>
    <xf numFmtId="164" fontId="8" fillId="4" borderId="1" xfId="1" applyNumberFormat="1" applyFont="1" applyFill="1" applyBorder="1" applyAlignment="1">
      <alignment vertical="center" wrapText="1"/>
    </xf>
    <xf numFmtId="3" fontId="2" fillId="3" borderId="1" xfId="8" applyNumberFormat="1" applyFont="1" applyFill="1" applyBorder="1" applyAlignment="1">
      <alignment vertical="center" wrapText="1"/>
    </xf>
    <xf numFmtId="3" fontId="2" fillId="0" borderId="1" xfId="8" applyNumberFormat="1" applyFont="1" applyBorder="1" applyAlignment="1">
      <alignment vertical="center" wrapText="1"/>
    </xf>
    <xf numFmtId="164" fontId="0" fillId="0" borderId="0" xfId="1" applyNumberFormat="1" applyFont="1"/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</cellXfs>
  <cellStyles count="9">
    <cellStyle name="aqt13" xfId="6" xr:uid="{9D37F215-7D2A-495F-B19A-F21E315B2C52}"/>
    <cellStyle name="aqt21" xfId="7" xr:uid="{75151404-1347-42AD-B379-9FB109A66502}"/>
    <cellStyle name="aqt32" xfId="5" xr:uid="{26206420-3058-4954-B4BD-9C24D2DDDA79}"/>
    <cellStyle name="aqt33" xfId="2" xr:uid="{5D01778D-1107-481C-AB08-AEEF61A94398}"/>
    <cellStyle name="aqt34" xfId="3" xr:uid="{8EDD8BA0-D699-4FD9-B64B-A3EB0EBBB137}"/>
    <cellStyle name="aqt8" xfId="4" xr:uid="{3D6EE69C-E9CA-4637-A1E0-65C0574D0F3E}"/>
    <cellStyle name="Comma" xfId="1" builtinId="3"/>
    <cellStyle name="Normal" xfId="0" builtinId="0"/>
    <cellStyle name="Normal 2" xfId="8" xr:uid="{705DD599-A5E1-4F4A-8B41-C0DB9386D76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95F1E7-638A-41C9-B920-2CD5B6CA5C08}">
  <dimension ref="A1:AR126"/>
  <sheetViews>
    <sheetView zoomScale="90" zoomScaleNormal="90" workbookViewId="0">
      <selection activeCell="H3" sqref="H3:H44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9" width="15.42578125" style="5" customWidth="1"/>
    <col min="10" max="16384" width="9.140625" style="5"/>
  </cols>
  <sheetData>
    <row r="1" spans="1:39" x14ac:dyDescent="0.2">
      <c r="A1" s="18" t="s">
        <v>90</v>
      </c>
    </row>
    <row r="2" spans="1:39" s="7" customFormat="1" x14ac:dyDescent="0.25">
      <c r="A2" s="8"/>
      <c r="B2" s="9"/>
      <c r="C2" s="9" t="s">
        <v>69</v>
      </c>
      <c r="D2" s="9" t="s">
        <v>70</v>
      </c>
      <c r="E2" s="9" t="s">
        <v>71</v>
      </c>
      <c r="F2" s="9" t="s">
        <v>72</v>
      </c>
      <c r="G2" s="9" t="s">
        <v>73</v>
      </c>
      <c r="H2" s="28" t="s">
        <v>88</v>
      </c>
      <c r="I2" s="17" t="s">
        <v>85</v>
      </c>
    </row>
    <row r="3" spans="1:39" s="1" customFormat="1" x14ac:dyDescent="0.2">
      <c r="A3" s="10" t="s">
        <v>1</v>
      </c>
      <c r="B3" s="11" t="s">
        <v>2</v>
      </c>
      <c r="C3" s="29">
        <f t="shared" ref="C3" si="0">C4+C21</f>
        <v>37637</v>
      </c>
      <c r="D3" s="68">
        <v>3726</v>
      </c>
      <c r="E3" s="29">
        <f t="shared" ref="E3" si="1">E4+E21</f>
        <v>835</v>
      </c>
      <c r="F3" s="46">
        <f>SUM(F4,F21,F28)</f>
        <v>7261</v>
      </c>
      <c r="G3" s="49">
        <f>G4+G21</f>
        <v>50809.899440158435</v>
      </c>
      <c r="H3" s="49">
        <f>H4+H21</f>
        <v>1374.63</v>
      </c>
      <c r="I3" s="20">
        <f>SUM(C3:H3)</f>
        <v>101643.52944015844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2">
      <c r="A4" s="10" t="s">
        <v>3</v>
      </c>
      <c r="B4" s="11" t="s">
        <v>4</v>
      </c>
      <c r="C4" s="29">
        <f>C5+C11</f>
        <v>8360</v>
      </c>
      <c r="D4" s="68">
        <v>3694</v>
      </c>
      <c r="E4" s="29">
        <f t="shared" ref="E4" si="2">SUM(E5,E17,E11)</f>
        <v>438</v>
      </c>
      <c r="F4" s="46">
        <f>SUM(F11,F5)</f>
        <v>1665</v>
      </c>
      <c r="G4" s="49">
        <f>G5+G11</f>
        <v>31662.56266824</v>
      </c>
      <c r="H4" s="49">
        <f>H5+H11</f>
        <v>0</v>
      </c>
      <c r="I4" s="20">
        <f t="shared" ref="I4:I44" si="3">SUM(C4:H4)</f>
        <v>45819.562668240003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2">
      <c r="A5" s="15" t="s">
        <v>5</v>
      </c>
      <c r="B5" s="16" t="s">
        <v>6</v>
      </c>
      <c r="C5" s="29">
        <f>SUM(C6:C10)</f>
        <v>8266</v>
      </c>
      <c r="D5" s="68">
        <v>3465</v>
      </c>
      <c r="E5" s="29">
        <f t="shared" ref="E5" si="4">SUM(E6:E10)</f>
        <v>407</v>
      </c>
      <c r="F5" s="46">
        <f>SUM(F6:F10)</f>
        <v>1622</v>
      </c>
      <c r="G5" s="49">
        <f>G6+G8</f>
        <v>31541.332174799998</v>
      </c>
      <c r="H5" s="49">
        <f>SUM(H6:H10)</f>
        <v>0</v>
      </c>
      <c r="I5" s="22">
        <f t="shared" si="3"/>
        <v>45301.332174800002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ht="15" x14ac:dyDescent="0.25">
      <c r="A6" s="15" t="s">
        <v>7</v>
      </c>
      <c r="B6" s="16" t="s">
        <v>8</v>
      </c>
      <c r="C6" s="65">
        <v>7467</v>
      </c>
      <c r="D6" s="69">
        <v>91</v>
      </c>
      <c r="E6" s="12">
        <v>209</v>
      </c>
      <c r="F6" s="12">
        <v>1622</v>
      </c>
      <c r="G6" s="50">
        <v>30845.112622799999</v>
      </c>
      <c r="H6" s="51"/>
      <c r="I6" s="22">
        <f t="shared" si="3"/>
        <v>40234.112622799999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2">
      <c r="A7" s="15" t="s">
        <v>9</v>
      </c>
      <c r="B7" s="16" t="s">
        <v>10</v>
      </c>
      <c r="C7" s="31">
        <v>0</v>
      </c>
      <c r="D7" s="69">
        <v>0</v>
      </c>
      <c r="E7" s="12"/>
      <c r="F7" s="47">
        <v>0</v>
      </c>
      <c r="G7" s="50"/>
      <c r="H7" s="51"/>
      <c r="I7" s="22">
        <f t="shared" si="3"/>
        <v>0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ht="15" x14ac:dyDescent="0.25">
      <c r="A8" s="15" t="s">
        <v>11</v>
      </c>
      <c r="B8" s="16" t="s">
        <v>12</v>
      </c>
      <c r="C8" s="65">
        <v>622</v>
      </c>
      <c r="D8" s="69">
        <v>1766</v>
      </c>
      <c r="E8" s="12"/>
      <c r="F8" s="12">
        <v>0</v>
      </c>
      <c r="G8" s="50">
        <v>696.21955199999979</v>
      </c>
      <c r="H8" s="51"/>
      <c r="I8" s="22">
        <f t="shared" si="3"/>
        <v>3084.2195519999996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2">
      <c r="A9" s="15" t="s">
        <v>13</v>
      </c>
      <c r="B9" s="16" t="s">
        <v>14</v>
      </c>
      <c r="C9" s="31">
        <v>0</v>
      </c>
      <c r="D9" s="69">
        <v>1608</v>
      </c>
      <c r="E9" s="12">
        <v>198</v>
      </c>
      <c r="F9" s="12">
        <v>0</v>
      </c>
      <c r="G9" s="51"/>
      <c r="H9" s="51"/>
      <c r="I9" s="22">
        <f t="shared" si="3"/>
        <v>1806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2">
      <c r="A10" s="15" t="s">
        <v>15</v>
      </c>
      <c r="B10" s="16" t="s">
        <v>16</v>
      </c>
      <c r="C10" s="31">
        <v>177</v>
      </c>
      <c r="D10" s="69">
        <v>0</v>
      </c>
      <c r="E10" s="12"/>
      <c r="F10" s="47">
        <v>0</v>
      </c>
      <c r="G10" s="51"/>
      <c r="H10" s="51"/>
      <c r="I10" s="22">
        <f t="shared" si="3"/>
        <v>177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2">
      <c r="A11" s="15" t="s">
        <v>17</v>
      </c>
      <c r="B11" s="16" t="s">
        <v>18</v>
      </c>
      <c r="C11" s="32">
        <f>SUM(C12:C16)</f>
        <v>94</v>
      </c>
      <c r="D11" s="68">
        <v>229</v>
      </c>
      <c r="E11" s="38">
        <f>SUM(E12:E16)</f>
        <v>31</v>
      </c>
      <c r="F11" s="48">
        <f>SUM(F16,F13)</f>
        <v>43</v>
      </c>
      <c r="G11" s="49">
        <f>SUM(G12:G16)</f>
        <v>121.23049344</v>
      </c>
      <c r="H11" s="49">
        <f>SUM(H12:H16)</f>
        <v>0</v>
      </c>
      <c r="I11" s="22">
        <f t="shared" si="3"/>
        <v>518.23049344000003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ht="15" x14ac:dyDescent="0.25">
      <c r="A12" s="15" t="s">
        <v>19</v>
      </c>
      <c r="B12" s="16" t="s">
        <v>20</v>
      </c>
      <c r="C12" s="33">
        <v>31</v>
      </c>
      <c r="D12" s="69">
        <v>77</v>
      </c>
      <c r="E12" s="12">
        <v>6</v>
      </c>
      <c r="F12" s="47">
        <v>0</v>
      </c>
      <c r="G12" s="50">
        <v>6.6514492800000014</v>
      </c>
      <c r="H12" s="51"/>
      <c r="I12" s="22">
        <f t="shared" si="3"/>
        <v>120.65144928000001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ht="15" x14ac:dyDescent="0.25">
      <c r="A13" s="15" t="s">
        <v>21</v>
      </c>
      <c r="B13" s="16" t="s">
        <v>22</v>
      </c>
      <c r="C13" s="33">
        <v>16</v>
      </c>
      <c r="D13" s="69">
        <v>143</v>
      </c>
      <c r="E13" s="12">
        <v>16</v>
      </c>
      <c r="F13" s="12">
        <v>22</v>
      </c>
      <c r="G13" s="50">
        <v>68.914144319999991</v>
      </c>
      <c r="H13" s="51"/>
      <c r="I13" s="22">
        <f t="shared" si="3"/>
        <v>265.91414431999999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2">
      <c r="A14" s="15" t="s">
        <v>23</v>
      </c>
      <c r="B14" s="16" t="s">
        <v>24</v>
      </c>
      <c r="C14" s="31">
        <v>0</v>
      </c>
      <c r="D14" s="69">
        <v>0</v>
      </c>
      <c r="E14" s="12"/>
      <c r="F14" s="47">
        <v>0</v>
      </c>
      <c r="G14" s="55"/>
      <c r="H14" s="51"/>
      <c r="I14" s="22">
        <f t="shared" si="3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2">
      <c r="A15" s="15" t="s">
        <v>25</v>
      </c>
      <c r="B15" s="16" t="s">
        <v>26</v>
      </c>
      <c r="C15" s="31">
        <v>0</v>
      </c>
      <c r="D15" s="69">
        <v>0</v>
      </c>
      <c r="E15" s="12"/>
      <c r="F15" s="47">
        <v>0</v>
      </c>
      <c r="G15" s="55"/>
      <c r="H15" s="51"/>
      <c r="I15" s="22">
        <f t="shared" si="3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2">
      <c r="A16" s="15" t="s">
        <v>27</v>
      </c>
      <c r="B16" s="16" t="s">
        <v>28</v>
      </c>
      <c r="C16" s="31">
        <v>47</v>
      </c>
      <c r="D16" s="69">
        <v>9</v>
      </c>
      <c r="E16" s="12">
        <v>9</v>
      </c>
      <c r="F16" s="47">
        <v>21</v>
      </c>
      <c r="G16" s="50">
        <v>45.664899840000004</v>
      </c>
      <c r="H16" s="51"/>
      <c r="I16" s="22">
        <f t="shared" si="3"/>
        <v>131.66489984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2">
      <c r="A17" s="15" t="s">
        <v>29</v>
      </c>
      <c r="B17" s="16" t="s">
        <v>30</v>
      </c>
      <c r="C17" s="34">
        <v>0</v>
      </c>
      <c r="D17" s="68">
        <v>0</v>
      </c>
      <c r="E17" s="29">
        <f t="shared" ref="E17" si="5">SUM(E18:E20)</f>
        <v>0</v>
      </c>
      <c r="F17" s="48">
        <v>0</v>
      </c>
      <c r="G17" s="49"/>
      <c r="H17" s="49">
        <f>SUM(H18:H20)</f>
        <v>0</v>
      </c>
      <c r="I17" s="22">
        <f t="shared" si="3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2">
      <c r="A18" s="15" t="s">
        <v>31</v>
      </c>
      <c r="B18" s="16" t="s">
        <v>32</v>
      </c>
      <c r="C18" s="31">
        <v>0</v>
      </c>
      <c r="D18" s="69">
        <v>0</v>
      </c>
      <c r="E18" s="12"/>
      <c r="F18" s="47">
        <v>0</v>
      </c>
      <c r="G18" s="51"/>
      <c r="H18" s="51"/>
      <c r="I18" s="22">
        <f t="shared" si="3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2">
      <c r="A19" s="15" t="s">
        <v>33</v>
      </c>
      <c r="B19" s="16" t="s">
        <v>34</v>
      </c>
      <c r="C19" s="31"/>
      <c r="D19" s="69">
        <v>0</v>
      </c>
      <c r="E19" s="12"/>
      <c r="F19" s="47">
        <v>0</v>
      </c>
      <c r="G19" s="51"/>
      <c r="H19" s="51"/>
      <c r="I19" s="22">
        <f t="shared" si="3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2">
      <c r="A20" s="15" t="s">
        <v>35</v>
      </c>
      <c r="B20" s="16" t="s">
        <v>36</v>
      </c>
      <c r="C20" s="31">
        <v>0</v>
      </c>
      <c r="D20" s="69">
        <v>0</v>
      </c>
      <c r="E20" s="12"/>
      <c r="F20" s="47">
        <v>0</v>
      </c>
      <c r="G20" s="51"/>
      <c r="H20" s="51"/>
      <c r="I20" s="22">
        <f t="shared" si="3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2">
      <c r="A21" s="10" t="s">
        <v>37</v>
      </c>
      <c r="B21" s="11" t="s">
        <v>38</v>
      </c>
      <c r="C21" s="34">
        <f>C22+C28</f>
        <v>29277</v>
      </c>
      <c r="D21" s="68">
        <v>32</v>
      </c>
      <c r="E21" s="29">
        <f t="shared" ref="E21" si="6">SUM(E22,E28,E34)</f>
        <v>397</v>
      </c>
      <c r="F21" s="32">
        <f>SUM(F22,F34)</f>
        <v>5182</v>
      </c>
      <c r="G21" s="49">
        <f>G22+G28</f>
        <v>19147.336771918432</v>
      </c>
      <c r="H21" s="49">
        <f>H22+H28</f>
        <v>1374.63</v>
      </c>
      <c r="I21" s="20">
        <f t="shared" si="3"/>
        <v>55409.966771918429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2">
      <c r="A22" s="15" t="s">
        <v>5</v>
      </c>
      <c r="B22" s="16" t="s">
        <v>39</v>
      </c>
      <c r="C22" s="32">
        <f>SUM(C23:C27)</f>
        <v>26013</v>
      </c>
      <c r="D22" s="68">
        <v>32</v>
      </c>
      <c r="E22" s="29">
        <f t="shared" ref="E22" si="7">SUM(E23:E27)</f>
        <v>397</v>
      </c>
      <c r="F22" s="32">
        <f t="shared" ref="F22" si="8">SUM(F23:F27)</f>
        <v>5182</v>
      </c>
      <c r="G22" s="49">
        <f>G24</f>
        <v>19147.336771918432</v>
      </c>
      <c r="H22" s="29">
        <f>SUM(H23:H27)</f>
        <v>908.89</v>
      </c>
      <c r="I22" s="22">
        <f t="shared" si="3"/>
        <v>51680.226771918431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2">
      <c r="A23" s="15" t="s">
        <v>7</v>
      </c>
      <c r="B23" s="16" t="s">
        <v>40</v>
      </c>
      <c r="C23" s="31">
        <v>0</v>
      </c>
      <c r="D23" s="69">
        <v>0</v>
      </c>
      <c r="E23" s="12"/>
      <c r="F23" s="47">
        <v>0</v>
      </c>
      <c r="G23" s="51"/>
      <c r="H23" s="51"/>
      <c r="I23" s="22">
        <f t="shared" si="3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2">
      <c r="A24" s="15" t="s">
        <v>9</v>
      </c>
      <c r="B24" s="16" t="s">
        <v>41</v>
      </c>
      <c r="C24" s="35">
        <v>26013</v>
      </c>
      <c r="D24" s="69">
        <v>32</v>
      </c>
      <c r="E24" s="12">
        <v>397</v>
      </c>
      <c r="F24" s="12">
        <v>5182</v>
      </c>
      <c r="G24" s="51">
        <v>19147.336771918432</v>
      </c>
      <c r="H24" s="51">
        <v>908.89</v>
      </c>
      <c r="I24" s="22">
        <f t="shared" si="3"/>
        <v>51680.226771918431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2">
      <c r="A25" s="15" t="s">
        <v>11</v>
      </c>
      <c r="B25" s="16" t="s">
        <v>42</v>
      </c>
      <c r="C25" s="31">
        <v>0</v>
      </c>
      <c r="D25" s="69">
        <v>0</v>
      </c>
      <c r="E25" s="12"/>
      <c r="F25" s="47">
        <v>0</v>
      </c>
      <c r="G25" s="51"/>
      <c r="H25" s="51"/>
      <c r="I25" s="22">
        <f t="shared" si="3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2">
      <c r="A26" s="15" t="s">
        <v>13</v>
      </c>
      <c r="B26" s="16" t="s">
        <v>43</v>
      </c>
      <c r="C26" s="31">
        <v>0</v>
      </c>
      <c r="D26" s="69">
        <v>0</v>
      </c>
      <c r="E26" s="12"/>
      <c r="F26" s="47">
        <v>0</v>
      </c>
      <c r="G26" s="51"/>
      <c r="H26" s="51"/>
      <c r="I26" s="22">
        <f t="shared" si="3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2">
      <c r="A27" s="15" t="s">
        <v>15</v>
      </c>
      <c r="B27" s="16" t="s">
        <v>44</v>
      </c>
      <c r="C27" s="31">
        <v>0</v>
      </c>
      <c r="D27" s="69">
        <v>0</v>
      </c>
      <c r="E27" s="12"/>
      <c r="F27" s="47">
        <v>0</v>
      </c>
      <c r="G27" s="51"/>
      <c r="H27" s="51"/>
      <c r="I27" s="22">
        <f t="shared" si="3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2">
      <c r="A28" s="15" t="s">
        <v>17</v>
      </c>
      <c r="B28" s="16" t="s">
        <v>45</v>
      </c>
      <c r="C28" s="32">
        <f>SUM(C29:C33)</f>
        <v>3264</v>
      </c>
      <c r="D28" s="68">
        <v>0</v>
      </c>
      <c r="E28" s="29">
        <f>SUM(E29:E33)</f>
        <v>0</v>
      </c>
      <c r="F28" s="32">
        <f>SUM(F29:F33)</f>
        <v>414</v>
      </c>
      <c r="G28" s="49">
        <f>SUM(G29:G33)</f>
        <v>0</v>
      </c>
      <c r="H28" s="49">
        <f>SUM(H29:H33)</f>
        <v>465.74</v>
      </c>
      <c r="I28" s="22">
        <f t="shared" si="3"/>
        <v>4143.74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ht="15" x14ac:dyDescent="0.25">
      <c r="A29" s="15" t="s">
        <v>19</v>
      </c>
      <c r="B29" s="16" t="s">
        <v>46</v>
      </c>
      <c r="C29" s="33">
        <v>275</v>
      </c>
      <c r="D29" s="69">
        <v>0</v>
      </c>
      <c r="E29" s="12"/>
      <c r="F29" s="12">
        <v>43</v>
      </c>
      <c r="G29" s="51"/>
      <c r="H29" s="51">
        <v>74.699999999999989</v>
      </c>
      <c r="I29" s="22">
        <f t="shared" si="3"/>
        <v>392.7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ht="15" x14ac:dyDescent="0.25">
      <c r="A30" s="15" t="s">
        <v>21</v>
      </c>
      <c r="B30" s="16" t="s">
        <v>47</v>
      </c>
      <c r="C30" s="33">
        <v>2862</v>
      </c>
      <c r="D30" s="69">
        <v>0</v>
      </c>
      <c r="E30" s="12"/>
      <c r="F30" s="12">
        <v>305</v>
      </c>
      <c r="G30" s="51"/>
      <c r="H30" s="51">
        <v>164.96</v>
      </c>
      <c r="I30" s="22">
        <f t="shared" si="3"/>
        <v>3331.96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2">
      <c r="A31" s="15" t="s">
        <v>23</v>
      </c>
      <c r="B31" s="16" t="s">
        <v>48</v>
      </c>
      <c r="C31" s="31">
        <v>0</v>
      </c>
      <c r="D31" s="69">
        <v>0</v>
      </c>
      <c r="E31" s="12"/>
      <c r="F31" s="47">
        <v>0</v>
      </c>
      <c r="G31" s="51"/>
      <c r="H31" s="51"/>
      <c r="I31" s="22">
        <f t="shared" si="3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2">
      <c r="A32" s="15" t="s">
        <v>25</v>
      </c>
      <c r="B32" s="16" t="s">
        <v>49</v>
      </c>
      <c r="C32" s="31">
        <v>0</v>
      </c>
      <c r="D32" s="69">
        <v>0</v>
      </c>
      <c r="E32" s="12"/>
      <c r="F32" s="47">
        <v>0</v>
      </c>
      <c r="G32" s="51"/>
      <c r="H32" s="51"/>
      <c r="I32" s="22">
        <f t="shared" si="3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2">
      <c r="A33" s="15" t="s">
        <v>27</v>
      </c>
      <c r="B33" s="16" t="s">
        <v>50</v>
      </c>
      <c r="C33" s="31">
        <v>127</v>
      </c>
      <c r="D33" s="69">
        <v>0</v>
      </c>
      <c r="E33" s="12"/>
      <c r="F33" s="12">
        <v>66</v>
      </c>
      <c r="G33" s="51"/>
      <c r="H33" s="51">
        <v>226.08</v>
      </c>
      <c r="I33" s="22">
        <f t="shared" si="3"/>
        <v>419.08000000000004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2">
      <c r="A34" s="15" t="s">
        <v>29</v>
      </c>
      <c r="B34" s="16" t="s">
        <v>51</v>
      </c>
      <c r="C34" s="36">
        <v>0</v>
      </c>
      <c r="D34" s="68">
        <v>0</v>
      </c>
      <c r="E34" s="29">
        <f t="shared" ref="E34" si="9">SUM(E35:E37)</f>
        <v>0</v>
      </c>
      <c r="F34" s="48">
        <v>0</v>
      </c>
      <c r="G34" s="49"/>
      <c r="H34" s="49">
        <f>SUM(H35:H37)</f>
        <v>0</v>
      </c>
      <c r="I34" s="22">
        <f t="shared" si="3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2">
      <c r="A35" s="15" t="s">
        <v>31</v>
      </c>
      <c r="B35" s="16" t="s">
        <v>52</v>
      </c>
      <c r="C35" s="31">
        <v>0</v>
      </c>
      <c r="D35" s="69">
        <v>0</v>
      </c>
      <c r="E35" s="12"/>
      <c r="F35" s="47">
        <v>0</v>
      </c>
      <c r="G35" s="51"/>
      <c r="H35" s="51"/>
      <c r="I35" s="22">
        <f t="shared" si="3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2">
      <c r="A36" s="15" t="s">
        <v>33</v>
      </c>
      <c r="B36" s="16" t="s">
        <v>53</v>
      </c>
      <c r="C36" s="31">
        <v>0</v>
      </c>
      <c r="D36" s="69">
        <v>0</v>
      </c>
      <c r="E36" s="12"/>
      <c r="F36" s="47">
        <v>0</v>
      </c>
      <c r="G36" s="51"/>
      <c r="H36" s="51"/>
      <c r="I36" s="22">
        <f t="shared" si="3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2">
      <c r="A37" s="15" t="s">
        <v>35</v>
      </c>
      <c r="B37" s="16" t="s">
        <v>54</v>
      </c>
      <c r="C37" s="31">
        <v>0</v>
      </c>
      <c r="D37" s="69">
        <v>0</v>
      </c>
      <c r="E37" s="12"/>
      <c r="F37" s="47">
        <v>0</v>
      </c>
      <c r="G37" s="51"/>
      <c r="H37" s="51"/>
      <c r="I37" s="22">
        <f t="shared" si="3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2">
      <c r="A38" s="10" t="s">
        <v>55</v>
      </c>
      <c r="B38" s="11" t="s">
        <v>56</v>
      </c>
      <c r="C38" s="31">
        <v>0</v>
      </c>
      <c r="D38" s="69">
        <v>0</v>
      </c>
      <c r="E38" s="12"/>
      <c r="F38" s="47">
        <v>0</v>
      </c>
      <c r="G38" s="51"/>
      <c r="H38" s="51"/>
      <c r="I38" s="20">
        <f t="shared" si="3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5.5" x14ac:dyDescent="0.25">
      <c r="A39" s="10" t="s">
        <v>57</v>
      </c>
      <c r="B39" s="11" t="s">
        <v>58</v>
      </c>
      <c r="C39" s="30">
        <v>13786</v>
      </c>
      <c r="D39" s="68">
        <v>1814</v>
      </c>
      <c r="E39" s="12">
        <v>3787</v>
      </c>
      <c r="F39" s="12">
        <v>1227</v>
      </c>
      <c r="G39" s="51">
        <v>10778.516323919999</v>
      </c>
      <c r="H39" s="51">
        <v>1291.94</v>
      </c>
      <c r="I39" s="20">
        <f t="shared" si="3"/>
        <v>32684.456323919996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2">
      <c r="A40" s="10" t="s">
        <v>59</v>
      </c>
      <c r="B40" s="11" t="s">
        <v>60</v>
      </c>
      <c r="C40" s="31">
        <v>0</v>
      </c>
      <c r="D40" s="69">
        <v>0</v>
      </c>
      <c r="E40" s="12"/>
      <c r="F40" s="47">
        <v>0</v>
      </c>
      <c r="G40" s="51"/>
      <c r="H40" s="51"/>
      <c r="I40" s="20">
        <f t="shared" si="3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2">
      <c r="A41" s="10" t="s">
        <v>61</v>
      </c>
      <c r="B41" s="11" t="s">
        <v>62</v>
      </c>
      <c r="C41" s="31">
        <v>0</v>
      </c>
      <c r="D41" s="69">
        <v>0</v>
      </c>
      <c r="E41" s="12"/>
      <c r="F41" s="12">
        <v>0</v>
      </c>
      <c r="G41" s="51"/>
      <c r="H41" s="51"/>
      <c r="I41" s="20">
        <f t="shared" si="3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2">
      <c r="A42" s="10" t="s">
        <v>63</v>
      </c>
      <c r="B42" s="11" t="s">
        <v>64</v>
      </c>
      <c r="C42" s="31">
        <v>0</v>
      </c>
      <c r="D42" s="69">
        <v>0</v>
      </c>
      <c r="E42" s="12"/>
      <c r="F42" s="12">
        <v>0</v>
      </c>
      <c r="G42" s="51"/>
      <c r="H42" s="51"/>
      <c r="I42" s="20">
        <f t="shared" si="3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2">
      <c r="A43" s="10" t="s">
        <v>65</v>
      </c>
      <c r="B43" s="11" t="s">
        <v>66</v>
      </c>
      <c r="C43" s="31">
        <v>0</v>
      </c>
      <c r="D43" s="69">
        <v>0</v>
      </c>
      <c r="E43" s="12"/>
      <c r="F43" s="12">
        <v>0</v>
      </c>
      <c r="G43" s="51"/>
      <c r="H43" s="51"/>
      <c r="I43" s="20">
        <f t="shared" si="3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ht="13.5" thickBot="1" x14ac:dyDescent="0.25">
      <c r="A44" s="13" t="s">
        <v>67</v>
      </c>
      <c r="B44" s="14" t="s">
        <v>68</v>
      </c>
      <c r="C44" s="29">
        <f>C5+C11+C22+C28+C39</f>
        <v>51423</v>
      </c>
      <c r="D44" s="68">
        <v>5540</v>
      </c>
      <c r="E44" s="29">
        <f t="shared" ref="E44" si="10">SUM(E3,E38:E43)</f>
        <v>4622</v>
      </c>
      <c r="F44" s="56">
        <f>SUM(F3,F39)</f>
        <v>8488</v>
      </c>
      <c r="G44" s="52">
        <f>G3+G39</f>
        <v>61588.415764078432</v>
      </c>
      <c r="H44" s="57">
        <f>H5+H11+H22+H28+H39</f>
        <v>2666.57</v>
      </c>
      <c r="I44" s="24">
        <f t="shared" si="3"/>
        <v>134327.98576407845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2">
      <c r="C48" s="4"/>
    </row>
    <row r="73" spans="1:44" s="3" customFormat="1" x14ac:dyDescent="0.2">
      <c r="A73" s="6" t="s">
        <v>69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2">
      <c r="A74" s="6" t="s">
        <v>70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2">
      <c r="A75" s="6" t="s">
        <v>71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2">
      <c r="A76" s="6" t="s">
        <v>72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2">
      <c r="A77" s="6" t="s">
        <v>73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2">
      <c r="A115" s="6" t="s">
        <v>74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2">
      <c r="A116" s="6" t="s">
        <v>75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2">
      <c r="A117" s="6" t="s">
        <v>76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2">
      <c r="A119" s="6" t="s">
        <v>77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2">
      <c r="A120" s="6" t="s">
        <v>78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2">
      <c r="A121" s="6" t="s">
        <v>79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2">
      <c r="A122" s="6" t="s">
        <v>80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2">
      <c r="A123" s="6" t="s">
        <v>81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2">
      <c r="A124" s="6" t="s">
        <v>82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2">
      <c r="A125" s="6" t="s">
        <v>83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2">
      <c r="A126" s="6" t="s">
        <v>84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rowBreaks count="1" manualBreakCount="1">
    <brk id="4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5908B8-C460-472D-90C3-C87C531AB9D9}">
  <dimension ref="A1:AR126"/>
  <sheetViews>
    <sheetView zoomScale="90" zoomScaleNormal="90" workbookViewId="0">
      <selection activeCell="D3" sqref="D3:H44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9" width="15.42578125" style="5" customWidth="1"/>
    <col min="10" max="16384" width="9.140625" style="5"/>
  </cols>
  <sheetData>
    <row r="1" spans="1:39" x14ac:dyDescent="0.2">
      <c r="A1" s="18" t="s">
        <v>91</v>
      </c>
    </row>
    <row r="2" spans="1:39" s="7" customFormat="1" x14ac:dyDescent="0.25">
      <c r="A2" s="8"/>
      <c r="B2" s="9"/>
      <c r="C2" s="9" t="s">
        <v>69</v>
      </c>
      <c r="D2" s="9" t="s">
        <v>70</v>
      </c>
      <c r="E2" s="9" t="s">
        <v>71</v>
      </c>
      <c r="F2" s="9" t="s">
        <v>72</v>
      </c>
      <c r="G2" s="9" t="s">
        <v>73</v>
      </c>
      <c r="H2" s="28" t="s">
        <v>89</v>
      </c>
      <c r="I2" s="17" t="s">
        <v>85</v>
      </c>
    </row>
    <row r="3" spans="1:39" s="1" customFormat="1" x14ac:dyDescent="0.2">
      <c r="A3" s="10" t="s">
        <v>1</v>
      </c>
      <c r="B3" s="11" t="s">
        <v>2</v>
      </c>
      <c r="C3" s="29">
        <f t="shared" ref="C3" si="0">C4+C21</f>
        <v>21648</v>
      </c>
      <c r="D3" s="29">
        <v>3450</v>
      </c>
      <c r="E3" s="29">
        <f t="shared" ref="E3" si="1">E4+E21</f>
        <v>1249</v>
      </c>
      <c r="F3" s="46">
        <f>SUM(F4,F21,F28)</f>
        <v>7629</v>
      </c>
      <c r="G3" s="49">
        <f>G4+G21</f>
        <v>46848.59219899973</v>
      </c>
      <c r="H3" s="49">
        <f>H4+H21</f>
        <v>480.1</v>
      </c>
      <c r="I3" s="20">
        <f>SUM(C3:H3)</f>
        <v>81304.692198999735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2">
      <c r="A4" s="10" t="s">
        <v>3</v>
      </c>
      <c r="B4" s="11" t="s">
        <v>4</v>
      </c>
      <c r="C4" s="29">
        <f>C5+C11</f>
        <v>7353</v>
      </c>
      <c r="D4" s="29">
        <v>3363</v>
      </c>
      <c r="E4" s="29">
        <f t="shared" ref="E4" si="2">SUM(E5,E17,E11)</f>
        <v>892</v>
      </c>
      <c r="F4" s="46">
        <f>SUM(F11,F5)</f>
        <v>1184</v>
      </c>
      <c r="G4" s="49">
        <f>G5+G11</f>
        <v>10448.153982999998</v>
      </c>
      <c r="H4" s="49">
        <f>H5+H11</f>
        <v>0</v>
      </c>
      <c r="I4" s="20">
        <f t="shared" ref="I4:I44" si="3">SUM(C4:H4)</f>
        <v>23240.153982999997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2">
      <c r="A5" s="15" t="s">
        <v>5</v>
      </c>
      <c r="B5" s="16" t="s">
        <v>6</v>
      </c>
      <c r="C5" s="29">
        <f>SUM(C6:C10)</f>
        <v>7300</v>
      </c>
      <c r="D5" s="29">
        <v>3072</v>
      </c>
      <c r="E5" s="29">
        <f t="shared" ref="E5" si="4">SUM(E6:E10)</f>
        <v>826</v>
      </c>
      <c r="F5" s="46">
        <f>SUM(F6:F10)</f>
        <v>1171</v>
      </c>
      <c r="G5" s="49">
        <f>G6+G8</f>
        <v>10401.169432999999</v>
      </c>
      <c r="H5" s="49">
        <f>SUM(H6:H10)</f>
        <v>0</v>
      </c>
      <c r="I5" s="22">
        <f t="shared" si="3"/>
        <v>22770.169432999999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ht="15" x14ac:dyDescent="0.25">
      <c r="A6" s="15" t="s">
        <v>7</v>
      </c>
      <c r="B6" s="16" t="s">
        <v>8</v>
      </c>
      <c r="C6" s="65">
        <v>6965</v>
      </c>
      <c r="D6" s="12">
        <v>172</v>
      </c>
      <c r="E6" s="12">
        <v>639</v>
      </c>
      <c r="F6" s="12">
        <v>1063</v>
      </c>
      <c r="G6" s="50">
        <v>9684.4474249999985</v>
      </c>
      <c r="H6" s="51"/>
      <c r="I6" s="22">
        <f t="shared" si="3"/>
        <v>18523.447424999998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2">
      <c r="A7" s="15" t="s">
        <v>9</v>
      </c>
      <c r="B7" s="16" t="s">
        <v>10</v>
      </c>
      <c r="C7" s="31">
        <v>0</v>
      </c>
      <c r="D7" s="12">
        <v>0</v>
      </c>
      <c r="E7" s="12"/>
      <c r="F7" s="47">
        <v>0</v>
      </c>
      <c r="G7" s="50"/>
      <c r="H7" s="51"/>
      <c r="I7" s="22">
        <f t="shared" si="3"/>
        <v>0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ht="15" x14ac:dyDescent="0.25">
      <c r="A8" s="15" t="s">
        <v>11</v>
      </c>
      <c r="B8" s="16" t="s">
        <v>12</v>
      </c>
      <c r="C8" s="65">
        <v>270</v>
      </c>
      <c r="D8" s="12">
        <v>1518</v>
      </c>
      <c r="E8" s="12"/>
      <c r="F8" s="12">
        <v>46</v>
      </c>
      <c r="G8" s="50">
        <v>716.72200800000007</v>
      </c>
      <c r="H8" s="51"/>
      <c r="I8" s="22">
        <f t="shared" si="3"/>
        <v>2550.7220080000002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2">
      <c r="A9" s="15" t="s">
        <v>13</v>
      </c>
      <c r="B9" s="16" t="s">
        <v>14</v>
      </c>
      <c r="C9" s="31">
        <v>0</v>
      </c>
      <c r="D9" s="12">
        <v>1382</v>
      </c>
      <c r="E9" s="12">
        <v>187</v>
      </c>
      <c r="F9" s="12">
        <v>62</v>
      </c>
      <c r="G9" s="51"/>
      <c r="H9" s="51"/>
      <c r="I9" s="22">
        <f t="shared" si="3"/>
        <v>1631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2">
      <c r="A10" s="15" t="s">
        <v>15</v>
      </c>
      <c r="B10" s="16" t="s">
        <v>16</v>
      </c>
      <c r="C10" s="31">
        <v>65</v>
      </c>
      <c r="D10" s="12">
        <v>0</v>
      </c>
      <c r="E10" s="12"/>
      <c r="F10" s="47">
        <v>0</v>
      </c>
      <c r="G10" s="51"/>
      <c r="H10" s="51"/>
      <c r="I10" s="22">
        <f t="shared" si="3"/>
        <v>65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2">
      <c r="A11" s="15" t="s">
        <v>17</v>
      </c>
      <c r="B11" s="16" t="s">
        <v>18</v>
      </c>
      <c r="C11" s="32">
        <f>C12+C13+C14+C15+C16</f>
        <v>53</v>
      </c>
      <c r="D11" s="29">
        <v>291</v>
      </c>
      <c r="E11" s="38">
        <f t="shared" ref="E11" si="5">SUM(E12:E16)</f>
        <v>66</v>
      </c>
      <c r="F11" s="48">
        <f>SUM(F16,F13)</f>
        <v>13</v>
      </c>
      <c r="G11" s="49">
        <f>SUM(G12:G16)</f>
        <v>46.984550000000013</v>
      </c>
      <c r="H11" s="49">
        <f>SUM(H12:H16)</f>
        <v>0</v>
      </c>
      <c r="I11" s="22">
        <f t="shared" si="3"/>
        <v>469.98455000000001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ht="15" x14ac:dyDescent="0.25">
      <c r="A12" s="15" t="s">
        <v>19</v>
      </c>
      <c r="B12" s="16" t="s">
        <v>20</v>
      </c>
      <c r="C12" s="70">
        <v>25</v>
      </c>
      <c r="D12" s="12">
        <v>96</v>
      </c>
      <c r="E12" s="12">
        <v>10</v>
      </c>
      <c r="F12" s="47">
        <v>0</v>
      </c>
      <c r="G12" s="50">
        <v>3.6279599999999999</v>
      </c>
      <c r="H12" s="51"/>
      <c r="I12" s="22">
        <f t="shared" si="3"/>
        <v>134.62796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ht="15" x14ac:dyDescent="0.25">
      <c r="A13" s="15" t="s">
        <v>21</v>
      </c>
      <c r="B13" s="16" t="s">
        <v>22</v>
      </c>
      <c r="C13" s="70">
        <v>14</v>
      </c>
      <c r="D13" s="12">
        <v>184</v>
      </c>
      <c r="E13" s="12">
        <v>22</v>
      </c>
      <c r="F13" s="12">
        <v>5</v>
      </c>
      <c r="G13" s="50">
        <v>36.641162000000008</v>
      </c>
      <c r="H13" s="51"/>
      <c r="I13" s="22">
        <f t="shared" si="3"/>
        <v>261.64116200000001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2">
      <c r="A14" s="15" t="s">
        <v>23</v>
      </c>
      <c r="B14" s="16" t="s">
        <v>24</v>
      </c>
      <c r="C14" s="31">
        <v>0</v>
      </c>
      <c r="D14" s="12">
        <v>0</v>
      </c>
      <c r="E14" s="12"/>
      <c r="F14" s="47">
        <v>0</v>
      </c>
      <c r="G14" s="55"/>
      <c r="H14" s="51"/>
      <c r="I14" s="22">
        <f t="shared" si="3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2">
      <c r="A15" s="15" t="s">
        <v>25</v>
      </c>
      <c r="B15" s="16" t="s">
        <v>26</v>
      </c>
      <c r="C15" s="31">
        <v>0</v>
      </c>
      <c r="D15" s="12">
        <v>0</v>
      </c>
      <c r="E15" s="12"/>
      <c r="F15" s="47">
        <v>0</v>
      </c>
      <c r="G15" s="55"/>
      <c r="H15" s="51"/>
      <c r="I15" s="22">
        <f t="shared" si="3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2">
      <c r="A16" s="15" t="s">
        <v>27</v>
      </c>
      <c r="B16" s="16" t="s">
        <v>28</v>
      </c>
      <c r="C16" s="31">
        <v>14</v>
      </c>
      <c r="D16" s="12">
        <v>11</v>
      </c>
      <c r="E16" s="12">
        <v>34</v>
      </c>
      <c r="F16" s="12">
        <v>8</v>
      </c>
      <c r="G16" s="50">
        <v>6.7154280000000011</v>
      </c>
      <c r="H16" s="51"/>
      <c r="I16" s="22">
        <f t="shared" si="3"/>
        <v>73.715428000000003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2">
      <c r="A17" s="15" t="s">
        <v>29</v>
      </c>
      <c r="B17" s="16" t="s">
        <v>30</v>
      </c>
      <c r="C17" s="34">
        <v>0</v>
      </c>
      <c r="D17" s="29">
        <v>0</v>
      </c>
      <c r="E17" s="29">
        <f t="shared" ref="E17" si="6">SUM(E18:E20)</f>
        <v>0</v>
      </c>
      <c r="F17" s="48">
        <v>0</v>
      </c>
      <c r="G17" s="49"/>
      <c r="H17" s="49">
        <f>SUM(H18:H20)</f>
        <v>0</v>
      </c>
      <c r="I17" s="22">
        <f t="shared" si="3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2">
      <c r="A18" s="15" t="s">
        <v>31</v>
      </c>
      <c r="B18" s="16" t="s">
        <v>32</v>
      </c>
      <c r="C18" s="31">
        <v>0</v>
      </c>
      <c r="D18" s="12">
        <v>0</v>
      </c>
      <c r="E18" s="12"/>
      <c r="F18" s="47">
        <v>0</v>
      </c>
      <c r="G18" s="51"/>
      <c r="H18" s="51"/>
      <c r="I18" s="22">
        <f t="shared" si="3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2">
      <c r="A19" s="15" t="s">
        <v>33</v>
      </c>
      <c r="B19" s="16" t="s">
        <v>34</v>
      </c>
      <c r="C19" s="31"/>
      <c r="D19" s="12">
        <v>0</v>
      </c>
      <c r="E19" s="12"/>
      <c r="F19" s="47">
        <v>0</v>
      </c>
      <c r="G19" s="51"/>
      <c r="H19" s="51"/>
      <c r="I19" s="22">
        <f t="shared" si="3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2">
      <c r="A20" s="15" t="s">
        <v>35</v>
      </c>
      <c r="B20" s="16" t="s">
        <v>36</v>
      </c>
      <c r="C20" s="31">
        <v>0</v>
      </c>
      <c r="D20" s="12">
        <v>0</v>
      </c>
      <c r="E20" s="12"/>
      <c r="F20" s="47">
        <v>0</v>
      </c>
      <c r="G20" s="51"/>
      <c r="H20" s="51"/>
      <c r="I20" s="22">
        <f t="shared" si="3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2">
      <c r="A21" s="10" t="s">
        <v>37</v>
      </c>
      <c r="B21" s="11" t="s">
        <v>38</v>
      </c>
      <c r="C21" s="34">
        <f>C22+C28</f>
        <v>14295</v>
      </c>
      <c r="D21" s="29">
        <v>87</v>
      </c>
      <c r="E21" s="29">
        <f t="shared" ref="E21" si="7">SUM(E22,E28,E34)</f>
        <v>357</v>
      </c>
      <c r="F21" s="32">
        <f>SUM(F22,F34)</f>
        <v>6076</v>
      </c>
      <c r="G21" s="49">
        <f>G22+G28</f>
        <v>36400.438215999733</v>
      </c>
      <c r="H21" s="49">
        <f>H22+H28</f>
        <v>480.1</v>
      </c>
      <c r="I21" s="20">
        <f t="shared" si="3"/>
        <v>57695.538215999732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2">
      <c r="A22" s="15" t="s">
        <v>5</v>
      </c>
      <c r="B22" s="16" t="s">
        <v>39</v>
      </c>
      <c r="C22" s="32">
        <f>SUM(C23:C27)</f>
        <v>12986</v>
      </c>
      <c r="D22" s="29">
        <v>87</v>
      </c>
      <c r="E22" s="29">
        <f t="shared" ref="E22:F22" si="8">SUM(E23:E27)</f>
        <v>357</v>
      </c>
      <c r="F22" s="32">
        <f t="shared" si="8"/>
        <v>6076</v>
      </c>
      <c r="G22" s="49">
        <f>G24</f>
        <v>36298.49253999973</v>
      </c>
      <c r="H22" s="29">
        <f>SUM(H23:H27)</f>
        <v>208.38000000000002</v>
      </c>
      <c r="I22" s="22">
        <f t="shared" si="3"/>
        <v>56012.872539999727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2">
      <c r="A23" s="15" t="s">
        <v>7</v>
      </c>
      <c r="B23" s="16" t="s">
        <v>40</v>
      </c>
      <c r="C23" s="31">
        <v>0</v>
      </c>
      <c r="D23" s="12">
        <v>0</v>
      </c>
      <c r="E23" s="12"/>
      <c r="F23" s="47">
        <v>0</v>
      </c>
      <c r="G23" s="51"/>
      <c r="H23" s="51"/>
      <c r="I23" s="22">
        <f t="shared" si="3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2">
      <c r="A24" s="15" t="s">
        <v>9</v>
      </c>
      <c r="B24" s="16" t="s">
        <v>41</v>
      </c>
      <c r="C24" s="35">
        <v>12986</v>
      </c>
      <c r="D24" s="12">
        <v>87</v>
      </c>
      <c r="E24" s="12">
        <v>357</v>
      </c>
      <c r="F24" s="12">
        <v>6076</v>
      </c>
      <c r="G24" s="51">
        <v>36298.49253999973</v>
      </c>
      <c r="H24" s="51">
        <v>208.38000000000002</v>
      </c>
      <c r="I24" s="22">
        <f t="shared" si="3"/>
        <v>56012.872539999727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2">
      <c r="A25" s="15" t="s">
        <v>11</v>
      </c>
      <c r="B25" s="16" t="s">
        <v>42</v>
      </c>
      <c r="C25" s="31">
        <v>0</v>
      </c>
      <c r="D25" s="12">
        <v>0</v>
      </c>
      <c r="E25" s="12"/>
      <c r="F25" s="47">
        <v>0</v>
      </c>
      <c r="G25" s="51"/>
      <c r="H25" s="51"/>
      <c r="I25" s="22">
        <f t="shared" si="3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2">
      <c r="A26" s="15" t="s">
        <v>13</v>
      </c>
      <c r="B26" s="16" t="s">
        <v>43</v>
      </c>
      <c r="C26" s="31">
        <v>0</v>
      </c>
      <c r="D26" s="12">
        <v>0</v>
      </c>
      <c r="E26" s="12"/>
      <c r="F26" s="47">
        <v>0</v>
      </c>
      <c r="G26" s="51"/>
      <c r="H26" s="51"/>
      <c r="I26" s="22">
        <f t="shared" si="3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2">
      <c r="A27" s="15" t="s">
        <v>15</v>
      </c>
      <c r="B27" s="16" t="s">
        <v>44</v>
      </c>
      <c r="C27" s="31">
        <v>0</v>
      </c>
      <c r="D27" s="12">
        <v>0</v>
      </c>
      <c r="E27" s="12"/>
      <c r="F27" s="47">
        <v>0</v>
      </c>
      <c r="G27" s="51"/>
      <c r="H27" s="51"/>
      <c r="I27" s="22">
        <f t="shared" si="3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2">
      <c r="A28" s="15" t="s">
        <v>17</v>
      </c>
      <c r="B28" s="16" t="s">
        <v>45</v>
      </c>
      <c r="C28" s="32">
        <f>SUM(C29:C33)</f>
        <v>1309</v>
      </c>
      <c r="D28" s="29">
        <v>0</v>
      </c>
      <c r="E28" s="29">
        <f>SUM(E29:E33)</f>
        <v>0</v>
      </c>
      <c r="F28" s="32">
        <f>SUM(F29:F33)</f>
        <v>369</v>
      </c>
      <c r="G28" s="49">
        <f>SUM(G29:G33)</f>
        <v>101.94567600000002</v>
      </c>
      <c r="H28" s="49">
        <f>SUM(H29:H33)</f>
        <v>271.72000000000003</v>
      </c>
      <c r="I28" s="22">
        <f t="shared" si="3"/>
        <v>2051.6656760000001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ht="15" x14ac:dyDescent="0.25">
      <c r="A29" s="15" t="s">
        <v>19</v>
      </c>
      <c r="B29" s="16" t="s">
        <v>46</v>
      </c>
      <c r="C29" s="70">
        <v>231</v>
      </c>
      <c r="D29" s="12">
        <v>0</v>
      </c>
      <c r="E29" s="12"/>
      <c r="F29" s="12">
        <v>0</v>
      </c>
      <c r="G29" s="51">
        <v>4.7681760000000004</v>
      </c>
      <c r="H29" s="51">
        <v>18.95</v>
      </c>
      <c r="I29" s="22">
        <f t="shared" si="3"/>
        <v>254.718176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ht="15" x14ac:dyDescent="0.25">
      <c r="A30" s="15" t="s">
        <v>21</v>
      </c>
      <c r="B30" s="16" t="s">
        <v>47</v>
      </c>
      <c r="C30" s="70">
        <v>978</v>
      </c>
      <c r="D30" s="12">
        <v>0</v>
      </c>
      <c r="E30" s="12"/>
      <c r="F30" s="12">
        <v>286</v>
      </c>
      <c r="G30" s="51">
        <v>47.681760000000004</v>
      </c>
      <c r="H30" s="51">
        <v>62.9</v>
      </c>
      <c r="I30" s="22">
        <f t="shared" si="3"/>
        <v>1374.58176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2">
      <c r="A31" s="15" t="s">
        <v>23</v>
      </c>
      <c r="B31" s="16" t="s">
        <v>48</v>
      </c>
      <c r="C31" s="31">
        <v>0</v>
      </c>
      <c r="D31" s="12">
        <v>0</v>
      </c>
      <c r="E31" s="12"/>
      <c r="F31" s="47">
        <v>0</v>
      </c>
      <c r="G31" s="51"/>
      <c r="H31" s="51"/>
      <c r="I31" s="22">
        <f t="shared" si="3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2">
      <c r="A32" s="15" t="s">
        <v>25</v>
      </c>
      <c r="B32" s="16" t="s">
        <v>49</v>
      </c>
      <c r="C32" s="31">
        <v>0</v>
      </c>
      <c r="D32" s="12">
        <v>0</v>
      </c>
      <c r="E32" s="12"/>
      <c r="F32" s="47">
        <v>0</v>
      </c>
      <c r="G32" s="51">
        <v>49.495740000000012</v>
      </c>
      <c r="H32" s="51"/>
      <c r="I32" s="22">
        <f t="shared" si="3"/>
        <v>49.495740000000012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2">
      <c r="A33" s="15" t="s">
        <v>27</v>
      </c>
      <c r="B33" s="16" t="s">
        <v>50</v>
      </c>
      <c r="C33" s="31">
        <v>100</v>
      </c>
      <c r="D33" s="12">
        <v>0</v>
      </c>
      <c r="E33" s="12"/>
      <c r="F33" s="12">
        <v>83</v>
      </c>
      <c r="G33" s="51"/>
      <c r="H33" s="51">
        <v>189.87</v>
      </c>
      <c r="I33" s="22">
        <f t="shared" si="3"/>
        <v>372.87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2">
      <c r="A34" s="15" t="s">
        <v>29</v>
      </c>
      <c r="B34" s="16" t="s">
        <v>51</v>
      </c>
      <c r="C34" s="36">
        <v>0</v>
      </c>
      <c r="D34" s="29">
        <v>0</v>
      </c>
      <c r="E34" s="29">
        <f t="shared" ref="E34" si="9">SUM(E35:E37)</f>
        <v>0</v>
      </c>
      <c r="F34" s="48">
        <v>0</v>
      </c>
      <c r="G34" s="49"/>
      <c r="H34" s="49">
        <f>SUM(H35:H37)</f>
        <v>0</v>
      </c>
      <c r="I34" s="22">
        <f t="shared" si="3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2">
      <c r="A35" s="15" t="s">
        <v>31</v>
      </c>
      <c r="B35" s="16" t="s">
        <v>52</v>
      </c>
      <c r="C35" s="31">
        <v>0</v>
      </c>
      <c r="D35" s="12">
        <v>0</v>
      </c>
      <c r="E35" s="12"/>
      <c r="F35" s="47">
        <v>0</v>
      </c>
      <c r="G35" s="51"/>
      <c r="H35" s="51"/>
      <c r="I35" s="22">
        <f t="shared" si="3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2">
      <c r="A36" s="15" t="s">
        <v>33</v>
      </c>
      <c r="B36" s="16" t="s">
        <v>53</v>
      </c>
      <c r="C36" s="31">
        <v>0</v>
      </c>
      <c r="D36" s="12">
        <v>0</v>
      </c>
      <c r="E36" s="12"/>
      <c r="F36" s="47">
        <v>0</v>
      </c>
      <c r="G36" s="51"/>
      <c r="H36" s="51"/>
      <c r="I36" s="22">
        <f t="shared" si="3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2">
      <c r="A37" s="15" t="s">
        <v>35</v>
      </c>
      <c r="B37" s="16" t="s">
        <v>54</v>
      </c>
      <c r="C37" s="31">
        <v>0</v>
      </c>
      <c r="D37" s="12">
        <v>0</v>
      </c>
      <c r="E37" s="12"/>
      <c r="F37" s="47">
        <v>0</v>
      </c>
      <c r="G37" s="51"/>
      <c r="H37" s="51"/>
      <c r="I37" s="22">
        <f t="shared" si="3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2">
      <c r="A38" s="10" t="s">
        <v>55</v>
      </c>
      <c r="B38" s="11" t="s">
        <v>56</v>
      </c>
      <c r="C38" s="31">
        <v>0</v>
      </c>
      <c r="D38" s="12">
        <v>0</v>
      </c>
      <c r="E38" s="12"/>
      <c r="F38" s="47">
        <v>0</v>
      </c>
      <c r="G38" s="51"/>
      <c r="H38" s="51"/>
      <c r="I38" s="20">
        <f t="shared" si="3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5.5" x14ac:dyDescent="0.25">
      <c r="A39" s="10" t="s">
        <v>57</v>
      </c>
      <c r="B39" s="11" t="s">
        <v>58</v>
      </c>
      <c r="C39" s="65">
        <v>8033</v>
      </c>
      <c r="D39" s="29">
        <v>1505</v>
      </c>
      <c r="E39" s="12">
        <v>9774</v>
      </c>
      <c r="F39" s="12">
        <v>1222</v>
      </c>
      <c r="G39" s="51">
        <v>9782.1598640000011</v>
      </c>
      <c r="H39" s="51">
        <v>588.09</v>
      </c>
      <c r="I39" s="20">
        <f t="shared" si="3"/>
        <v>30904.249864000001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2">
      <c r="A40" s="10" t="s">
        <v>59</v>
      </c>
      <c r="B40" s="11" t="s">
        <v>60</v>
      </c>
      <c r="C40" s="31">
        <v>0</v>
      </c>
      <c r="D40" s="12">
        <v>0</v>
      </c>
      <c r="E40" s="12"/>
      <c r="F40" s="47">
        <v>0</v>
      </c>
      <c r="G40" s="51"/>
      <c r="H40" s="51"/>
      <c r="I40" s="20">
        <f t="shared" si="3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2">
      <c r="A41" s="10" t="s">
        <v>61</v>
      </c>
      <c r="B41" s="11" t="s">
        <v>62</v>
      </c>
      <c r="C41" s="31">
        <v>0</v>
      </c>
      <c r="D41" s="12">
        <v>0</v>
      </c>
      <c r="E41" s="12"/>
      <c r="F41" s="12">
        <v>0</v>
      </c>
      <c r="G41" s="51"/>
      <c r="H41" s="51"/>
      <c r="I41" s="20">
        <f t="shared" si="3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2">
      <c r="A42" s="10" t="s">
        <v>63</v>
      </c>
      <c r="B42" s="11" t="s">
        <v>64</v>
      </c>
      <c r="C42" s="31">
        <v>0</v>
      </c>
      <c r="D42" s="12">
        <v>0</v>
      </c>
      <c r="E42" s="12"/>
      <c r="F42" s="12">
        <v>0</v>
      </c>
      <c r="G42" s="51"/>
      <c r="H42" s="51"/>
      <c r="I42" s="20">
        <f t="shared" si="3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2">
      <c r="A43" s="10" t="s">
        <v>65</v>
      </c>
      <c r="B43" s="11" t="s">
        <v>66</v>
      </c>
      <c r="C43" s="31">
        <v>0</v>
      </c>
      <c r="D43" s="12">
        <v>0</v>
      </c>
      <c r="E43" s="12"/>
      <c r="F43" s="12">
        <v>0</v>
      </c>
      <c r="G43" s="51"/>
      <c r="H43" s="51"/>
      <c r="I43" s="20">
        <f t="shared" si="3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x14ac:dyDescent="0.2">
      <c r="A44" s="13" t="s">
        <v>67</v>
      </c>
      <c r="B44" s="14" t="s">
        <v>68</v>
      </c>
      <c r="C44" s="29">
        <f>C5+C11+C22+C28+C39</f>
        <v>29681</v>
      </c>
      <c r="D44" s="29">
        <v>4955</v>
      </c>
      <c r="E44" s="29">
        <f t="shared" ref="E44" si="10">SUM(E3,E38:E43)</f>
        <v>11023</v>
      </c>
      <c r="F44" s="54">
        <f>SUM(F3,F39)</f>
        <v>8851</v>
      </c>
      <c r="G44" s="52">
        <f>G3+G39</f>
        <v>56630.752062999731</v>
      </c>
      <c r="H44" s="49">
        <f>H5+H11+H22+H28+H39</f>
        <v>1068.19</v>
      </c>
      <c r="I44" s="24">
        <f t="shared" si="3"/>
        <v>112208.94206299973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2">
      <c r="C48" s="4"/>
    </row>
    <row r="73" spans="1:44" s="3" customFormat="1" x14ac:dyDescent="0.2">
      <c r="A73" s="6" t="s">
        <v>69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2">
      <c r="A74" s="6" t="s">
        <v>70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2">
      <c r="A75" s="6" t="s">
        <v>71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2">
      <c r="A76" s="6" t="s">
        <v>72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2">
      <c r="A77" s="6" t="s">
        <v>73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2">
      <c r="A115" s="6" t="s">
        <v>74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2">
      <c r="A116" s="6" t="s">
        <v>75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2">
      <c r="A117" s="6" t="s">
        <v>76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2">
      <c r="A119" s="6" t="s">
        <v>77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2">
      <c r="A120" s="6" t="s">
        <v>78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2">
      <c r="A121" s="6" t="s">
        <v>79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2">
      <c r="A122" s="6" t="s">
        <v>80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2">
      <c r="A123" s="6" t="s">
        <v>81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2">
      <c r="A124" s="6" t="s">
        <v>82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2">
      <c r="A125" s="6" t="s">
        <v>83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2">
      <c r="A126" s="6" t="s">
        <v>84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rowBreaks count="1" manualBreakCount="1">
    <brk id="4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BC9FCA-A4C1-48AA-9F55-C7655278AB48}">
  <dimension ref="A1:AR126"/>
  <sheetViews>
    <sheetView zoomScale="80" zoomScaleNormal="80" workbookViewId="0">
      <selection activeCell="H3" sqref="H3:H44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9" width="15.42578125" style="5" customWidth="1"/>
    <col min="10" max="16384" width="9.140625" style="5"/>
  </cols>
  <sheetData>
    <row r="1" spans="1:39" x14ac:dyDescent="0.2">
      <c r="A1" s="18" t="s">
        <v>92</v>
      </c>
    </row>
    <row r="2" spans="1:39" s="7" customFormat="1" x14ac:dyDescent="0.25">
      <c r="A2" s="8"/>
      <c r="B2" s="9"/>
      <c r="C2" s="9" t="s">
        <v>69</v>
      </c>
      <c r="D2" s="9" t="s">
        <v>70</v>
      </c>
      <c r="E2" s="9" t="s">
        <v>71</v>
      </c>
      <c r="F2" s="9" t="s">
        <v>72</v>
      </c>
      <c r="G2" s="9" t="s">
        <v>73</v>
      </c>
      <c r="H2" s="28" t="s">
        <v>89</v>
      </c>
      <c r="I2" s="17" t="s">
        <v>85</v>
      </c>
    </row>
    <row r="3" spans="1:39" s="1" customFormat="1" x14ac:dyDescent="0.2">
      <c r="A3" s="10" t="s">
        <v>1</v>
      </c>
      <c r="B3" s="11" t="s">
        <v>2</v>
      </c>
      <c r="C3" s="34">
        <f>C4+C21</f>
        <v>459</v>
      </c>
      <c r="D3" s="68">
        <v>84</v>
      </c>
      <c r="E3" s="29">
        <f>E4+E21</f>
        <v>26</v>
      </c>
      <c r="F3" s="29">
        <f>SUM(F4,F21)</f>
        <v>741</v>
      </c>
      <c r="G3" s="29">
        <f>G4+G21</f>
        <v>385</v>
      </c>
      <c r="H3" s="29">
        <f>H4+H21</f>
        <v>57</v>
      </c>
      <c r="I3" s="20">
        <f>SUM(C3:H3)</f>
        <v>1752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2">
      <c r="A4" s="10" t="s">
        <v>3</v>
      </c>
      <c r="B4" s="11" t="s">
        <v>4</v>
      </c>
      <c r="C4" s="34">
        <f>C5+C17</f>
        <v>116</v>
      </c>
      <c r="D4" s="68">
        <v>82</v>
      </c>
      <c r="E4" s="29">
        <f>SUM(E5,E17)</f>
        <v>14</v>
      </c>
      <c r="F4" s="29">
        <f>SUM(F5)</f>
        <v>38</v>
      </c>
      <c r="G4" s="29">
        <f>G5</f>
        <v>108</v>
      </c>
      <c r="H4" s="29">
        <f>H5+H17</f>
        <v>0</v>
      </c>
      <c r="I4" s="20">
        <f t="shared" ref="I4:I44" si="0">SUM(C4:H4)</f>
        <v>358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2">
      <c r="A5" s="15" t="s">
        <v>5</v>
      </c>
      <c r="B5" s="16" t="s">
        <v>6</v>
      </c>
      <c r="C5" s="34">
        <f t="shared" ref="C5" si="1">C6+C7+C8+C9+C10</f>
        <v>116</v>
      </c>
      <c r="D5" s="68">
        <v>82</v>
      </c>
      <c r="E5" s="29">
        <f>SUM(E6:E10)</f>
        <v>14</v>
      </c>
      <c r="F5" s="29">
        <f>SUM(F6:F10)</f>
        <v>38</v>
      </c>
      <c r="G5" s="29">
        <f>G6+G8</f>
        <v>108</v>
      </c>
      <c r="H5" s="29">
        <f>SUM(H6:H10)</f>
        <v>0</v>
      </c>
      <c r="I5" s="22">
        <f t="shared" si="0"/>
        <v>358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ht="15" x14ac:dyDescent="0.25">
      <c r="A6" s="15" t="s">
        <v>7</v>
      </c>
      <c r="B6" s="16" t="s">
        <v>8</v>
      </c>
      <c r="C6" s="65">
        <v>96</v>
      </c>
      <c r="D6" s="69">
        <v>3</v>
      </c>
      <c r="E6" s="12">
        <v>9</v>
      </c>
      <c r="F6" s="12">
        <v>38</v>
      </c>
      <c r="G6" s="37">
        <v>70</v>
      </c>
      <c r="H6" s="12"/>
      <c r="I6" s="22">
        <f t="shared" si="0"/>
        <v>216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2">
      <c r="A7" s="15" t="s">
        <v>9</v>
      </c>
      <c r="B7" s="16" t="s">
        <v>10</v>
      </c>
      <c r="C7" s="31">
        <v>0</v>
      </c>
      <c r="D7" s="69">
        <v>0</v>
      </c>
      <c r="E7" s="12"/>
      <c r="F7" s="12">
        <v>0</v>
      </c>
      <c r="G7" s="37"/>
      <c r="H7" s="12"/>
      <c r="I7" s="22">
        <f t="shared" si="0"/>
        <v>0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ht="15" x14ac:dyDescent="0.25">
      <c r="A8" s="15" t="s">
        <v>11</v>
      </c>
      <c r="B8" s="16" t="s">
        <v>12</v>
      </c>
      <c r="C8" s="65">
        <v>7</v>
      </c>
      <c r="D8" s="69">
        <v>33</v>
      </c>
      <c r="E8" s="12"/>
      <c r="F8" s="12">
        <v>0</v>
      </c>
      <c r="G8" s="37">
        <v>38</v>
      </c>
      <c r="H8" s="12"/>
      <c r="I8" s="22">
        <f t="shared" si="0"/>
        <v>78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2">
      <c r="A9" s="15" t="s">
        <v>13</v>
      </c>
      <c r="B9" s="16" t="s">
        <v>14</v>
      </c>
      <c r="C9" s="31">
        <v>0</v>
      </c>
      <c r="D9" s="69">
        <v>46</v>
      </c>
      <c r="E9" s="12">
        <v>5</v>
      </c>
      <c r="F9" s="12">
        <v>0</v>
      </c>
      <c r="G9" s="12"/>
      <c r="H9" s="12"/>
      <c r="I9" s="22">
        <f t="shared" si="0"/>
        <v>51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2">
      <c r="A10" s="15" t="s">
        <v>15</v>
      </c>
      <c r="B10" s="16" t="s">
        <v>16</v>
      </c>
      <c r="C10" s="31">
        <v>13</v>
      </c>
      <c r="D10" s="69">
        <v>0</v>
      </c>
      <c r="E10" s="12"/>
      <c r="F10" s="12">
        <v>0</v>
      </c>
      <c r="G10" s="12"/>
      <c r="H10" s="12"/>
      <c r="I10" s="22">
        <f t="shared" si="0"/>
        <v>13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2">
      <c r="A11" s="15" t="s">
        <v>17</v>
      </c>
      <c r="B11" s="16" t="s">
        <v>18</v>
      </c>
      <c r="C11" s="36">
        <v>34</v>
      </c>
      <c r="D11" s="68">
        <v>77</v>
      </c>
      <c r="E11" s="12">
        <v>12</v>
      </c>
      <c r="F11" s="32">
        <f>SUM(F16,F13)</f>
        <v>72</v>
      </c>
      <c r="G11" s="29">
        <f>G13</f>
        <v>45</v>
      </c>
      <c r="H11" s="29"/>
      <c r="I11" s="22">
        <f t="shared" si="0"/>
        <v>240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ht="15" x14ac:dyDescent="0.25">
      <c r="A12" s="15" t="s">
        <v>19</v>
      </c>
      <c r="B12" s="16" t="s">
        <v>20</v>
      </c>
      <c r="C12" s="33">
        <v>23</v>
      </c>
      <c r="D12" s="69">
        <v>77</v>
      </c>
      <c r="E12" s="12">
        <v>9</v>
      </c>
      <c r="F12" s="12">
        <v>0</v>
      </c>
      <c r="G12" s="37">
        <v>36</v>
      </c>
      <c r="H12" s="12"/>
      <c r="I12" s="22">
        <f t="shared" si="0"/>
        <v>145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ht="15" x14ac:dyDescent="0.25">
      <c r="A13" s="15" t="s">
        <v>21</v>
      </c>
      <c r="B13" s="16" t="s">
        <v>22</v>
      </c>
      <c r="C13" s="33">
        <v>34</v>
      </c>
      <c r="D13" s="69">
        <v>76</v>
      </c>
      <c r="E13" s="12">
        <v>8</v>
      </c>
      <c r="F13" s="12">
        <v>36</v>
      </c>
      <c r="G13" s="37">
        <v>45</v>
      </c>
      <c r="H13" s="12"/>
      <c r="I13" s="22">
        <f t="shared" si="0"/>
        <v>199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2">
      <c r="A14" s="15" t="s">
        <v>23</v>
      </c>
      <c r="B14" s="16" t="s">
        <v>24</v>
      </c>
      <c r="C14" s="31">
        <v>0</v>
      </c>
      <c r="D14" s="69">
        <v>0</v>
      </c>
      <c r="E14" s="12"/>
      <c r="F14" s="12">
        <v>0</v>
      </c>
      <c r="G14" s="37"/>
      <c r="H14" s="12"/>
      <c r="I14" s="22">
        <f t="shared" si="0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2">
      <c r="A15" s="15" t="s">
        <v>25</v>
      </c>
      <c r="B15" s="16" t="s">
        <v>26</v>
      </c>
      <c r="C15" s="31">
        <v>0</v>
      </c>
      <c r="D15" s="69">
        <v>0</v>
      </c>
      <c r="E15" s="12"/>
      <c r="F15" s="12">
        <v>0</v>
      </c>
      <c r="G15" s="37"/>
      <c r="H15" s="12"/>
      <c r="I15" s="22">
        <f t="shared" si="0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2">
      <c r="A16" s="15" t="s">
        <v>27</v>
      </c>
      <c r="B16" s="16" t="s">
        <v>28</v>
      </c>
      <c r="C16" s="31">
        <v>1</v>
      </c>
      <c r="D16" s="69">
        <v>3</v>
      </c>
      <c r="E16" s="12">
        <v>4</v>
      </c>
      <c r="F16" s="12">
        <v>36</v>
      </c>
      <c r="G16" s="37">
        <v>18</v>
      </c>
      <c r="H16" s="12"/>
      <c r="I16" s="22">
        <f t="shared" si="0"/>
        <v>62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2">
      <c r="A17" s="15" t="s">
        <v>29</v>
      </c>
      <c r="B17" s="16" t="s">
        <v>30</v>
      </c>
      <c r="C17" s="34">
        <f>SUM(C18:C20)</f>
        <v>0</v>
      </c>
      <c r="D17" s="68">
        <v>0</v>
      </c>
      <c r="E17" s="29">
        <f>SUM(E18:E20)</f>
        <v>0</v>
      </c>
      <c r="F17" s="32">
        <v>0</v>
      </c>
      <c r="G17" s="29"/>
      <c r="H17" s="32">
        <f>SUM(H18:H20)</f>
        <v>0</v>
      </c>
      <c r="I17" s="22">
        <f t="shared" si="0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2">
      <c r="A18" s="15" t="s">
        <v>31</v>
      </c>
      <c r="B18" s="16" t="s">
        <v>32</v>
      </c>
      <c r="C18" s="66"/>
      <c r="D18" s="69">
        <v>0</v>
      </c>
      <c r="E18" s="12"/>
      <c r="F18" s="12">
        <v>0</v>
      </c>
      <c r="G18" s="12"/>
      <c r="H18" s="12"/>
      <c r="I18" s="22">
        <f t="shared" si="0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2">
      <c r="A19" s="15" t="s">
        <v>33</v>
      </c>
      <c r="B19" s="16" t="s">
        <v>34</v>
      </c>
      <c r="C19" s="66"/>
      <c r="D19" s="69">
        <v>0</v>
      </c>
      <c r="E19" s="12"/>
      <c r="F19" s="12">
        <v>0</v>
      </c>
      <c r="G19" s="12"/>
      <c r="H19" s="12"/>
      <c r="I19" s="22">
        <f t="shared" si="0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2">
      <c r="A20" s="15" t="s">
        <v>35</v>
      </c>
      <c r="B20" s="16" t="s">
        <v>36</v>
      </c>
      <c r="C20" s="31"/>
      <c r="D20" s="69">
        <v>0</v>
      </c>
      <c r="E20" s="12"/>
      <c r="F20" s="12">
        <v>0</v>
      </c>
      <c r="G20" s="12"/>
      <c r="H20" s="12"/>
      <c r="I20" s="22">
        <f t="shared" si="0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2">
      <c r="A21" s="10" t="s">
        <v>37</v>
      </c>
      <c r="B21" s="11" t="s">
        <v>38</v>
      </c>
      <c r="C21" s="34">
        <f>C22</f>
        <v>343</v>
      </c>
      <c r="D21" s="68">
        <v>2</v>
      </c>
      <c r="E21" s="29">
        <f>SUM(E22,E28,E34)</f>
        <v>12</v>
      </c>
      <c r="F21" s="32">
        <f>SUM(F22,F34)</f>
        <v>703</v>
      </c>
      <c r="G21" s="29">
        <f>G22</f>
        <v>277</v>
      </c>
      <c r="H21" s="29">
        <f>H22+H34</f>
        <v>57</v>
      </c>
      <c r="I21" s="20">
        <f t="shared" si="0"/>
        <v>1394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2">
      <c r="A22" s="15" t="s">
        <v>5</v>
      </c>
      <c r="B22" s="16" t="s">
        <v>39</v>
      </c>
      <c r="C22" s="36">
        <f>C23+C24+C25+C26+C27</f>
        <v>343</v>
      </c>
      <c r="D22" s="68">
        <v>2</v>
      </c>
      <c r="E22" s="29">
        <f>SUM(E23:E27)</f>
        <v>12</v>
      </c>
      <c r="F22" s="32">
        <f>SUM(F23:F27)</f>
        <v>703</v>
      </c>
      <c r="G22" s="29">
        <f>SUM(G23:G27)</f>
        <v>277</v>
      </c>
      <c r="H22" s="29">
        <f>SUM(H23:H27)</f>
        <v>57</v>
      </c>
      <c r="I22" s="22">
        <f t="shared" si="0"/>
        <v>1394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2">
      <c r="A23" s="15" t="s">
        <v>7</v>
      </c>
      <c r="B23" s="16" t="s">
        <v>40</v>
      </c>
      <c r="C23" s="31">
        <v>0</v>
      </c>
      <c r="D23" s="69">
        <v>0</v>
      </c>
      <c r="E23" s="12"/>
      <c r="F23" s="12">
        <v>0</v>
      </c>
      <c r="G23" s="12"/>
      <c r="H23" s="12"/>
      <c r="I23" s="22">
        <f t="shared" si="0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2">
      <c r="A24" s="15" t="s">
        <v>9</v>
      </c>
      <c r="B24" s="16" t="s">
        <v>41</v>
      </c>
      <c r="C24" s="35">
        <v>343</v>
      </c>
      <c r="D24" s="69">
        <v>2</v>
      </c>
      <c r="E24" s="12">
        <v>12</v>
      </c>
      <c r="F24" s="12">
        <v>703</v>
      </c>
      <c r="G24" s="12">
        <v>277</v>
      </c>
      <c r="H24" s="12">
        <v>57</v>
      </c>
      <c r="I24" s="22">
        <f t="shared" si="0"/>
        <v>1394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2">
      <c r="A25" s="15" t="s">
        <v>11</v>
      </c>
      <c r="B25" s="16" t="s">
        <v>42</v>
      </c>
      <c r="C25" s="31">
        <v>0</v>
      </c>
      <c r="D25" s="69">
        <v>0</v>
      </c>
      <c r="E25" s="12"/>
      <c r="F25" s="12">
        <v>0</v>
      </c>
      <c r="G25" s="12"/>
      <c r="H25" s="12"/>
      <c r="I25" s="22">
        <f t="shared" si="0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2">
      <c r="A26" s="15" t="s">
        <v>13</v>
      </c>
      <c r="B26" s="16" t="s">
        <v>43</v>
      </c>
      <c r="C26" s="66">
        <v>0</v>
      </c>
      <c r="D26" s="69">
        <v>0</v>
      </c>
      <c r="E26" s="12"/>
      <c r="F26" s="12">
        <v>0</v>
      </c>
      <c r="G26" s="12"/>
      <c r="H26" s="12"/>
      <c r="I26" s="22">
        <f t="shared" si="0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2">
      <c r="A27" s="15" t="s">
        <v>15</v>
      </c>
      <c r="B27" s="16" t="s">
        <v>44</v>
      </c>
      <c r="C27" s="66">
        <v>0</v>
      </c>
      <c r="D27" s="69">
        <v>0</v>
      </c>
      <c r="E27" s="12"/>
      <c r="F27" s="12">
        <v>0</v>
      </c>
      <c r="G27" s="12"/>
      <c r="H27" s="12"/>
      <c r="I27" s="22">
        <f t="shared" si="0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2">
      <c r="A28" s="15" t="s">
        <v>17</v>
      </c>
      <c r="B28" s="16" t="s">
        <v>45</v>
      </c>
      <c r="C28" s="36">
        <v>50</v>
      </c>
      <c r="D28" s="68">
        <v>0</v>
      </c>
      <c r="E28" s="12"/>
      <c r="F28" s="32">
        <f>SUM(F29:F33)</f>
        <v>517</v>
      </c>
      <c r="G28" s="29">
        <v>0</v>
      </c>
      <c r="H28" s="29"/>
      <c r="I28" s="22">
        <f t="shared" si="0"/>
        <v>567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ht="15" x14ac:dyDescent="0.25">
      <c r="A29" s="15" t="s">
        <v>19</v>
      </c>
      <c r="B29" s="16" t="s">
        <v>46</v>
      </c>
      <c r="C29" s="33">
        <v>50</v>
      </c>
      <c r="D29" s="69">
        <v>0</v>
      </c>
      <c r="E29" s="12"/>
      <c r="F29" s="12">
        <v>9</v>
      </c>
      <c r="G29" s="12"/>
      <c r="H29" s="1">
        <v>39</v>
      </c>
      <c r="I29" s="22">
        <f t="shared" si="0"/>
        <v>98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ht="15" x14ac:dyDescent="0.25">
      <c r="A30" s="15" t="s">
        <v>21</v>
      </c>
      <c r="B30" s="16" t="s">
        <v>47</v>
      </c>
      <c r="C30" s="33">
        <v>12</v>
      </c>
      <c r="D30" s="69">
        <v>0</v>
      </c>
      <c r="E30" s="12"/>
      <c r="F30" s="12">
        <v>490</v>
      </c>
      <c r="G30" s="12"/>
      <c r="H30" s="12">
        <v>37</v>
      </c>
      <c r="I30" s="22">
        <f t="shared" si="0"/>
        <v>539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2">
      <c r="A31" s="15" t="s">
        <v>23</v>
      </c>
      <c r="B31" s="16" t="s">
        <v>48</v>
      </c>
      <c r="C31" s="31">
        <v>0</v>
      </c>
      <c r="D31" s="69">
        <v>0</v>
      </c>
      <c r="E31" s="12"/>
      <c r="F31" s="12">
        <v>0</v>
      </c>
      <c r="G31" s="12"/>
      <c r="H31" s="12"/>
      <c r="I31" s="22">
        <f t="shared" si="0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2">
      <c r="A32" s="15" t="s">
        <v>25</v>
      </c>
      <c r="B32" s="16" t="s">
        <v>49</v>
      </c>
      <c r="C32" s="31">
        <v>0</v>
      </c>
      <c r="D32" s="69">
        <v>0</v>
      </c>
      <c r="E32" s="12"/>
      <c r="F32" s="12">
        <v>0</v>
      </c>
      <c r="G32" s="12"/>
      <c r="H32" s="12"/>
      <c r="I32" s="22">
        <f t="shared" si="0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2">
      <c r="A33" s="15" t="s">
        <v>27</v>
      </c>
      <c r="B33" s="16" t="s">
        <v>50</v>
      </c>
      <c r="C33" s="31">
        <v>5</v>
      </c>
      <c r="D33" s="69">
        <v>0</v>
      </c>
      <c r="E33" s="12"/>
      <c r="F33" s="12">
        <v>18</v>
      </c>
      <c r="G33" s="12"/>
      <c r="H33" s="12">
        <v>38</v>
      </c>
      <c r="I33" s="22">
        <f t="shared" si="0"/>
        <v>61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2">
      <c r="A34" s="15" t="s">
        <v>29</v>
      </c>
      <c r="B34" s="16" t="s">
        <v>51</v>
      </c>
      <c r="C34" s="67"/>
      <c r="D34" s="68">
        <v>0</v>
      </c>
      <c r="E34" s="29">
        <f>SUM(E35:E37)</f>
        <v>0</v>
      </c>
      <c r="F34" s="29">
        <v>0</v>
      </c>
      <c r="G34" s="29"/>
      <c r="H34" s="29">
        <f>SUM(H35:H37)</f>
        <v>0</v>
      </c>
      <c r="I34" s="22">
        <f t="shared" si="0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2">
      <c r="A35" s="15" t="s">
        <v>31</v>
      </c>
      <c r="B35" s="16" t="s">
        <v>52</v>
      </c>
      <c r="C35" s="66"/>
      <c r="D35" s="69">
        <v>0</v>
      </c>
      <c r="E35" s="12"/>
      <c r="F35" s="12">
        <v>0</v>
      </c>
      <c r="G35" s="12"/>
      <c r="H35" s="12"/>
      <c r="I35" s="22">
        <f t="shared" si="0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2">
      <c r="A36" s="15" t="s">
        <v>33</v>
      </c>
      <c r="B36" s="16" t="s">
        <v>53</v>
      </c>
      <c r="C36" s="31"/>
      <c r="D36" s="69">
        <v>0</v>
      </c>
      <c r="E36" s="12"/>
      <c r="F36" s="12">
        <v>0</v>
      </c>
      <c r="G36" s="12"/>
      <c r="H36" s="12"/>
      <c r="I36" s="22">
        <f t="shared" si="0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2">
      <c r="A37" s="15" t="s">
        <v>35</v>
      </c>
      <c r="B37" s="16" t="s">
        <v>54</v>
      </c>
      <c r="C37" s="31"/>
      <c r="D37" s="69">
        <v>0</v>
      </c>
      <c r="E37" s="12"/>
      <c r="F37" s="12">
        <v>0</v>
      </c>
      <c r="G37" s="12"/>
      <c r="H37" s="12"/>
      <c r="I37" s="22">
        <f t="shared" si="0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2">
      <c r="A38" s="10" t="s">
        <v>55</v>
      </c>
      <c r="B38" s="11" t="s">
        <v>56</v>
      </c>
      <c r="C38" s="31"/>
      <c r="D38" s="69">
        <v>0</v>
      </c>
      <c r="E38" s="12"/>
      <c r="F38" s="12">
        <v>0</v>
      </c>
      <c r="G38" s="12"/>
      <c r="H38" s="12"/>
      <c r="I38" s="20">
        <f t="shared" si="0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5.5" x14ac:dyDescent="0.25">
      <c r="A39" s="10" t="s">
        <v>57</v>
      </c>
      <c r="B39" s="11" t="s">
        <v>58</v>
      </c>
      <c r="C39" s="30">
        <v>77</v>
      </c>
      <c r="D39" s="68">
        <v>34</v>
      </c>
      <c r="E39" s="12">
        <v>105</v>
      </c>
      <c r="F39" s="12">
        <v>34</v>
      </c>
      <c r="G39" s="12">
        <v>34</v>
      </c>
      <c r="H39" s="12">
        <v>39</v>
      </c>
      <c r="I39" s="20">
        <f t="shared" si="0"/>
        <v>323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2">
      <c r="A40" s="10" t="s">
        <v>59</v>
      </c>
      <c r="B40" s="11" t="s">
        <v>60</v>
      </c>
      <c r="C40" s="31"/>
      <c r="D40" s="69">
        <v>0</v>
      </c>
      <c r="E40" s="12"/>
      <c r="F40" s="12">
        <v>0</v>
      </c>
      <c r="G40" s="12"/>
      <c r="H40" s="12"/>
      <c r="I40" s="20">
        <f t="shared" si="0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2">
      <c r="A41" s="10" t="s">
        <v>61</v>
      </c>
      <c r="B41" s="11" t="s">
        <v>62</v>
      </c>
      <c r="C41" s="31"/>
      <c r="D41" s="69">
        <v>0</v>
      </c>
      <c r="E41" s="12"/>
      <c r="F41" s="12">
        <v>0</v>
      </c>
      <c r="G41" s="12"/>
      <c r="H41" s="12"/>
      <c r="I41" s="20">
        <f t="shared" si="0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2">
      <c r="A42" s="10" t="s">
        <v>63</v>
      </c>
      <c r="B42" s="11" t="s">
        <v>64</v>
      </c>
      <c r="C42" s="31"/>
      <c r="D42" s="69">
        <v>0</v>
      </c>
      <c r="E42" s="12"/>
      <c r="F42" s="12">
        <v>0</v>
      </c>
      <c r="G42" s="12"/>
      <c r="H42" s="12"/>
      <c r="I42" s="20">
        <f t="shared" si="0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2">
      <c r="A43" s="10" t="s">
        <v>65</v>
      </c>
      <c r="B43" s="11" t="s">
        <v>66</v>
      </c>
      <c r="C43" s="31"/>
      <c r="D43" s="69">
        <v>0</v>
      </c>
      <c r="E43" s="12"/>
      <c r="F43" s="12">
        <v>0</v>
      </c>
      <c r="G43" s="12"/>
      <c r="H43" s="12"/>
      <c r="I43" s="20">
        <f t="shared" si="0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ht="13.5" thickBot="1" x14ac:dyDescent="0.25">
      <c r="A44" s="13" t="s">
        <v>67</v>
      </c>
      <c r="B44" s="14" t="s">
        <v>68</v>
      </c>
      <c r="C44" s="34">
        <f>C39+C3</f>
        <v>536</v>
      </c>
      <c r="D44" s="68">
        <v>118</v>
      </c>
      <c r="E44" s="29">
        <f>SUM(E3,E38:E43)</f>
        <v>131</v>
      </c>
      <c r="F44" s="56">
        <f>SUM(F3,F39)</f>
        <v>775</v>
      </c>
      <c r="G44" s="29">
        <f>G3+G39</f>
        <v>419</v>
      </c>
      <c r="H44" s="53">
        <f>H39+H3</f>
        <v>96</v>
      </c>
      <c r="I44" s="24">
        <f t="shared" si="0"/>
        <v>2075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2">
      <c r="C48" s="4"/>
    </row>
    <row r="73" spans="1:44" s="3" customFormat="1" x14ac:dyDescent="0.2">
      <c r="A73" s="6" t="s">
        <v>69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2">
      <c r="A74" s="6" t="s">
        <v>70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2">
      <c r="A75" s="6" t="s">
        <v>71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2">
      <c r="A76" s="6" t="s">
        <v>72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2">
      <c r="A77" s="6" t="s">
        <v>73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2">
      <c r="A115" s="6" t="s">
        <v>74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2">
      <c r="A116" s="6" t="s">
        <v>75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2">
      <c r="A117" s="6" t="s">
        <v>76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2">
      <c r="A119" s="6" t="s">
        <v>77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2">
      <c r="A120" s="6" t="s">
        <v>78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2">
      <c r="A121" s="6" t="s">
        <v>79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2">
      <c r="A122" s="6" t="s">
        <v>80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2">
      <c r="A123" s="6" t="s">
        <v>81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2">
      <c r="A124" s="6" t="s">
        <v>82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2">
      <c r="A125" s="6" t="s">
        <v>83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2">
      <c r="A126" s="6" t="s">
        <v>84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77" orientation="landscape" r:id="rId1"/>
  <rowBreaks count="1" manualBreakCount="1">
    <brk id="4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99B68-4236-47D0-8448-BC83B3434DB5}">
  <dimension ref="A1:AR126"/>
  <sheetViews>
    <sheetView zoomScale="80" zoomScaleNormal="80" workbookViewId="0">
      <selection activeCell="D3" sqref="D3:H44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9" width="15.42578125" style="5" customWidth="1"/>
    <col min="10" max="16384" width="9.140625" style="5"/>
  </cols>
  <sheetData>
    <row r="1" spans="1:39" x14ac:dyDescent="0.2">
      <c r="A1" s="18" t="s">
        <v>93</v>
      </c>
    </row>
    <row r="2" spans="1:39" s="7" customFormat="1" x14ac:dyDescent="0.25">
      <c r="A2" s="8"/>
      <c r="B2" s="9"/>
      <c r="C2" s="9" t="s">
        <v>69</v>
      </c>
      <c r="D2" s="9" t="s">
        <v>70</v>
      </c>
      <c r="E2" s="9" t="s">
        <v>71</v>
      </c>
      <c r="F2" s="9" t="s">
        <v>72</v>
      </c>
      <c r="G2" s="9" t="s">
        <v>73</v>
      </c>
      <c r="H2" s="28" t="s">
        <v>89</v>
      </c>
      <c r="I2" s="17" t="s">
        <v>85</v>
      </c>
    </row>
    <row r="3" spans="1:39" s="1" customFormat="1" x14ac:dyDescent="0.2">
      <c r="A3" s="10" t="s">
        <v>1</v>
      </c>
      <c r="B3" s="11" t="s">
        <v>2</v>
      </c>
      <c r="C3" s="34">
        <f>C4+C21</f>
        <v>303</v>
      </c>
      <c r="D3" s="29">
        <v>65</v>
      </c>
      <c r="E3" s="29">
        <f>E4+E21</f>
        <v>38</v>
      </c>
      <c r="F3" s="29">
        <f>SUM(F4,F21)</f>
        <v>752</v>
      </c>
      <c r="G3" s="29">
        <f>G4+G21</f>
        <v>11385</v>
      </c>
      <c r="H3" s="29">
        <f>H4+H21</f>
        <v>35</v>
      </c>
      <c r="I3" s="20">
        <f>SUM(C3:H3)</f>
        <v>12578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2">
      <c r="A4" s="10" t="s">
        <v>3</v>
      </c>
      <c r="B4" s="11" t="s">
        <v>4</v>
      </c>
      <c r="C4" s="34">
        <f>C5+C17</f>
        <v>89</v>
      </c>
      <c r="D4" s="29">
        <v>64</v>
      </c>
      <c r="E4" s="29">
        <f>SUM(E5,E17)</f>
        <v>24</v>
      </c>
      <c r="F4" s="29">
        <f>SUM(F5)</f>
        <v>10</v>
      </c>
      <c r="G4" s="29">
        <f>G5</f>
        <v>135</v>
      </c>
      <c r="H4" s="29">
        <f>H5+H17</f>
        <v>0</v>
      </c>
      <c r="I4" s="20">
        <f t="shared" ref="I4:I44" si="0">SUM(C4:H4)</f>
        <v>322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2">
      <c r="A5" s="15" t="s">
        <v>5</v>
      </c>
      <c r="B5" s="16" t="s">
        <v>6</v>
      </c>
      <c r="C5" s="34">
        <f t="shared" ref="C5" si="1">C6+C7+C8+C9+C10</f>
        <v>89</v>
      </c>
      <c r="D5" s="29">
        <v>64</v>
      </c>
      <c r="E5" s="29">
        <f>SUM(E6:E10)</f>
        <v>24</v>
      </c>
      <c r="F5" s="29">
        <f>SUM(F6:F10)</f>
        <v>10</v>
      </c>
      <c r="G5" s="29">
        <f>G6+G8</f>
        <v>135</v>
      </c>
      <c r="H5" s="29">
        <f>SUM(H6:H10)</f>
        <v>0</v>
      </c>
      <c r="I5" s="22">
        <f t="shared" si="0"/>
        <v>322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ht="15" x14ac:dyDescent="0.25">
      <c r="A6" s="15" t="s">
        <v>7</v>
      </c>
      <c r="B6" s="16" t="s">
        <v>8</v>
      </c>
      <c r="C6" s="65">
        <v>76</v>
      </c>
      <c r="D6" s="12">
        <v>5</v>
      </c>
      <c r="E6" s="12">
        <v>15</v>
      </c>
      <c r="F6" s="12">
        <v>6</v>
      </c>
      <c r="G6" s="37">
        <v>106</v>
      </c>
      <c r="H6" s="12"/>
      <c r="I6" s="22">
        <f t="shared" si="0"/>
        <v>208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2">
      <c r="A7" s="15" t="s">
        <v>9</v>
      </c>
      <c r="B7" s="16" t="s">
        <v>10</v>
      </c>
      <c r="C7" s="31">
        <v>0</v>
      </c>
      <c r="D7" s="12">
        <v>0</v>
      </c>
      <c r="E7" s="12"/>
      <c r="F7" s="12">
        <v>0</v>
      </c>
      <c r="G7" s="37"/>
      <c r="H7" s="12"/>
      <c r="I7" s="22">
        <f t="shared" si="0"/>
        <v>0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ht="15" x14ac:dyDescent="0.25">
      <c r="A8" s="15" t="s">
        <v>11</v>
      </c>
      <c r="B8" s="16" t="s">
        <v>12</v>
      </c>
      <c r="C8" s="65">
        <v>9</v>
      </c>
      <c r="D8" s="12">
        <v>20</v>
      </c>
      <c r="E8" s="12"/>
      <c r="F8" s="12">
        <v>2</v>
      </c>
      <c r="G8" s="37">
        <v>29</v>
      </c>
      <c r="H8" s="12"/>
      <c r="I8" s="22">
        <f t="shared" si="0"/>
        <v>60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2">
      <c r="A9" s="15" t="s">
        <v>13</v>
      </c>
      <c r="B9" s="16" t="s">
        <v>14</v>
      </c>
      <c r="C9" s="31">
        <v>0</v>
      </c>
      <c r="D9" s="12">
        <v>39</v>
      </c>
      <c r="E9" s="12">
        <v>9</v>
      </c>
      <c r="F9" s="12">
        <v>2</v>
      </c>
      <c r="G9" s="12"/>
      <c r="H9" s="12"/>
      <c r="I9" s="22">
        <f t="shared" si="0"/>
        <v>50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2">
      <c r="A10" s="15" t="s">
        <v>15</v>
      </c>
      <c r="B10" s="16" t="s">
        <v>16</v>
      </c>
      <c r="C10" s="31">
        <v>4</v>
      </c>
      <c r="D10" s="12">
        <v>0</v>
      </c>
      <c r="E10" s="12"/>
      <c r="F10" s="12">
        <v>0</v>
      </c>
      <c r="G10" s="12"/>
      <c r="H10" s="12"/>
      <c r="I10" s="22">
        <f t="shared" si="0"/>
        <v>4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2">
      <c r="A11" s="15" t="s">
        <v>17</v>
      </c>
      <c r="B11" s="16" t="s">
        <v>18</v>
      </c>
      <c r="C11" s="36">
        <v>32</v>
      </c>
      <c r="D11" s="29">
        <v>128</v>
      </c>
      <c r="E11" s="12">
        <v>19</v>
      </c>
      <c r="F11" s="32">
        <f>SUM(F16,F13)</f>
        <v>7</v>
      </c>
      <c r="G11" s="29">
        <f>G13</f>
        <v>17</v>
      </c>
      <c r="H11" s="29"/>
      <c r="I11" s="22">
        <f t="shared" si="0"/>
        <v>203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ht="15" x14ac:dyDescent="0.25">
      <c r="A12" s="15" t="s">
        <v>19</v>
      </c>
      <c r="B12" s="16" t="s">
        <v>20</v>
      </c>
      <c r="C12" s="70">
        <v>22</v>
      </c>
      <c r="D12" s="12">
        <v>128</v>
      </c>
      <c r="E12" s="12">
        <v>16</v>
      </c>
      <c r="F12" s="12">
        <v>0</v>
      </c>
      <c r="G12" s="37">
        <v>17</v>
      </c>
      <c r="H12" s="12"/>
      <c r="I12" s="22">
        <f t="shared" si="0"/>
        <v>183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ht="15" x14ac:dyDescent="0.25">
      <c r="A13" s="15" t="s">
        <v>21</v>
      </c>
      <c r="B13" s="16" t="s">
        <v>22</v>
      </c>
      <c r="C13" s="70">
        <v>18</v>
      </c>
      <c r="D13" s="12">
        <v>102</v>
      </c>
      <c r="E13" s="12">
        <v>14</v>
      </c>
      <c r="F13" s="12">
        <v>4</v>
      </c>
      <c r="G13" s="37">
        <v>17</v>
      </c>
      <c r="H13" s="12"/>
      <c r="I13" s="22">
        <f t="shared" si="0"/>
        <v>155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2">
      <c r="A14" s="15" t="s">
        <v>23</v>
      </c>
      <c r="B14" s="16" t="s">
        <v>24</v>
      </c>
      <c r="C14" s="31">
        <v>0</v>
      </c>
      <c r="D14" s="12">
        <v>0</v>
      </c>
      <c r="E14" s="12"/>
      <c r="F14" s="12">
        <v>0</v>
      </c>
      <c r="G14" s="37"/>
      <c r="H14" s="12"/>
      <c r="I14" s="22">
        <f t="shared" si="0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2">
      <c r="A15" s="15" t="s">
        <v>25</v>
      </c>
      <c r="B15" s="16" t="s">
        <v>26</v>
      </c>
      <c r="C15" s="31">
        <v>0</v>
      </c>
      <c r="D15" s="12">
        <v>0</v>
      </c>
      <c r="E15" s="12"/>
      <c r="F15" s="12">
        <v>0</v>
      </c>
      <c r="G15" s="37"/>
      <c r="H15" s="12"/>
      <c r="I15" s="22">
        <f t="shared" si="0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2">
      <c r="A16" s="15" t="s">
        <v>27</v>
      </c>
      <c r="B16" s="16" t="s">
        <v>28</v>
      </c>
      <c r="C16" s="31">
        <v>2</v>
      </c>
      <c r="D16" s="12">
        <v>2</v>
      </c>
      <c r="E16" s="12">
        <v>5</v>
      </c>
      <c r="F16" s="12">
        <v>3</v>
      </c>
      <c r="G16" s="37">
        <v>3</v>
      </c>
      <c r="H16" s="12"/>
      <c r="I16" s="22">
        <f t="shared" si="0"/>
        <v>15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2">
      <c r="A17" s="15" t="s">
        <v>29</v>
      </c>
      <c r="B17" s="16" t="s">
        <v>30</v>
      </c>
      <c r="C17" s="34">
        <f>SUM(C18:C20)</f>
        <v>0</v>
      </c>
      <c r="D17" s="29">
        <v>0</v>
      </c>
      <c r="E17" s="29">
        <f>SUM(E18:E20)</f>
        <v>0</v>
      </c>
      <c r="F17" s="32">
        <v>0</v>
      </c>
      <c r="G17" s="29"/>
      <c r="H17" s="32">
        <f>SUM(H18:H20)</f>
        <v>0</v>
      </c>
      <c r="I17" s="22">
        <f t="shared" si="0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2">
      <c r="A18" s="15" t="s">
        <v>31</v>
      </c>
      <c r="B18" s="16" t="s">
        <v>32</v>
      </c>
      <c r="C18" s="31"/>
      <c r="D18" s="12">
        <v>0</v>
      </c>
      <c r="E18" s="12"/>
      <c r="F18" s="12">
        <v>0</v>
      </c>
      <c r="G18" s="12"/>
      <c r="H18" s="12"/>
      <c r="I18" s="22">
        <f t="shared" si="0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2">
      <c r="A19" s="15" t="s">
        <v>33</v>
      </c>
      <c r="B19" s="16" t="s">
        <v>34</v>
      </c>
      <c r="C19" s="31"/>
      <c r="D19" s="12">
        <v>0</v>
      </c>
      <c r="E19" s="12"/>
      <c r="F19" s="12">
        <v>0</v>
      </c>
      <c r="G19" s="12"/>
      <c r="H19" s="12"/>
      <c r="I19" s="22">
        <f t="shared" si="0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2">
      <c r="A20" s="15" t="s">
        <v>35</v>
      </c>
      <c r="B20" s="16" t="s">
        <v>36</v>
      </c>
      <c r="C20" s="31"/>
      <c r="D20" s="12">
        <v>0</v>
      </c>
      <c r="E20" s="12"/>
      <c r="F20" s="12">
        <v>0</v>
      </c>
      <c r="G20" s="12"/>
      <c r="H20" s="12"/>
      <c r="I20" s="22">
        <f t="shared" si="0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2">
      <c r="A21" s="10" t="s">
        <v>37</v>
      </c>
      <c r="B21" s="11" t="s">
        <v>38</v>
      </c>
      <c r="C21" s="34">
        <f>C22</f>
        <v>214</v>
      </c>
      <c r="D21" s="29">
        <v>1</v>
      </c>
      <c r="E21" s="29">
        <f>SUM(E22,E28,E34)</f>
        <v>14</v>
      </c>
      <c r="F21" s="32">
        <f>SUM(F22,F34)</f>
        <v>742</v>
      </c>
      <c r="G21" s="29">
        <f>G22</f>
        <v>11250</v>
      </c>
      <c r="H21" s="29">
        <f>H22+H34</f>
        <v>35</v>
      </c>
      <c r="I21" s="20">
        <f t="shared" si="0"/>
        <v>12256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2">
      <c r="A22" s="15" t="s">
        <v>5</v>
      </c>
      <c r="B22" s="16" t="s">
        <v>39</v>
      </c>
      <c r="C22" s="36">
        <f>C23+C24+C25+C26+C27</f>
        <v>214</v>
      </c>
      <c r="D22" s="29">
        <v>1</v>
      </c>
      <c r="E22" s="29">
        <f>SUM(E23:E27)</f>
        <v>14</v>
      </c>
      <c r="F22" s="32">
        <f>SUM(F23:F27)</f>
        <v>742</v>
      </c>
      <c r="G22" s="29">
        <f>SUM(G23:G27)</f>
        <v>11250</v>
      </c>
      <c r="H22" s="29">
        <f>SUM(H23:H27)</f>
        <v>35</v>
      </c>
      <c r="I22" s="22">
        <f t="shared" si="0"/>
        <v>12256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2">
      <c r="A23" s="15" t="s">
        <v>7</v>
      </c>
      <c r="B23" s="16" t="s">
        <v>40</v>
      </c>
      <c r="C23" s="31">
        <v>0</v>
      </c>
      <c r="D23" s="12">
        <v>0</v>
      </c>
      <c r="E23" s="12"/>
      <c r="F23" s="12">
        <v>0</v>
      </c>
      <c r="G23" s="12"/>
      <c r="H23" s="12"/>
      <c r="I23" s="22">
        <f t="shared" si="0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2">
      <c r="A24" s="15" t="s">
        <v>9</v>
      </c>
      <c r="B24" s="16" t="s">
        <v>41</v>
      </c>
      <c r="C24" s="35">
        <v>214</v>
      </c>
      <c r="D24" s="12">
        <v>1</v>
      </c>
      <c r="E24" s="12">
        <v>14</v>
      </c>
      <c r="F24" s="12">
        <v>742</v>
      </c>
      <c r="G24" s="12">
        <v>11250</v>
      </c>
      <c r="H24" s="12">
        <v>35</v>
      </c>
      <c r="I24" s="22">
        <f t="shared" si="0"/>
        <v>12256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2">
      <c r="A25" s="15" t="s">
        <v>11</v>
      </c>
      <c r="B25" s="16" t="s">
        <v>42</v>
      </c>
      <c r="C25" s="31">
        <v>0</v>
      </c>
      <c r="D25" s="12">
        <v>0</v>
      </c>
      <c r="E25" s="12"/>
      <c r="F25" s="12">
        <v>0</v>
      </c>
      <c r="G25" s="12"/>
      <c r="H25" s="12"/>
      <c r="I25" s="22">
        <f t="shared" si="0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2">
      <c r="A26" s="15" t="s">
        <v>13</v>
      </c>
      <c r="B26" s="16" t="s">
        <v>43</v>
      </c>
      <c r="C26" s="31">
        <v>0</v>
      </c>
      <c r="D26" s="12">
        <v>0</v>
      </c>
      <c r="E26" s="12"/>
      <c r="F26" s="12">
        <v>0</v>
      </c>
      <c r="G26" s="12"/>
      <c r="H26" s="12"/>
      <c r="I26" s="22">
        <f t="shared" si="0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2">
      <c r="A27" s="15" t="s">
        <v>15</v>
      </c>
      <c r="B27" s="16" t="s">
        <v>44</v>
      </c>
      <c r="C27" s="31">
        <v>0</v>
      </c>
      <c r="D27" s="12">
        <v>0</v>
      </c>
      <c r="E27" s="12"/>
      <c r="F27" s="12">
        <v>0</v>
      </c>
      <c r="G27" s="12"/>
      <c r="H27" s="12"/>
      <c r="I27" s="22">
        <f t="shared" si="0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2">
      <c r="A28" s="15" t="s">
        <v>17</v>
      </c>
      <c r="B28" s="16" t="s">
        <v>45</v>
      </c>
      <c r="C28" s="36">
        <v>119</v>
      </c>
      <c r="D28" s="29">
        <v>0</v>
      </c>
      <c r="E28" s="12"/>
      <c r="F28" s="32">
        <f>SUM(F29:F33)</f>
        <v>486</v>
      </c>
      <c r="G28" s="49">
        <v>0</v>
      </c>
      <c r="H28" s="29">
        <v>25</v>
      </c>
      <c r="I28" s="22">
        <f t="shared" si="0"/>
        <v>630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ht="15" x14ac:dyDescent="0.25">
      <c r="A29" s="15" t="s">
        <v>19</v>
      </c>
      <c r="B29" s="16" t="s">
        <v>46</v>
      </c>
      <c r="C29" s="70">
        <v>44</v>
      </c>
      <c r="D29" s="12">
        <v>0</v>
      </c>
      <c r="E29" s="12"/>
      <c r="F29" s="12">
        <v>0</v>
      </c>
      <c r="G29" s="12">
        <v>33</v>
      </c>
      <c r="H29" s="1">
        <v>14</v>
      </c>
      <c r="I29" s="22">
        <f t="shared" si="0"/>
        <v>91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ht="15" x14ac:dyDescent="0.25">
      <c r="A30" s="15" t="s">
        <v>21</v>
      </c>
      <c r="B30" s="16" t="s">
        <v>47</v>
      </c>
      <c r="C30" s="70">
        <v>7</v>
      </c>
      <c r="D30" s="12">
        <v>0</v>
      </c>
      <c r="E30" s="12"/>
      <c r="F30" s="12">
        <v>463</v>
      </c>
      <c r="G30" s="12">
        <v>33</v>
      </c>
      <c r="H30" s="12">
        <v>19</v>
      </c>
      <c r="I30" s="22">
        <f t="shared" si="0"/>
        <v>522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2">
      <c r="A31" s="15" t="s">
        <v>23</v>
      </c>
      <c r="B31" s="16" t="s">
        <v>48</v>
      </c>
      <c r="C31" s="31">
        <v>0</v>
      </c>
      <c r="D31" s="12">
        <v>0</v>
      </c>
      <c r="E31" s="12"/>
      <c r="F31" s="12">
        <v>0</v>
      </c>
      <c r="G31" s="12"/>
      <c r="H31" s="12"/>
      <c r="I31" s="22">
        <f t="shared" si="0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2">
      <c r="A32" s="15" t="s">
        <v>25</v>
      </c>
      <c r="B32" s="16" t="s">
        <v>49</v>
      </c>
      <c r="C32" s="31">
        <v>0</v>
      </c>
      <c r="D32" s="12">
        <v>0</v>
      </c>
      <c r="E32" s="12"/>
      <c r="F32" s="12">
        <v>0</v>
      </c>
      <c r="G32" s="12">
        <v>33</v>
      </c>
      <c r="H32" s="12"/>
      <c r="I32" s="22">
        <f t="shared" si="0"/>
        <v>33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2">
      <c r="A33" s="15" t="s">
        <v>27</v>
      </c>
      <c r="B33" s="16" t="s">
        <v>50</v>
      </c>
      <c r="C33" s="31">
        <v>5</v>
      </c>
      <c r="D33" s="12">
        <v>0</v>
      </c>
      <c r="E33" s="12"/>
      <c r="F33" s="12">
        <v>23</v>
      </c>
      <c r="G33" s="12"/>
      <c r="H33" s="12">
        <v>21</v>
      </c>
      <c r="I33" s="22">
        <f t="shared" si="0"/>
        <v>49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2">
      <c r="A34" s="15" t="s">
        <v>29</v>
      </c>
      <c r="B34" s="16" t="s">
        <v>51</v>
      </c>
      <c r="C34" s="36"/>
      <c r="D34" s="29">
        <v>0</v>
      </c>
      <c r="E34" s="29">
        <f>SUM(E35:E37)</f>
        <v>0</v>
      </c>
      <c r="F34" s="29">
        <v>0</v>
      </c>
      <c r="G34" s="29"/>
      <c r="H34" s="29">
        <f>SUM(H35:H37)</f>
        <v>0</v>
      </c>
      <c r="I34" s="22">
        <f t="shared" si="0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2">
      <c r="A35" s="15" t="s">
        <v>31</v>
      </c>
      <c r="B35" s="16" t="s">
        <v>52</v>
      </c>
      <c r="C35" s="31"/>
      <c r="D35" s="12">
        <v>0</v>
      </c>
      <c r="E35" s="12"/>
      <c r="F35" s="12">
        <v>0</v>
      </c>
      <c r="G35" s="12"/>
      <c r="H35" s="12"/>
      <c r="I35" s="22">
        <f t="shared" si="0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2">
      <c r="A36" s="15" t="s">
        <v>33</v>
      </c>
      <c r="B36" s="16" t="s">
        <v>53</v>
      </c>
      <c r="C36" s="31"/>
      <c r="D36" s="12">
        <v>0</v>
      </c>
      <c r="E36" s="12"/>
      <c r="F36" s="12">
        <v>0</v>
      </c>
      <c r="G36" s="12"/>
      <c r="H36" s="12"/>
      <c r="I36" s="22">
        <f t="shared" si="0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2">
      <c r="A37" s="15" t="s">
        <v>35</v>
      </c>
      <c r="B37" s="16" t="s">
        <v>54</v>
      </c>
      <c r="C37" s="31"/>
      <c r="D37" s="12">
        <v>0</v>
      </c>
      <c r="E37" s="12"/>
      <c r="F37" s="12">
        <v>0</v>
      </c>
      <c r="G37" s="12"/>
      <c r="H37" s="12"/>
      <c r="I37" s="22">
        <f t="shared" si="0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2">
      <c r="A38" s="10" t="s">
        <v>55</v>
      </c>
      <c r="B38" s="11" t="s">
        <v>56</v>
      </c>
      <c r="C38" s="31"/>
      <c r="D38" s="12">
        <v>0</v>
      </c>
      <c r="E38" s="12"/>
      <c r="F38" s="12">
        <v>0</v>
      </c>
      <c r="G38" s="12"/>
      <c r="H38" s="12"/>
      <c r="I38" s="20">
        <f t="shared" si="0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5.5" x14ac:dyDescent="0.25">
      <c r="A39" s="10" t="s">
        <v>57</v>
      </c>
      <c r="B39" s="11" t="s">
        <v>58</v>
      </c>
      <c r="C39" s="65">
        <v>76</v>
      </c>
      <c r="D39" s="29">
        <v>25</v>
      </c>
      <c r="E39" s="12">
        <v>174</v>
      </c>
      <c r="F39" s="12">
        <v>38</v>
      </c>
      <c r="G39" s="12">
        <v>27</v>
      </c>
      <c r="H39" s="12">
        <v>20</v>
      </c>
      <c r="I39" s="20">
        <f t="shared" si="0"/>
        <v>360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2">
      <c r="A40" s="10" t="s">
        <v>59</v>
      </c>
      <c r="B40" s="11" t="s">
        <v>60</v>
      </c>
      <c r="C40" s="31"/>
      <c r="D40" s="12">
        <v>0</v>
      </c>
      <c r="E40" s="12"/>
      <c r="F40" s="12">
        <v>0</v>
      </c>
      <c r="G40" s="12"/>
      <c r="H40" s="12"/>
      <c r="I40" s="20">
        <f t="shared" si="0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2">
      <c r="A41" s="10" t="s">
        <v>61</v>
      </c>
      <c r="B41" s="11" t="s">
        <v>62</v>
      </c>
      <c r="C41" s="31"/>
      <c r="D41" s="12">
        <v>0</v>
      </c>
      <c r="E41" s="12"/>
      <c r="F41" s="12">
        <v>0</v>
      </c>
      <c r="G41" s="12"/>
      <c r="H41" s="12"/>
      <c r="I41" s="20">
        <f t="shared" si="0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2">
      <c r="A42" s="10" t="s">
        <v>63</v>
      </c>
      <c r="B42" s="11" t="s">
        <v>64</v>
      </c>
      <c r="C42" s="31"/>
      <c r="D42" s="12">
        <v>0</v>
      </c>
      <c r="E42" s="12"/>
      <c r="F42" s="12">
        <v>0</v>
      </c>
      <c r="G42" s="12"/>
      <c r="H42" s="12"/>
      <c r="I42" s="20">
        <f t="shared" si="0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2">
      <c r="A43" s="10" t="s">
        <v>65</v>
      </c>
      <c r="B43" s="11" t="s">
        <v>66</v>
      </c>
      <c r="C43" s="31"/>
      <c r="D43" s="12">
        <v>0</v>
      </c>
      <c r="E43" s="12"/>
      <c r="F43" s="12">
        <v>0</v>
      </c>
      <c r="G43" s="12"/>
      <c r="H43" s="12"/>
      <c r="I43" s="20">
        <f t="shared" si="0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x14ac:dyDescent="0.2">
      <c r="A44" s="13" t="s">
        <v>67</v>
      </c>
      <c r="B44" s="14" t="s">
        <v>68</v>
      </c>
      <c r="C44" s="34">
        <f>C39+C3</f>
        <v>379</v>
      </c>
      <c r="D44" s="29">
        <v>90</v>
      </c>
      <c r="E44" s="29">
        <f>SUM(E3,E38:E43)</f>
        <v>212</v>
      </c>
      <c r="F44" s="54">
        <f>SUM(F3,F39)</f>
        <v>790</v>
      </c>
      <c r="G44" s="29">
        <f>G3+G39</f>
        <v>11412</v>
      </c>
      <c r="H44" s="53">
        <f>H39+H3</f>
        <v>55</v>
      </c>
      <c r="I44" s="24">
        <f t="shared" si="0"/>
        <v>12938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2">
      <c r="C48" s="4"/>
    </row>
    <row r="73" spans="1:44" s="3" customFormat="1" x14ac:dyDescent="0.2">
      <c r="A73" s="6" t="s">
        <v>69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2">
      <c r="A74" s="6" t="s">
        <v>70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2">
      <c r="A75" s="6" t="s">
        <v>71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2">
      <c r="A76" s="6" t="s">
        <v>72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2">
      <c r="A77" s="6" t="s">
        <v>73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2">
      <c r="A115" s="6" t="s">
        <v>74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2">
      <c r="A116" s="6" t="s">
        <v>75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2">
      <c r="A117" s="6" t="s">
        <v>76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2">
      <c r="A119" s="6" t="s">
        <v>77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2">
      <c r="A120" s="6" t="s">
        <v>78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2">
      <c r="A121" s="6" t="s">
        <v>79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2">
      <c r="A122" s="6" t="s">
        <v>80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2">
      <c r="A123" s="6" t="s">
        <v>81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2">
      <c r="A124" s="6" t="s">
        <v>82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2">
      <c r="A125" s="6" t="s">
        <v>83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2">
      <c r="A126" s="6" t="s">
        <v>84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rowBreaks count="1" manualBreakCount="1">
    <brk id="4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183813-F505-411E-B923-8E706DC61055}">
  <dimension ref="A1:AY127"/>
  <sheetViews>
    <sheetView tabSelected="1" zoomScale="80" zoomScaleNormal="80" workbookViewId="0">
      <selection activeCell="M4" sqref="M4:M45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6" width="15.42578125" style="5" customWidth="1"/>
    <col min="17" max="16384" width="9.140625" style="5"/>
  </cols>
  <sheetData>
    <row r="1" spans="1:46" x14ac:dyDescent="0.2">
      <c r="A1" s="18" t="s">
        <v>94</v>
      </c>
    </row>
    <row r="2" spans="1:46" s="7" customFormat="1" ht="15" customHeight="1" x14ac:dyDescent="0.25">
      <c r="A2" s="8"/>
      <c r="B2" s="9"/>
      <c r="C2" s="71" t="s">
        <v>69</v>
      </c>
      <c r="D2" s="71"/>
      <c r="E2" s="71" t="s">
        <v>70</v>
      </c>
      <c r="F2" s="71"/>
      <c r="G2" s="71" t="s">
        <v>71</v>
      </c>
      <c r="H2" s="71"/>
      <c r="I2" s="71" t="s">
        <v>72</v>
      </c>
      <c r="J2" s="71"/>
      <c r="K2" s="71" t="s">
        <v>73</v>
      </c>
      <c r="L2" s="71"/>
      <c r="M2" s="73" t="s">
        <v>89</v>
      </c>
      <c r="N2" s="74"/>
      <c r="O2" s="71" t="s">
        <v>85</v>
      </c>
      <c r="P2" s="72"/>
    </row>
    <row r="3" spans="1:46" s="7" customFormat="1" x14ac:dyDescent="0.25">
      <c r="A3" s="25"/>
      <c r="B3" s="26"/>
      <c r="C3" s="26" t="s">
        <v>86</v>
      </c>
      <c r="D3" s="26" t="s">
        <v>87</v>
      </c>
      <c r="E3" s="26" t="s">
        <v>86</v>
      </c>
      <c r="F3" s="26" t="s">
        <v>87</v>
      </c>
      <c r="G3" s="26" t="s">
        <v>86</v>
      </c>
      <c r="H3" s="26" t="s">
        <v>87</v>
      </c>
      <c r="I3" s="26" t="s">
        <v>86</v>
      </c>
      <c r="J3" s="26" t="s">
        <v>87</v>
      </c>
      <c r="K3" s="26" t="s">
        <v>86</v>
      </c>
      <c r="L3" s="26" t="s">
        <v>87</v>
      </c>
      <c r="M3" s="26" t="s">
        <v>86</v>
      </c>
      <c r="N3" s="26" t="s">
        <v>87</v>
      </c>
      <c r="O3" s="26" t="s">
        <v>86</v>
      </c>
      <c r="P3" s="27" t="s">
        <v>87</v>
      </c>
    </row>
    <row r="4" spans="1:46" s="1" customFormat="1" x14ac:dyDescent="0.2">
      <c r="A4" s="10" t="s">
        <v>1</v>
      </c>
      <c r="B4" s="11" t="s">
        <v>2</v>
      </c>
      <c r="C4" s="29">
        <f t="shared" ref="C4:D4" si="0">C5+C22</f>
        <v>27615</v>
      </c>
      <c r="D4" s="29">
        <f t="shared" si="0"/>
        <v>35</v>
      </c>
      <c r="E4" s="68">
        <v>19030</v>
      </c>
      <c r="F4" s="68">
        <v>32</v>
      </c>
      <c r="G4" s="32">
        <f>G5+G22</f>
        <v>5187</v>
      </c>
      <c r="H4" s="32">
        <v>16</v>
      </c>
      <c r="I4" s="46">
        <f>SUM(I5,I22,I29)</f>
        <v>9789</v>
      </c>
      <c r="J4" s="59"/>
      <c r="K4" s="49">
        <f>K5+K22</f>
        <v>10148.835000000001</v>
      </c>
      <c r="L4" s="29"/>
      <c r="M4" s="49">
        <f t="shared" ref="M4" si="1">M5+M22</f>
        <v>753.11</v>
      </c>
      <c r="N4" s="19"/>
      <c r="O4" s="19">
        <f>C4+E4+G4+I4+K4+M4</f>
        <v>72522.945000000007</v>
      </c>
      <c r="P4" s="20">
        <f>D4+F4+H4+J4+L4+N4</f>
        <v>83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2">
      <c r="A5" s="10" t="s">
        <v>3</v>
      </c>
      <c r="B5" s="11" t="s">
        <v>4</v>
      </c>
      <c r="C5" s="29">
        <f>C6+C12</f>
        <v>23320</v>
      </c>
      <c r="D5" s="29">
        <f>D6+D12+D18</f>
        <v>35</v>
      </c>
      <c r="E5" s="68">
        <v>19028</v>
      </c>
      <c r="F5" s="68">
        <v>32</v>
      </c>
      <c r="G5" s="32">
        <f>G6+G12</f>
        <v>4252</v>
      </c>
      <c r="H5" s="43"/>
      <c r="I5" s="46">
        <f>SUM(I12,I6)</f>
        <v>6972</v>
      </c>
      <c r="J5" s="59"/>
      <c r="K5" s="49">
        <f>K6+K12</f>
        <v>8764.0480000000007</v>
      </c>
      <c r="L5" s="29"/>
      <c r="M5" s="49">
        <f t="shared" ref="M5" si="2">M6+M12</f>
        <v>0</v>
      </c>
      <c r="N5" s="19"/>
      <c r="O5" s="19">
        <f t="shared" ref="O5:O45" si="3">C5+E5+G5+I5+K5+M5</f>
        <v>62336.048000000003</v>
      </c>
      <c r="P5" s="20">
        <f t="shared" ref="P5:P45" si="4">D5+F5+H5+J5+L5+N5</f>
        <v>67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2">
      <c r="A6" s="15" t="s">
        <v>5</v>
      </c>
      <c r="B6" s="16" t="s">
        <v>6</v>
      </c>
      <c r="C6" s="29">
        <f>SUM(C7:C11)</f>
        <v>22716</v>
      </c>
      <c r="D6" s="29"/>
      <c r="E6" s="68">
        <v>18014</v>
      </c>
      <c r="F6" s="68">
        <v>0</v>
      </c>
      <c r="G6" s="32">
        <f>G7+G10</f>
        <v>3890</v>
      </c>
      <c r="H6" s="43"/>
      <c r="I6" s="46">
        <f>SUM(I7:I11)</f>
        <v>6865</v>
      </c>
      <c r="J6" s="59"/>
      <c r="K6" s="49">
        <f>K7</f>
        <v>8391.4950000000008</v>
      </c>
      <c r="L6" s="29"/>
      <c r="M6" s="49">
        <f t="shared" ref="M6" si="5">SUM(M7:M11)</f>
        <v>0</v>
      </c>
      <c r="N6" s="21"/>
      <c r="O6" s="19">
        <f t="shared" si="3"/>
        <v>59876.495000000003</v>
      </c>
      <c r="P6" s="20">
        <f t="shared" si="4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2">
      <c r="A7" s="15" t="s">
        <v>7</v>
      </c>
      <c r="B7" s="16" t="s">
        <v>8</v>
      </c>
      <c r="C7" s="37">
        <v>15755</v>
      </c>
      <c r="D7" s="12"/>
      <c r="E7" s="69">
        <v>10480</v>
      </c>
      <c r="F7" s="69">
        <v>0</v>
      </c>
      <c r="G7" s="12">
        <v>3890</v>
      </c>
      <c r="H7" s="42"/>
      <c r="I7" s="12">
        <v>4987</v>
      </c>
      <c r="J7" s="60"/>
      <c r="K7" s="50">
        <v>8391.4950000000008</v>
      </c>
      <c r="L7" s="37"/>
      <c r="M7" s="12"/>
      <c r="N7" s="21"/>
      <c r="O7" s="19">
        <f t="shared" si="3"/>
        <v>43503.495000000003</v>
      </c>
      <c r="P7" s="20">
        <f t="shared" si="4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2">
      <c r="A8" s="15" t="s">
        <v>9</v>
      </c>
      <c r="B8" s="16" t="s">
        <v>10</v>
      </c>
      <c r="C8" s="37"/>
      <c r="D8" s="12"/>
      <c r="E8" s="69">
        <v>0</v>
      </c>
      <c r="F8" s="69">
        <v>0</v>
      </c>
      <c r="G8" s="39"/>
      <c r="H8" s="42"/>
      <c r="I8" s="12">
        <v>0</v>
      </c>
      <c r="J8" s="60"/>
      <c r="K8" s="50"/>
      <c r="L8" s="37"/>
      <c r="M8" s="12"/>
      <c r="N8" s="21"/>
      <c r="O8" s="19">
        <f t="shared" si="3"/>
        <v>0</v>
      </c>
      <c r="P8" s="20">
        <f t="shared" si="4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2">
      <c r="A9" s="15" t="s">
        <v>11</v>
      </c>
      <c r="B9" s="16" t="s">
        <v>12</v>
      </c>
      <c r="C9" s="37">
        <v>6797</v>
      </c>
      <c r="D9" s="12"/>
      <c r="E9" s="69">
        <v>827</v>
      </c>
      <c r="F9" s="69">
        <v>0</v>
      </c>
      <c r="G9" s="40"/>
      <c r="H9" s="42"/>
      <c r="I9" s="12">
        <v>457</v>
      </c>
      <c r="J9" s="60"/>
      <c r="K9" s="50"/>
      <c r="L9" s="37"/>
      <c r="M9" s="12"/>
      <c r="N9" s="21"/>
      <c r="O9" s="19">
        <f t="shared" si="3"/>
        <v>8081</v>
      </c>
      <c r="P9" s="20">
        <f t="shared" si="4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2">
      <c r="A10" s="15" t="s">
        <v>13</v>
      </c>
      <c r="B10" s="16" t="s">
        <v>14</v>
      </c>
      <c r="C10" s="37"/>
      <c r="D10" s="12"/>
      <c r="E10" s="69">
        <v>6707</v>
      </c>
      <c r="F10" s="69">
        <v>0</v>
      </c>
      <c r="G10" s="37"/>
      <c r="H10" s="42"/>
      <c r="I10" s="12">
        <v>1421</v>
      </c>
      <c r="J10" s="60"/>
      <c r="K10" s="51"/>
      <c r="L10" s="12"/>
      <c r="M10" s="12"/>
      <c r="N10" s="21"/>
      <c r="O10" s="19">
        <f t="shared" si="3"/>
        <v>8128</v>
      </c>
      <c r="P10" s="20">
        <f t="shared" si="4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2">
      <c r="A11" s="15" t="s">
        <v>15</v>
      </c>
      <c r="B11" s="16" t="s">
        <v>16</v>
      </c>
      <c r="C11" s="37">
        <v>164</v>
      </c>
      <c r="D11" s="12"/>
      <c r="E11" s="69">
        <v>0</v>
      </c>
      <c r="F11" s="69">
        <v>0</v>
      </c>
      <c r="G11" s="39"/>
      <c r="H11" s="42"/>
      <c r="I11" s="12">
        <v>0</v>
      </c>
      <c r="J11" s="60"/>
      <c r="K11" s="51"/>
      <c r="L11" s="12"/>
      <c r="M11" s="12"/>
      <c r="N11" s="21"/>
      <c r="O11" s="19">
        <f t="shared" si="3"/>
        <v>164</v>
      </c>
      <c r="P11" s="20">
        <f t="shared" si="4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2">
      <c r="A12" s="15" t="s">
        <v>17</v>
      </c>
      <c r="B12" s="16" t="s">
        <v>18</v>
      </c>
      <c r="C12" s="32">
        <f>C13+C14+C15+C16+C17</f>
        <v>604</v>
      </c>
      <c r="D12" s="29"/>
      <c r="E12" s="68">
        <v>1014</v>
      </c>
      <c r="F12" s="68">
        <v>0</v>
      </c>
      <c r="G12" s="32">
        <v>362</v>
      </c>
      <c r="H12" s="43"/>
      <c r="I12" s="48">
        <f>SUM(I13:I17)</f>
        <v>107</v>
      </c>
      <c r="J12" s="59"/>
      <c r="K12" s="49">
        <f>SUM(K13:K17)</f>
        <v>372.553</v>
      </c>
      <c r="L12" s="29"/>
      <c r="M12" s="29"/>
      <c r="N12" s="21"/>
      <c r="O12" s="19">
        <f t="shared" si="3"/>
        <v>2459.5529999999999</v>
      </c>
      <c r="P12" s="20">
        <f t="shared" si="4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2">
      <c r="A13" s="15" t="s">
        <v>19</v>
      </c>
      <c r="B13" s="16" t="s">
        <v>20</v>
      </c>
      <c r="C13" s="37"/>
      <c r="D13" s="12"/>
      <c r="E13" s="69">
        <v>0</v>
      </c>
      <c r="F13" s="69">
        <v>0</v>
      </c>
      <c r="G13" s="39"/>
      <c r="H13" s="42"/>
      <c r="I13" s="12"/>
      <c r="J13" s="60"/>
      <c r="K13" s="51"/>
      <c r="L13" s="12"/>
      <c r="M13" s="12"/>
      <c r="N13" s="21"/>
      <c r="O13" s="19">
        <f t="shared" si="3"/>
        <v>0</v>
      </c>
      <c r="P13" s="20">
        <f t="shared" si="4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2">
      <c r="A14" s="15" t="s">
        <v>21</v>
      </c>
      <c r="B14" s="16" t="s">
        <v>22</v>
      </c>
      <c r="C14" s="37">
        <v>257</v>
      </c>
      <c r="D14" s="12"/>
      <c r="E14" s="69">
        <v>1014</v>
      </c>
      <c r="F14" s="69">
        <v>0</v>
      </c>
      <c r="G14" s="12">
        <v>362</v>
      </c>
      <c r="H14" s="42"/>
      <c r="I14" s="12">
        <v>74</v>
      </c>
      <c r="J14" s="60"/>
      <c r="K14" s="51">
        <v>372.553</v>
      </c>
      <c r="L14" s="12"/>
      <c r="M14" s="12"/>
      <c r="N14" s="21"/>
      <c r="O14" s="19">
        <f t="shared" si="3"/>
        <v>2079.5529999999999</v>
      </c>
      <c r="P14" s="20">
        <f t="shared" si="4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2">
      <c r="A15" s="15" t="s">
        <v>23</v>
      </c>
      <c r="B15" s="16" t="s">
        <v>24</v>
      </c>
      <c r="C15" s="37"/>
      <c r="D15" s="12"/>
      <c r="E15" s="69">
        <v>0</v>
      </c>
      <c r="F15" s="69">
        <v>0</v>
      </c>
      <c r="G15" s="39"/>
      <c r="H15" s="42"/>
      <c r="I15" s="12">
        <v>0</v>
      </c>
      <c r="J15" s="60"/>
      <c r="K15" s="51"/>
      <c r="L15" s="12"/>
      <c r="M15" s="12"/>
      <c r="N15" s="21"/>
      <c r="O15" s="19">
        <f t="shared" si="3"/>
        <v>0</v>
      </c>
      <c r="P15" s="20">
        <f t="shared" si="4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2">
      <c r="A16" s="15" t="s">
        <v>25</v>
      </c>
      <c r="B16" s="16" t="s">
        <v>26</v>
      </c>
      <c r="C16" s="37"/>
      <c r="D16" s="12"/>
      <c r="E16" s="69">
        <v>0</v>
      </c>
      <c r="F16" s="69">
        <v>0</v>
      </c>
      <c r="G16" s="39"/>
      <c r="H16" s="42"/>
      <c r="I16" s="12">
        <v>0</v>
      </c>
      <c r="J16" s="60"/>
      <c r="K16" s="51"/>
      <c r="L16" s="12"/>
      <c r="M16" s="12"/>
      <c r="N16" s="21"/>
      <c r="O16" s="19">
        <f t="shared" si="3"/>
        <v>0</v>
      </c>
      <c r="P16" s="20">
        <f t="shared" si="4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2">
      <c r="A17" s="15" t="s">
        <v>27</v>
      </c>
      <c r="B17" s="16" t="s">
        <v>28</v>
      </c>
      <c r="C17" s="12">
        <v>347</v>
      </c>
      <c r="D17" s="12"/>
      <c r="E17" s="69">
        <v>0</v>
      </c>
      <c r="F17" s="69">
        <v>0</v>
      </c>
      <c r="G17" s="12">
        <v>114</v>
      </c>
      <c r="H17" s="42"/>
      <c r="I17" s="12">
        <v>33</v>
      </c>
      <c r="J17" s="60"/>
      <c r="K17" s="51"/>
      <c r="L17" s="12"/>
      <c r="M17" s="12"/>
      <c r="N17" s="21"/>
      <c r="O17" s="19">
        <f t="shared" si="3"/>
        <v>494</v>
      </c>
      <c r="P17" s="20">
        <f t="shared" si="4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2">
      <c r="A18" s="15" t="s">
        <v>29</v>
      </c>
      <c r="B18" s="16" t="s">
        <v>30</v>
      </c>
      <c r="C18" s="32"/>
      <c r="D18" s="29">
        <f>D20</f>
        <v>35</v>
      </c>
      <c r="E18" s="68">
        <v>0</v>
      </c>
      <c r="F18" s="68">
        <v>32</v>
      </c>
      <c r="G18" s="41"/>
      <c r="H18" s="43"/>
      <c r="I18" s="29">
        <v>0</v>
      </c>
      <c r="J18" s="59"/>
      <c r="K18" s="49"/>
      <c r="L18" s="29"/>
      <c r="M18" s="29"/>
      <c r="N18" s="21"/>
      <c r="O18" s="19">
        <f t="shared" si="3"/>
        <v>0</v>
      </c>
      <c r="P18" s="20">
        <f t="shared" si="4"/>
        <v>67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2">
      <c r="A19" s="15" t="s">
        <v>31</v>
      </c>
      <c r="B19" s="16" t="s">
        <v>32</v>
      </c>
      <c r="C19" s="37"/>
      <c r="D19" s="12"/>
      <c r="E19" s="69">
        <v>0</v>
      </c>
      <c r="F19" s="69">
        <v>0</v>
      </c>
      <c r="G19" s="39"/>
      <c r="H19" s="42"/>
      <c r="I19" s="12">
        <v>0</v>
      </c>
      <c r="J19" s="60"/>
      <c r="K19" s="51"/>
      <c r="L19" s="12"/>
      <c r="M19" s="12"/>
      <c r="N19" s="21"/>
      <c r="O19" s="19">
        <f t="shared" si="3"/>
        <v>0</v>
      </c>
      <c r="P19" s="20">
        <f t="shared" si="4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2">
      <c r="A20" s="15" t="s">
        <v>33</v>
      </c>
      <c r="B20" s="16" t="s">
        <v>34</v>
      </c>
      <c r="C20" s="37"/>
      <c r="D20" s="12">
        <v>35</v>
      </c>
      <c r="E20" s="69">
        <v>0</v>
      </c>
      <c r="F20" s="69">
        <v>32</v>
      </c>
      <c r="G20" s="39"/>
      <c r="H20" s="42"/>
      <c r="I20" s="12">
        <v>0</v>
      </c>
      <c r="J20" s="60"/>
      <c r="K20" s="51"/>
      <c r="L20" s="12"/>
      <c r="M20" s="12"/>
      <c r="N20" s="21"/>
      <c r="O20" s="19">
        <f t="shared" si="3"/>
        <v>0</v>
      </c>
      <c r="P20" s="20">
        <f t="shared" si="4"/>
        <v>67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2">
      <c r="A21" s="15" t="s">
        <v>35</v>
      </c>
      <c r="B21" s="16" t="s">
        <v>36</v>
      </c>
      <c r="C21" s="37"/>
      <c r="D21" s="12"/>
      <c r="E21" s="69">
        <v>0</v>
      </c>
      <c r="F21" s="69">
        <v>0</v>
      </c>
      <c r="G21" s="39"/>
      <c r="H21" s="42"/>
      <c r="I21" s="12">
        <v>0</v>
      </c>
      <c r="J21" s="60"/>
      <c r="K21" s="51"/>
      <c r="L21" s="12"/>
      <c r="M21" s="12"/>
      <c r="N21" s="21"/>
      <c r="O21" s="19">
        <f t="shared" si="3"/>
        <v>0</v>
      </c>
      <c r="P21" s="20">
        <f t="shared" si="4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2">
      <c r="A22" s="10" t="s">
        <v>37</v>
      </c>
      <c r="B22" s="11" t="s">
        <v>38</v>
      </c>
      <c r="C22" s="34">
        <f>C23+C29</f>
        <v>4295</v>
      </c>
      <c r="D22" s="32"/>
      <c r="E22" s="68">
        <v>2</v>
      </c>
      <c r="F22" s="68">
        <v>0</v>
      </c>
      <c r="G22" s="32">
        <f>G23</f>
        <v>935</v>
      </c>
      <c r="H22" s="43"/>
      <c r="I22" s="32">
        <f>SUM(I23,I35)</f>
        <v>2621</v>
      </c>
      <c r="J22" s="61"/>
      <c r="K22" s="49">
        <f>K23+K29</f>
        <v>1384.787</v>
      </c>
      <c r="L22" s="29"/>
      <c r="M22" s="49">
        <f t="shared" ref="M22" si="6">M23+M29</f>
        <v>753.11</v>
      </c>
      <c r="N22" s="19"/>
      <c r="O22" s="19">
        <f t="shared" si="3"/>
        <v>9990.8970000000008</v>
      </c>
      <c r="P22" s="20">
        <f t="shared" si="4"/>
        <v>0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2">
      <c r="A23" s="15" t="s">
        <v>5</v>
      </c>
      <c r="B23" s="16" t="s">
        <v>39</v>
      </c>
      <c r="C23" s="32">
        <f>SUM(C24:C28)</f>
        <v>3532</v>
      </c>
      <c r="D23" s="29"/>
      <c r="E23" s="68">
        <v>2</v>
      </c>
      <c r="F23" s="68">
        <v>0</v>
      </c>
      <c r="G23" s="32">
        <f>G25</f>
        <v>935</v>
      </c>
      <c r="H23" s="43"/>
      <c r="I23" s="32">
        <f t="shared" ref="I23" si="7">SUM(I24:I28)</f>
        <v>2621</v>
      </c>
      <c r="J23" s="59"/>
      <c r="K23" s="49">
        <f>K25</f>
        <v>1384.787</v>
      </c>
      <c r="L23" s="29"/>
      <c r="M23" s="29">
        <f t="shared" ref="M23" si="8">SUM(M24:M28)</f>
        <v>0</v>
      </c>
      <c r="N23" s="21"/>
      <c r="O23" s="19">
        <f t="shared" si="3"/>
        <v>8474.7870000000003</v>
      </c>
      <c r="P23" s="20">
        <f t="shared" si="4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2">
      <c r="A24" s="15" t="s">
        <v>7</v>
      </c>
      <c r="B24" s="16" t="s">
        <v>40</v>
      </c>
      <c r="C24" s="37"/>
      <c r="D24" s="12"/>
      <c r="E24" s="69">
        <v>0</v>
      </c>
      <c r="F24" s="69">
        <v>0</v>
      </c>
      <c r="G24" s="39"/>
      <c r="H24" s="42"/>
      <c r="I24" s="12">
        <v>0</v>
      </c>
      <c r="J24" s="60"/>
      <c r="K24" s="51"/>
      <c r="L24" s="12"/>
      <c r="M24" s="12"/>
      <c r="N24" s="21"/>
      <c r="O24" s="19">
        <f t="shared" si="3"/>
        <v>0</v>
      </c>
      <c r="P24" s="20">
        <f t="shared" si="4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2">
      <c r="A25" s="15" t="s">
        <v>9</v>
      </c>
      <c r="B25" s="16" t="s">
        <v>41</v>
      </c>
      <c r="C25" s="37">
        <v>3532</v>
      </c>
      <c r="D25" s="12"/>
      <c r="E25" s="69">
        <v>2</v>
      </c>
      <c r="F25" s="69">
        <v>0</v>
      </c>
      <c r="G25" s="12">
        <v>935</v>
      </c>
      <c r="H25" s="42"/>
      <c r="I25" s="12">
        <v>2621</v>
      </c>
      <c r="J25" s="60"/>
      <c r="K25" s="51">
        <v>1384.787</v>
      </c>
      <c r="L25" s="12"/>
      <c r="M25" s="12">
        <v>0</v>
      </c>
      <c r="N25" s="21"/>
      <c r="O25" s="19">
        <f t="shared" si="3"/>
        <v>8474.7870000000003</v>
      </c>
      <c r="P25" s="20">
        <f t="shared" si="4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2">
      <c r="A26" s="15" t="s">
        <v>11</v>
      </c>
      <c r="B26" s="16" t="s">
        <v>42</v>
      </c>
      <c r="C26" s="37"/>
      <c r="D26" s="12"/>
      <c r="E26" s="69">
        <v>0</v>
      </c>
      <c r="F26" s="69">
        <v>0</v>
      </c>
      <c r="G26" s="39"/>
      <c r="H26" s="42"/>
      <c r="I26" s="12">
        <v>0</v>
      </c>
      <c r="J26" s="60"/>
      <c r="K26" s="51"/>
      <c r="L26" s="12"/>
      <c r="M26" s="12"/>
      <c r="N26" s="21"/>
      <c r="O26" s="19">
        <f t="shared" si="3"/>
        <v>0</v>
      </c>
      <c r="P26" s="20">
        <f t="shared" si="4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2">
      <c r="A27" s="15" t="s">
        <v>13</v>
      </c>
      <c r="B27" s="16" t="s">
        <v>43</v>
      </c>
      <c r="C27" s="37"/>
      <c r="D27" s="12"/>
      <c r="E27" s="69">
        <v>0</v>
      </c>
      <c r="F27" s="69">
        <v>0</v>
      </c>
      <c r="G27" s="39"/>
      <c r="H27" s="42"/>
      <c r="I27" s="12">
        <v>0</v>
      </c>
      <c r="J27" s="60"/>
      <c r="K27" s="51"/>
      <c r="L27" s="12"/>
      <c r="M27" s="12"/>
      <c r="N27" s="21"/>
      <c r="O27" s="19">
        <f t="shared" si="3"/>
        <v>0</v>
      </c>
      <c r="P27" s="20">
        <f t="shared" si="4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2">
      <c r="A28" s="15" t="s">
        <v>15</v>
      </c>
      <c r="B28" s="16" t="s">
        <v>44</v>
      </c>
      <c r="C28" s="37"/>
      <c r="D28" s="12"/>
      <c r="E28" s="69">
        <v>0</v>
      </c>
      <c r="F28" s="69">
        <v>0</v>
      </c>
      <c r="G28" s="39"/>
      <c r="H28" s="42"/>
      <c r="I28" s="12">
        <v>0</v>
      </c>
      <c r="J28" s="60"/>
      <c r="K28" s="51"/>
      <c r="L28" s="12"/>
      <c r="M28" s="12"/>
      <c r="N28" s="21"/>
      <c r="O28" s="19">
        <f t="shared" si="3"/>
        <v>0</v>
      </c>
      <c r="P28" s="20">
        <f t="shared" si="4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2">
      <c r="A29" s="15" t="s">
        <v>17</v>
      </c>
      <c r="B29" s="16" t="s">
        <v>45</v>
      </c>
      <c r="C29" s="32">
        <f>SUM(C30:C34)</f>
        <v>763</v>
      </c>
      <c r="D29" s="29"/>
      <c r="E29" s="68">
        <v>0</v>
      </c>
      <c r="F29" s="68">
        <v>0</v>
      </c>
      <c r="G29" s="41"/>
      <c r="H29" s="43"/>
      <c r="I29" s="32">
        <f>SUM(I30:I34)</f>
        <v>196</v>
      </c>
      <c r="J29" s="59"/>
      <c r="K29" s="49">
        <v>0</v>
      </c>
      <c r="L29" s="29"/>
      <c r="M29" s="49">
        <f t="shared" ref="M29" si="9">SUM(M30:M34)</f>
        <v>753.11</v>
      </c>
      <c r="N29" s="21"/>
      <c r="O29" s="19">
        <f t="shared" si="3"/>
        <v>1712.1100000000001</v>
      </c>
      <c r="P29" s="20">
        <f t="shared" si="4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2">
      <c r="A30" s="15" t="s">
        <v>19</v>
      </c>
      <c r="B30" s="16" t="s">
        <v>46</v>
      </c>
      <c r="C30" s="37"/>
      <c r="D30" s="12"/>
      <c r="E30" s="69">
        <v>0</v>
      </c>
      <c r="F30" s="69">
        <v>0</v>
      </c>
      <c r="G30" s="39"/>
      <c r="H30" s="42"/>
      <c r="I30" s="12">
        <v>0</v>
      </c>
      <c r="J30" s="60"/>
      <c r="K30" s="51"/>
      <c r="L30" s="12"/>
      <c r="M30" s="12"/>
      <c r="N30" s="21"/>
      <c r="O30" s="19">
        <f t="shared" si="3"/>
        <v>0</v>
      </c>
      <c r="P30" s="20">
        <f t="shared" si="4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2">
      <c r="A31" s="15" t="s">
        <v>21</v>
      </c>
      <c r="B31" s="16" t="s">
        <v>47</v>
      </c>
      <c r="C31" s="37">
        <v>585</v>
      </c>
      <c r="D31" s="12"/>
      <c r="E31" s="69">
        <v>0</v>
      </c>
      <c r="F31" s="69">
        <v>0</v>
      </c>
      <c r="G31" s="39"/>
      <c r="H31" s="42"/>
      <c r="I31" s="12">
        <v>196</v>
      </c>
      <c r="J31" s="60"/>
      <c r="K31" s="51"/>
      <c r="L31" s="12"/>
      <c r="M31" s="51">
        <v>13.01</v>
      </c>
      <c r="N31" s="21"/>
      <c r="O31" s="19">
        <f t="shared" si="3"/>
        <v>794.01</v>
      </c>
      <c r="P31" s="20">
        <f t="shared" si="4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2">
      <c r="A32" s="15" t="s">
        <v>23</v>
      </c>
      <c r="B32" s="16" t="s">
        <v>48</v>
      </c>
      <c r="C32" s="37"/>
      <c r="D32" s="12"/>
      <c r="E32" s="69">
        <v>0</v>
      </c>
      <c r="F32" s="69">
        <v>0</v>
      </c>
      <c r="G32" s="39"/>
      <c r="H32" s="42"/>
      <c r="I32" s="12">
        <v>0</v>
      </c>
      <c r="J32" s="60"/>
      <c r="K32" s="51"/>
      <c r="L32" s="12"/>
      <c r="M32" s="12"/>
      <c r="N32" s="21"/>
      <c r="O32" s="19">
        <f t="shared" si="3"/>
        <v>0</v>
      </c>
      <c r="P32" s="20">
        <f t="shared" si="4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2">
      <c r="A33" s="15" t="s">
        <v>25</v>
      </c>
      <c r="B33" s="16" t="s">
        <v>49</v>
      </c>
      <c r="C33" s="37"/>
      <c r="D33" s="12"/>
      <c r="E33" s="69">
        <v>0</v>
      </c>
      <c r="F33" s="69">
        <v>0</v>
      </c>
      <c r="G33" s="39"/>
      <c r="H33" s="42"/>
      <c r="I33" s="12">
        <v>0</v>
      </c>
      <c r="J33" s="60"/>
      <c r="K33" s="51"/>
      <c r="L33" s="12"/>
      <c r="M33" s="12"/>
      <c r="N33" s="21"/>
      <c r="O33" s="19">
        <f t="shared" si="3"/>
        <v>0</v>
      </c>
      <c r="P33" s="20">
        <f t="shared" si="4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2">
      <c r="A34" s="15" t="s">
        <v>27</v>
      </c>
      <c r="B34" s="16" t="s">
        <v>50</v>
      </c>
      <c r="C34" s="37">
        <v>178</v>
      </c>
      <c r="D34" s="12"/>
      <c r="E34" s="69">
        <v>0</v>
      </c>
      <c r="F34" s="69">
        <v>0</v>
      </c>
      <c r="G34" s="39"/>
      <c r="H34" s="42"/>
      <c r="I34" s="12">
        <v>0</v>
      </c>
      <c r="J34" s="60"/>
      <c r="K34" s="51"/>
      <c r="L34" s="12"/>
      <c r="M34" s="51">
        <v>740.1</v>
      </c>
      <c r="N34" s="21"/>
      <c r="O34" s="19">
        <f t="shared" si="3"/>
        <v>918.1</v>
      </c>
      <c r="P34" s="20">
        <f t="shared" si="4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2">
      <c r="A35" s="15" t="s">
        <v>29</v>
      </c>
      <c r="B35" s="16" t="s">
        <v>51</v>
      </c>
      <c r="C35" s="32"/>
      <c r="D35" s="29"/>
      <c r="E35" s="68">
        <v>0</v>
      </c>
      <c r="F35" s="68">
        <v>0</v>
      </c>
      <c r="G35" s="41"/>
      <c r="H35" s="29">
        <v>16</v>
      </c>
      <c r="I35" s="29">
        <v>0</v>
      </c>
      <c r="J35" s="59"/>
      <c r="K35" s="49"/>
      <c r="L35" s="29"/>
      <c r="M35" s="29"/>
      <c r="N35" s="21"/>
      <c r="O35" s="19">
        <f t="shared" si="3"/>
        <v>0</v>
      </c>
      <c r="P35" s="20">
        <f t="shared" si="4"/>
        <v>16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2">
      <c r="A36" s="15" t="s">
        <v>31</v>
      </c>
      <c r="B36" s="16" t="s">
        <v>52</v>
      </c>
      <c r="C36" s="37"/>
      <c r="D36" s="12"/>
      <c r="E36" s="69">
        <v>0</v>
      </c>
      <c r="F36" s="69">
        <v>0</v>
      </c>
      <c r="G36" s="12"/>
      <c r="H36" s="12">
        <v>16</v>
      </c>
      <c r="I36" s="12">
        <v>0</v>
      </c>
      <c r="J36" s="60"/>
      <c r="K36" s="51"/>
      <c r="L36" s="12"/>
      <c r="M36" s="12"/>
      <c r="N36" s="21"/>
      <c r="O36" s="19">
        <f t="shared" si="3"/>
        <v>0</v>
      </c>
      <c r="P36" s="20">
        <f t="shared" si="4"/>
        <v>16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2">
      <c r="A37" s="15" t="s">
        <v>33</v>
      </c>
      <c r="B37" s="16" t="s">
        <v>53</v>
      </c>
      <c r="C37" s="37"/>
      <c r="E37" s="69">
        <v>0</v>
      </c>
      <c r="F37" s="69">
        <v>0</v>
      </c>
      <c r="G37" s="39"/>
      <c r="H37" s="12"/>
      <c r="I37" s="12">
        <v>0</v>
      </c>
      <c r="J37" s="60"/>
      <c r="K37" s="51"/>
      <c r="L37" s="12"/>
      <c r="M37" s="12"/>
      <c r="N37" s="21"/>
      <c r="O37" s="19">
        <f t="shared" si="3"/>
        <v>0</v>
      </c>
      <c r="P37" s="20">
        <f t="shared" si="4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2">
      <c r="A38" s="15" t="s">
        <v>35</v>
      </c>
      <c r="B38" s="16" t="s">
        <v>54</v>
      </c>
      <c r="C38" s="37"/>
      <c r="D38" s="12"/>
      <c r="E38" s="69">
        <v>0</v>
      </c>
      <c r="F38" s="69">
        <v>0</v>
      </c>
      <c r="G38" s="39"/>
      <c r="H38" s="12"/>
      <c r="I38" s="12">
        <v>0</v>
      </c>
      <c r="J38" s="60"/>
      <c r="K38" s="51"/>
      <c r="L38" s="12"/>
      <c r="M38" s="12"/>
      <c r="N38" s="21"/>
      <c r="O38" s="19">
        <f t="shared" si="3"/>
        <v>0</v>
      </c>
      <c r="P38" s="20">
        <f t="shared" si="4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2">
      <c r="A39" s="10" t="s">
        <v>55</v>
      </c>
      <c r="B39" s="11" t="s">
        <v>56</v>
      </c>
      <c r="C39" s="37"/>
      <c r="D39" s="12"/>
      <c r="E39" s="69">
        <v>0</v>
      </c>
      <c r="F39" s="69">
        <v>0</v>
      </c>
      <c r="G39" s="39"/>
      <c r="H39" s="12"/>
      <c r="I39" s="12">
        <v>579</v>
      </c>
      <c r="J39" s="60"/>
      <c r="K39" s="51"/>
      <c r="L39" s="12"/>
      <c r="M39" s="12"/>
      <c r="N39" s="19"/>
      <c r="O39" s="19">
        <f t="shared" si="3"/>
        <v>579</v>
      </c>
      <c r="P39" s="20">
        <f t="shared" si="4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5.5" x14ac:dyDescent="0.2">
      <c r="A40" s="10" t="s">
        <v>57</v>
      </c>
      <c r="B40" s="11" t="s">
        <v>58</v>
      </c>
      <c r="C40" s="37">
        <v>17422</v>
      </c>
      <c r="D40" s="12"/>
      <c r="E40" s="68">
        <v>94</v>
      </c>
      <c r="F40" s="68">
        <v>0</v>
      </c>
      <c r="G40" s="12">
        <v>9982</v>
      </c>
      <c r="H40" s="12"/>
      <c r="I40" s="12">
        <v>79</v>
      </c>
      <c r="J40" s="60"/>
      <c r="K40" s="51">
        <v>4601.1030000000001</v>
      </c>
      <c r="L40" s="12"/>
      <c r="M40" s="51">
        <v>26.59</v>
      </c>
      <c r="N40" s="19"/>
      <c r="O40" s="19">
        <f t="shared" si="3"/>
        <v>32204.692999999999</v>
      </c>
      <c r="P40" s="20">
        <f t="shared" si="4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2">
      <c r="A41" s="10" t="s">
        <v>59</v>
      </c>
      <c r="B41" s="11" t="s">
        <v>60</v>
      </c>
      <c r="C41" s="37"/>
      <c r="D41" s="12"/>
      <c r="E41" s="69">
        <v>0</v>
      </c>
      <c r="F41" s="69">
        <v>0</v>
      </c>
      <c r="G41" s="42"/>
      <c r="H41" s="12"/>
      <c r="I41" s="12">
        <v>0</v>
      </c>
      <c r="J41" s="60"/>
      <c r="K41" s="51"/>
      <c r="L41" s="12"/>
      <c r="M41" s="12"/>
      <c r="N41" s="19"/>
      <c r="O41" s="19">
        <f t="shared" si="3"/>
        <v>0</v>
      </c>
      <c r="P41" s="20">
        <f t="shared" si="4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2">
      <c r="A42" s="10" t="s">
        <v>61</v>
      </c>
      <c r="B42" s="11" t="s">
        <v>62</v>
      </c>
      <c r="C42" s="37"/>
      <c r="D42" s="12"/>
      <c r="E42" s="69">
        <v>0</v>
      </c>
      <c r="F42" s="69">
        <v>0</v>
      </c>
      <c r="G42" s="42"/>
      <c r="H42" s="12"/>
      <c r="I42" s="12">
        <v>0</v>
      </c>
      <c r="J42" s="60"/>
      <c r="K42" s="51"/>
      <c r="L42" s="12"/>
      <c r="M42" s="12"/>
      <c r="N42" s="19"/>
      <c r="O42" s="19">
        <f t="shared" si="3"/>
        <v>0</v>
      </c>
      <c r="P42" s="20">
        <f t="shared" si="4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2">
      <c r="A43" s="10" t="s">
        <v>63</v>
      </c>
      <c r="B43" s="11" t="s">
        <v>64</v>
      </c>
      <c r="C43" s="12"/>
      <c r="D43" s="12"/>
      <c r="E43" s="69">
        <v>0</v>
      </c>
      <c r="F43" s="69">
        <v>0</v>
      </c>
      <c r="G43" s="42"/>
      <c r="H43" s="12"/>
      <c r="I43" s="12">
        <v>0</v>
      </c>
      <c r="J43" s="60"/>
      <c r="K43" s="51"/>
      <c r="L43" s="12"/>
      <c r="M43" s="12"/>
      <c r="N43" s="19"/>
      <c r="O43" s="19">
        <f t="shared" si="3"/>
        <v>0</v>
      </c>
      <c r="P43" s="20">
        <f t="shared" si="4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2">
      <c r="A44" s="10" t="s">
        <v>65</v>
      </c>
      <c r="B44" s="11" t="s">
        <v>66</v>
      </c>
      <c r="C44" s="12"/>
      <c r="D44" s="12"/>
      <c r="E44" s="69">
        <v>0</v>
      </c>
      <c r="F44" s="69">
        <v>0</v>
      </c>
      <c r="G44" s="42"/>
      <c r="H44" s="12"/>
      <c r="I44" s="12">
        <v>0</v>
      </c>
      <c r="J44" s="60"/>
      <c r="K44" s="51"/>
      <c r="L44" s="12"/>
      <c r="M44" s="12"/>
      <c r="N44" s="19"/>
      <c r="O44" s="19">
        <f t="shared" si="3"/>
        <v>0</v>
      </c>
      <c r="P44" s="20">
        <f t="shared" si="4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ht="13.5" thickBot="1" x14ac:dyDescent="0.25">
      <c r="A45" s="13" t="s">
        <v>67</v>
      </c>
      <c r="B45" s="14" t="s">
        <v>68</v>
      </c>
      <c r="C45" s="29">
        <f>C6+C12+C23+C29+C40</f>
        <v>45037</v>
      </c>
      <c r="D45" s="29">
        <f>D20</f>
        <v>35</v>
      </c>
      <c r="E45" s="68">
        <v>19124</v>
      </c>
      <c r="F45" s="68">
        <v>32</v>
      </c>
      <c r="G45" s="32">
        <f>G40+G4</f>
        <v>15169</v>
      </c>
      <c r="H45" s="32">
        <f>H4</f>
        <v>16</v>
      </c>
      <c r="I45" s="56">
        <f>SUM(I4,I40,I39)</f>
        <v>10447</v>
      </c>
      <c r="J45" s="62"/>
      <c r="K45" s="52">
        <f>K4+K40</f>
        <v>14749.938000000002</v>
      </c>
      <c r="L45" s="32"/>
      <c r="M45" s="57">
        <f t="shared" ref="M45" si="10">M6+M12+M23+M29+M40</f>
        <v>779.7</v>
      </c>
      <c r="N45" s="23"/>
      <c r="O45" s="23">
        <f t="shared" si="3"/>
        <v>105306.63799999999</v>
      </c>
      <c r="P45" s="24">
        <f t="shared" si="4"/>
        <v>83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2">
      <c r="C49" s="4"/>
      <c r="D49" s="4"/>
    </row>
    <row r="74" spans="1:51" s="3" customFormat="1" x14ac:dyDescent="0.2">
      <c r="A74" s="6" t="s">
        <v>69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2">
      <c r="A75" s="6" t="s">
        <v>70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2">
      <c r="A76" s="6" t="s">
        <v>71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2">
      <c r="A77" s="6" t="s">
        <v>72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2">
      <c r="A78" s="6" t="s">
        <v>73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2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2">
      <c r="A116" s="6" t="s">
        <v>74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2">
      <c r="A117" s="6" t="s">
        <v>75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2">
      <c r="A118" s="6" t="s">
        <v>76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2">
      <c r="A120" s="6" t="s">
        <v>77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2">
      <c r="A121" s="6" t="s">
        <v>78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2">
      <c r="A122" s="6" t="s">
        <v>79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2">
      <c r="A123" s="6" t="s">
        <v>80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2">
      <c r="A124" s="6" t="s">
        <v>81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2">
      <c r="A125" s="6" t="s">
        <v>82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2">
      <c r="A126" s="6" t="s">
        <v>83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2">
      <c r="A127" s="6" t="s">
        <v>84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147855-642A-4D87-BD82-E84E8FE38F80}">
  <dimension ref="A1:AY127"/>
  <sheetViews>
    <sheetView zoomScale="80" zoomScaleNormal="8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E4" sqref="E4:K45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6" width="15.42578125" style="5" customWidth="1"/>
    <col min="17" max="16384" width="9.140625" style="5"/>
  </cols>
  <sheetData>
    <row r="1" spans="1:46" x14ac:dyDescent="0.2">
      <c r="A1" s="18" t="s">
        <v>95</v>
      </c>
    </row>
    <row r="2" spans="1:46" s="7" customFormat="1" ht="15" customHeight="1" x14ac:dyDescent="0.25">
      <c r="A2" s="8"/>
      <c r="B2" s="9"/>
      <c r="C2" s="71" t="s">
        <v>69</v>
      </c>
      <c r="D2" s="71"/>
      <c r="E2" s="71" t="s">
        <v>70</v>
      </c>
      <c r="F2" s="71"/>
      <c r="G2" s="71" t="s">
        <v>71</v>
      </c>
      <c r="H2" s="71"/>
      <c r="I2" s="71" t="s">
        <v>72</v>
      </c>
      <c r="J2" s="71"/>
      <c r="K2" s="71" t="s">
        <v>73</v>
      </c>
      <c r="L2" s="71"/>
      <c r="M2" s="73" t="s">
        <v>89</v>
      </c>
      <c r="N2" s="74"/>
      <c r="O2" s="71" t="s">
        <v>85</v>
      </c>
      <c r="P2" s="72"/>
    </row>
    <row r="3" spans="1:46" s="7" customFormat="1" x14ac:dyDescent="0.25">
      <c r="A3" s="25"/>
      <c r="B3" s="26"/>
      <c r="C3" s="26" t="s">
        <v>86</v>
      </c>
      <c r="D3" s="26" t="s">
        <v>87</v>
      </c>
      <c r="E3" s="26" t="s">
        <v>86</v>
      </c>
      <c r="F3" s="26" t="s">
        <v>87</v>
      </c>
      <c r="G3" s="26" t="s">
        <v>86</v>
      </c>
      <c r="H3" s="26" t="s">
        <v>87</v>
      </c>
      <c r="I3" s="26" t="s">
        <v>86</v>
      </c>
      <c r="J3" s="26" t="s">
        <v>87</v>
      </c>
      <c r="K3" s="26" t="s">
        <v>86</v>
      </c>
      <c r="L3" s="26" t="s">
        <v>87</v>
      </c>
      <c r="M3" s="26" t="s">
        <v>86</v>
      </c>
      <c r="N3" s="26" t="s">
        <v>87</v>
      </c>
      <c r="O3" s="26" t="s">
        <v>86</v>
      </c>
      <c r="P3" s="27" t="s">
        <v>87</v>
      </c>
    </row>
    <row r="4" spans="1:46" s="1" customFormat="1" x14ac:dyDescent="0.2">
      <c r="A4" s="10" t="s">
        <v>1</v>
      </c>
      <c r="B4" s="11" t="s">
        <v>2</v>
      </c>
      <c r="C4" s="29">
        <f t="shared" ref="C4:D4" si="0">C5+C22</f>
        <v>28342</v>
      </c>
      <c r="D4" s="29">
        <f t="shared" si="0"/>
        <v>28</v>
      </c>
      <c r="E4" s="29">
        <v>11994</v>
      </c>
      <c r="F4" s="29">
        <v>32</v>
      </c>
      <c r="G4" s="29">
        <f t="shared" ref="G4:H4" si="1">G5+G22</f>
        <v>15328</v>
      </c>
      <c r="H4" s="29">
        <f t="shared" si="1"/>
        <v>16</v>
      </c>
      <c r="I4" s="46">
        <f>SUM(I5,I22,I29)</f>
        <v>4906</v>
      </c>
      <c r="J4" s="59"/>
      <c r="K4" s="49">
        <f>K5+K22</f>
        <v>2600.2629999999999</v>
      </c>
      <c r="L4" s="19"/>
      <c r="M4" s="19"/>
      <c r="N4" s="19"/>
      <c r="O4" s="19">
        <f>C4+E4+G4+I4+K4+M4</f>
        <v>63170.262999999999</v>
      </c>
      <c r="P4" s="20">
        <f>D4+F4+H4+J4+L4+N4</f>
        <v>76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2">
      <c r="A5" s="10" t="s">
        <v>3</v>
      </c>
      <c r="B5" s="11" t="s">
        <v>4</v>
      </c>
      <c r="C5" s="29">
        <f>C6+C12</f>
        <v>23646</v>
      </c>
      <c r="D5" s="29">
        <f>D6+D12+D18</f>
        <v>28</v>
      </c>
      <c r="E5" s="29">
        <v>11994</v>
      </c>
      <c r="F5" s="29">
        <v>32</v>
      </c>
      <c r="G5" s="29">
        <f t="shared" ref="G5:H5" si="2">SUM(G6,G18,G12)</f>
        <v>14428</v>
      </c>
      <c r="H5" s="29">
        <f t="shared" si="2"/>
        <v>0</v>
      </c>
      <c r="I5" s="46">
        <f>SUM(I12,I6)</f>
        <v>2153</v>
      </c>
      <c r="J5" s="59"/>
      <c r="K5" s="49">
        <f>K6+K12</f>
        <v>1258.8119999999999</v>
      </c>
      <c r="L5" s="19"/>
      <c r="M5" s="19"/>
      <c r="N5" s="19"/>
      <c r="O5" s="19">
        <f t="shared" ref="O5:O45" si="3">C5+E5+G5+I5+K5+M5</f>
        <v>53479.811999999998</v>
      </c>
      <c r="P5" s="20">
        <f t="shared" ref="P5:P45" si="4">D5+F5+H5+J5+L5+N5</f>
        <v>60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2">
      <c r="A6" s="15" t="s">
        <v>5</v>
      </c>
      <c r="B6" s="16" t="s">
        <v>6</v>
      </c>
      <c r="C6" s="29">
        <f>SUM(C7:C11)</f>
        <v>22993</v>
      </c>
      <c r="D6" s="29"/>
      <c r="E6" s="29">
        <v>11788</v>
      </c>
      <c r="F6" s="29">
        <v>0</v>
      </c>
      <c r="G6" s="29">
        <f t="shared" ref="G6:H6" si="5">SUM(G7:G11)</f>
        <v>14355</v>
      </c>
      <c r="H6" s="29">
        <f t="shared" si="5"/>
        <v>0</v>
      </c>
      <c r="I6" s="46">
        <f>SUM(I7:I11)</f>
        <v>1947</v>
      </c>
      <c r="J6" s="59"/>
      <c r="K6" s="49">
        <f>K7</f>
        <v>1215.7159999999999</v>
      </c>
      <c r="L6" s="21"/>
      <c r="M6" s="21"/>
      <c r="N6" s="21"/>
      <c r="O6" s="19">
        <f t="shared" si="3"/>
        <v>52298.716</v>
      </c>
      <c r="P6" s="20">
        <f t="shared" si="4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2">
      <c r="A7" s="15" t="s">
        <v>7</v>
      </c>
      <c r="B7" s="16" t="s">
        <v>8</v>
      </c>
      <c r="C7" s="37">
        <v>20378</v>
      </c>
      <c r="D7" s="12"/>
      <c r="E7" s="12">
        <v>7254</v>
      </c>
      <c r="F7" s="12">
        <v>0</v>
      </c>
      <c r="G7" s="40">
        <v>14113</v>
      </c>
      <c r="H7" s="12"/>
      <c r="I7" s="12">
        <v>1535</v>
      </c>
      <c r="J7" s="60"/>
      <c r="K7" s="50">
        <v>1215.7159999999999</v>
      </c>
      <c r="L7" s="21"/>
      <c r="M7" s="21"/>
      <c r="N7" s="21"/>
      <c r="O7" s="19">
        <f t="shared" si="3"/>
        <v>44495.716</v>
      </c>
      <c r="P7" s="20">
        <f t="shared" si="4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2">
      <c r="A8" s="15" t="s">
        <v>9</v>
      </c>
      <c r="B8" s="16" t="s">
        <v>10</v>
      </c>
      <c r="C8" s="37"/>
      <c r="D8" s="12"/>
      <c r="E8" s="12">
        <v>0</v>
      </c>
      <c r="F8" s="12">
        <v>0</v>
      </c>
      <c r="G8" s="39"/>
      <c r="H8" s="12"/>
      <c r="I8" s="12">
        <v>0</v>
      </c>
      <c r="J8" s="60"/>
      <c r="K8" s="50"/>
      <c r="L8" s="21"/>
      <c r="M8" s="21"/>
      <c r="N8" s="21"/>
      <c r="O8" s="19">
        <f t="shared" si="3"/>
        <v>0</v>
      </c>
      <c r="P8" s="20">
        <f t="shared" si="4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2">
      <c r="A9" s="15" t="s">
        <v>11</v>
      </c>
      <c r="B9" s="16" t="s">
        <v>12</v>
      </c>
      <c r="C9" s="37">
        <v>2342</v>
      </c>
      <c r="D9" s="12"/>
      <c r="E9" s="12">
        <v>2218</v>
      </c>
      <c r="F9" s="12">
        <v>0</v>
      </c>
      <c r="G9" s="40"/>
      <c r="H9" s="12"/>
      <c r="I9" s="12">
        <v>412</v>
      </c>
      <c r="J9" s="60"/>
      <c r="K9" s="50"/>
      <c r="L9" s="21"/>
      <c r="M9" s="21"/>
      <c r="N9" s="21"/>
      <c r="O9" s="19">
        <f t="shared" si="3"/>
        <v>4972</v>
      </c>
      <c r="P9" s="20">
        <f t="shared" si="4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2">
      <c r="A10" s="15" t="s">
        <v>13</v>
      </c>
      <c r="B10" s="16" t="s">
        <v>14</v>
      </c>
      <c r="C10" s="37"/>
      <c r="D10" s="12"/>
      <c r="E10" s="12">
        <v>2316</v>
      </c>
      <c r="F10" s="12">
        <v>0</v>
      </c>
      <c r="G10" s="37">
        <v>242</v>
      </c>
      <c r="H10" s="12"/>
      <c r="I10" s="12"/>
      <c r="J10" s="60"/>
      <c r="K10" s="51"/>
      <c r="L10" s="21"/>
      <c r="M10" s="21"/>
      <c r="N10" s="21"/>
      <c r="O10" s="19">
        <f t="shared" si="3"/>
        <v>2558</v>
      </c>
      <c r="P10" s="20">
        <f t="shared" si="4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2">
      <c r="A11" s="15" t="s">
        <v>15</v>
      </c>
      <c r="B11" s="16" t="s">
        <v>16</v>
      </c>
      <c r="C11" s="37">
        <v>273</v>
      </c>
      <c r="D11" s="12"/>
      <c r="E11" s="12">
        <v>0</v>
      </c>
      <c r="F11" s="12">
        <v>0</v>
      </c>
      <c r="G11" s="39"/>
      <c r="H11" s="12"/>
      <c r="I11" s="12">
        <v>0</v>
      </c>
      <c r="J11" s="60"/>
      <c r="K11" s="51"/>
      <c r="L11" s="21"/>
      <c r="M11" s="21"/>
      <c r="N11" s="21"/>
      <c r="O11" s="19">
        <f t="shared" si="3"/>
        <v>273</v>
      </c>
      <c r="P11" s="20">
        <f t="shared" si="4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2">
      <c r="A12" s="15" t="s">
        <v>17</v>
      </c>
      <c r="B12" s="16" t="s">
        <v>18</v>
      </c>
      <c r="C12" s="32">
        <f>C13+C14+C15+C16+C17</f>
        <v>653</v>
      </c>
      <c r="D12" s="29"/>
      <c r="E12" s="29">
        <v>206</v>
      </c>
      <c r="F12" s="29">
        <v>0</v>
      </c>
      <c r="G12" s="63">
        <f t="shared" ref="G12:H12" si="6">SUM(G13:G17)</f>
        <v>73</v>
      </c>
      <c r="H12" s="38">
        <f t="shared" si="6"/>
        <v>0</v>
      </c>
      <c r="I12" s="48">
        <f>SUM(I17,I14)</f>
        <v>206</v>
      </c>
      <c r="J12" s="59"/>
      <c r="K12" s="49">
        <f>SUM(K13:K17)</f>
        <v>43.095999999999997</v>
      </c>
      <c r="L12" s="21"/>
      <c r="M12" s="21"/>
      <c r="N12" s="21"/>
      <c r="O12" s="19">
        <f t="shared" si="3"/>
        <v>1181.096</v>
      </c>
      <c r="P12" s="20">
        <f t="shared" si="4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2">
      <c r="A13" s="15" t="s">
        <v>19</v>
      </c>
      <c r="B13" s="16" t="s">
        <v>20</v>
      </c>
      <c r="C13" s="37"/>
      <c r="D13" s="12"/>
      <c r="E13" s="12">
        <v>0</v>
      </c>
      <c r="F13" s="12">
        <v>0</v>
      </c>
      <c r="G13" s="39"/>
      <c r="H13" s="12"/>
      <c r="I13" s="12"/>
      <c r="J13" s="60"/>
      <c r="K13" s="51"/>
      <c r="L13" s="21"/>
      <c r="M13" s="21"/>
      <c r="N13" s="21"/>
      <c r="O13" s="19">
        <f t="shared" si="3"/>
        <v>0</v>
      </c>
      <c r="P13" s="20">
        <f t="shared" si="4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2">
      <c r="A14" s="15" t="s">
        <v>21</v>
      </c>
      <c r="B14" s="16" t="s">
        <v>22</v>
      </c>
      <c r="C14" s="37">
        <v>653</v>
      </c>
      <c r="D14" s="12"/>
      <c r="E14" s="12">
        <v>206</v>
      </c>
      <c r="F14" s="12">
        <v>0</v>
      </c>
      <c r="G14" s="37">
        <v>73</v>
      </c>
      <c r="H14" s="12"/>
      <c r="I14" s="12">
        <v>174</v>
      </c>
      <c r="J14" s="60"/>
      <c r="K14" s="51">
        <v>43.095999999999997</v>
      </c>
      <c r="L14" s="21"/>
      <c r="M14" s="21"/>
      <c r="N14" s="21"/>
      <c r="O14" s="19">
        <f t="shared" si="3"/>
        <v>1149.096</v>
      </c>
      <c r="P14" s="20">
        <f t="shared" si="4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2">
      <c r="A15" s="15" t="s">
        <v>23</v>
      </c>
      <c r="B15" s="16" t="s">
        <v>24</v>
      </c>
      <c r="C15" s="37"/>
      <c r="D15" s="12"/>
      <c r="E15" s="12">
        <v>0</v>
      </c>
      <c r="F15" s="12">
        <v>0</v>
      </c>
      <c r="G15" s="39"/>
      <c r="H15" s="12"/>
      <c r="I15" s="12">
        <v>0</v>
      </c>
      <c r="J15" s="60"/>
      <c r="K15" s="51"/>
      <c r="L15" s="21"/>
      <c r="M15" s="21"/>
      <c r="N15" s="21"/>
      <c r="O15" s="19">
        <f t="shared" si="3"/>
        <v>0</v>
      </c>
      <c r="P15" s="20">
        <f t="shared" si="4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2">
      <c r="A16" s="15" t="s">
        <v>25</v>
      </c>
      <c r="B16" s="16" t="s">
        <v>26</v>
      </c>
      <c r="C16" s="37"/>
      <c r="D16" s="12"/>
      <c r="E16" s="12">
        <v>0</v>
      </c>
      <c r="F16" s="12">
        <v>0</v>
      </c>
      <c r="G16" s="39"/>
      <c r="H16" s="12"/>
      <c r="I16" s="12">
        <v>0</v>
      </c>
      <c r="J16" s="60"/>
      <c r="K16" s="51"/>
      <c r="L16" s="21"/>
      <c r="M16" s="21"/>
      <c r="N16" s="21"/>
      <c r="O16" s="19">
        <f t="shared" si="3"/>
        <v>0</v>
      </c>
      <c r="P16" s="20">
        <f t="shared" si="4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2">
      <c r="A17" s="15" t="s">
        <v>27</v>
      </c>
      <c r="B17" s="16" t="s">
        <v>28</v>
      </c>
      <c r="C17" s="12"/>
      <c r="D17" s="12"/>
      <c r="E17" s="12">
        <v>0</v>
      </c>
      <c r="F17" s="12">
        <v>0</v>
      </c>
      <c r="G17" s="40"/>
      <c r="H17" s="12"/>
      <c r="I17" s="12">
        <v>32</v>
      </c>
      <c r="J17" s="60"/>
      <c r="K17" s="51"/>
      <c r="L17" s="21"/>
      <c r="M17" s="21"/>
      <c r="N17" s="21"/>
      <c r="O17" s="19">
        <f t="shared" si="3"/>
        <v>32</v>
      </c>
      <c r="P17" s="20">
        <f t="shared" si="4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2">
      <c r="A18" s="15" t="s">
        <v>29</v>
      </c>
      <c r="B18" s="16" t="s">
        <v>30</v>
      </c>
      <c r="C18" s="32"/>
      <c r="D18" s="29">
        <f>D20</f>
        <v>28</v>
      </c>
      <c r="E18" s="29">
        <v>0</v>
      </c>
      <c r="F18" s="29">
        <v>32</v>
      </c>
      <c r="G18" s="41">
        <f t="shared" ref="G18:H18" si="7">SUM(G19:G21)</f>
        <v>0</v>
      </c>
      <c r="H18" s="29">
        <f t="shared" si="7"/>
        <v>0</v>
      </c>
      <c r="I18" s="29">
        <v>0</v>
      </c>
      <c r="J18" s="59"/>
      <c r="K18" s="49"/>
      <c r="L18" s="21"/>
      <c r="M18" s="21"/>
      <c r="N18" s="21"/>
      <c r="O18" s="19">
        <f t="shared" si="3"/>
        <v>0</v>
      </c>
      <c r="P18" s="20">
        <f t="shared" si="4"/>
        <v>60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2">
      <c r="A19" s="15" t="s">
        <v>31</v>
      </c>
      <c r="B19" s="16" t="s">
        <v>32</v>
      </c>
      <c r="C19" s="37"/>
      <c r="D19" s="12"/>
      <c r="E19" s="12">
        <v>0</v>
      </c>
      <c r="F19" s="12">
        <v>0</v>
      </c>
      <c r="G19" s="39"/>
      <c r="H19" s="12"/>
      <c r="I19" s="12">
        <v>0</v>
      </c>
      <c r="J19" s="60"/>
      <c r="K19" s="51"/>
      <c r="L19" s="21"/>
      <c r="M19" s="21"/>
      <c r="N19" s="21"/>
      <c r="O19" s="19">
        <f t="shared" si="3"/>
        <v>0</v>
      </c>
      <c r="P19" s="20">
        <f t="shared" si="4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2">
      <c r="A20" s="15" t="s">
        <v>33</v>
      </c>
      <c r="B20" s="16" t="s">
        <v>34</v>
      </c>
      <c r="C20" s="37"/>
      <c r="D20" s="12">
        <v>28</v>
      </c>
      <c r="E20" s="12">
        <v>0</v>
      </c>
      <c r="F20" s="12">
        <v>1422</v>
      </c>
      <c r="G20" s="39"/>
      <c r="H20" s="12"/>
      <c r="I20" s="12">
        <v>0</v>
      </c>
      <c r="J20" s="60"/>
      <c r="K20" s="51"/>
      <c r="L20" s="21"/>
      <c r="M20" s="21"/>
      <c r="N20" s="21"/>
      <c r="O20" s="19">
        <f t="shared" si="3"/>
        <v>0</v>
      </c>
      <c r="P20" s="20">
        <f t="shared" si="4"/>
        <v>1450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2">
      <c r="A21" s="15" t="s">
        <v>35</v>
      </c>
      <c r="B21" s="16" t="s">
        <v>36</v>
      </c>
      <c r="C21" s="37"/>
      <c r="D21" s="12"/>
      <c r="E21" s="12">
        <v>0</v>
      </c>
      <c r="F21" s="12">
        <v>0</v>
      </c>
      <c r="G21" s="39"/>
      <c r="H21" s="12"/>
      <c r="I21" s="12">
        <v>0</v>
      </c>
      <c r="J21" s="60"/>
      <c r="K21" s="51"/>
      <c r="L21" s="21"/>
      <c r="M21" s="21"/>
      <c r="N21" s="21"/>
      <c r="O21" s="19">
        <f t="shared" si="3"/>
        <v>0</v>
      </c>
      <c r="P21" s="20">
        <f t="shared" si="4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2">
      <c r="A22" s="10" t="s">
        <v>37</v>
      </c>
      <c r="B22" s="11" t="s">
        <v>38</v>
      </c>
      <c r="C22" s="34">
        <f>C23+C29</f>
        <v>4696</v>
      </c>
      <c r="D22" s="32"/>
      <c r="E22" s="29">
        <v>0</v>
      </c>
      <c r="F22" s="29">
        <v>0</v>
      </c>
      <c r="G22" s="41">
        <f t="shared" ref="G22:H22" si="8">SUM(G23,G29,G35)</f>
        <v>900</v>
      </c>
      <c r="H22" s="29">
        <f t="shared" si="8"/>
        <v>16</v>
      </c>
      <c r="I22" s="32">
        <f>SUM(I23,I35)</f>
        <v>2611</v>
      </c>
      <c r="J22" s="61"/>
      <c r="K22" s="49">
        <f>K23+K29</f>
        <v>1341.451</v>
      </c>
      <c r="L22" s="19"/>
      <c r="M22" s="19"/>
      <c r="N22" s="19"/>
      <c r="O22" s="19">
        <f t="shared" si="3"/>
        <v>9548.4510000000009</v>
      </c>
      <c r="P22" s="20">
        <f t="shared" si="4"/>
        <v>16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2">
      <c r="A23" s="15" t="s">
        <v>5</v>
      </c>
      <c r="B23" s="16" t="s">
        <v>39</v>
      </c>
      <c r="C23" s="32">
        <f>SUM(C24:C28)</f>
        <v>4598</v>
      </c>
      <c r="D23" s="29"/>
      <c r="E23" s="29">
        <v>0</v>
      </c>
      <c r="F23" s="29">
        <v>0</v>
      </c>
      <c r="G23" s="41">
        <f t="shared" ref="G23:I23" si="9">SUM(G24:G28)</f>
        <v>900</v>
      </c>
      <c r="H23" s="29">
        <f t="shared" si="9"/>
        <v>0</v>
      </c>
      <c r="I23" s="32">
        <f t="shared" si="9"/>
        <v>2611</v>
      </c>
      <c r="J23" s="59"/>
      <c r="K23" s="49">
        <f>K25</f>
        <v>1341.451</v>
      </c>
      <c r="L23" s="21"/>
      <c r="M23" s="21"/>
      <c r="N23" s="21"/>
      <c r="O23" s="19">
        <f t="shared" si="3"/>
        <v>9450.4510000000009</v>
      </c>
      <c r="P23" s="20">
        <f t="shared" si="4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2">
      <c r="A24" s="15" t="s">
        <v>7</v>
      </c>
      <c r="B24" s="16" t="s">
        <v>40</v>
      </c>
      <c r="C24" s="37"/>
      <c r="D24" s="12"/>
      <c r="E24" s="12">
        <v>0</v>
      </c>
      <c r="F24" s="12">
        <v>0</v>
      </c>
      <c r="G24" s="39"/>
      <c r="H24" s="12"/>
      <c r="I24" s="12">
        <v>0</v>
      </c>
      <c r="J24" s="60"/>
      <c r="K24" s="51"/>
      <c r="L24" s="21"/>
      <c r="M24" s="21"/>
      <c r="N24" s="21"/>
      <c r="O24" s="19">
        <f t="shared" si="3"/>
        <v>0</v>
      </c>
      <c r="P24" s="20">
        <f t="shared" si="4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2">
      <c r="A25" s="15" t="s">
        <v>9</v>
      </c>
      <c r="B25" s="16" t="s">
        <v>41</v>
      </c>
      <c r="C25" s="37">
        <v>4598</v>
      </c>
      <c r="D25" s="12"/>
      <c r="E25" s="12">
        <v>0</v>
      </c>
      <c r="F25" s="12">
        <v>0</v>
      </c>
      <c r="G25" s="37">
        <v>900</v>
      </c>
      <c r="H25" s="12"/>
      <c r="I25" s="12">
        <v>2611</v>
      </c>
      <c r="J25" s="60"/>
      <c r="K25" s="51">
        <v>1341.451</v>
      </c>
      <c r="L25" s="21"/>
      <c r="M25" s="21"/>
      <c r="N25" s="21"/>
      <c r="O25" s="19">
        <f t="shared" si="3"/>
        <v>9450.4510000000009</v>
      </c>
      <c r="P25" s="20">
        <f t="shared" si="4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2">
      <c r="A26" s="15" t="s">
        <v>11</v>
      </c>
      <c r="B26" s="16" t="s">
        <v>42</v>
      </c>
      <c r="C26" s="37"/>
      <c r="D26" s="12"/>
      <c r="E26" s="12">
        <v>0</v>
      </c>
      <c r="F26" s="12">
        <v>0</v>
      </c>
      <c r="G26" s="39"/>
      <c r="H26" s="12"/>
      <c r="I26" s="12">
        <v>0</v>
      </c>
      <c r="J26" s="60"/>
      <c r="K26" s="51"/>
      <c r="L26" s="21"/>
      <c r="M26" s="21"/>
      <c r="N26" s="21"/>
      <c r="O26" s="19">
        <f t="shared" si="3"/>
        <v>0</v>
      </c>
      <c r="P26" s="20">
        <f t="shared" si="4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2">
      <c r="A27" s="15" t="s">
        <v>13</v>
      </c>
      <c r="B27" s="16" t="s">
        <v>43</v>
      </c>
      <c r="C27" s="37"/>
      <c r="D27" s="12"/>
      <c r="E27" s="12">
        <v>0</v>
      </c>
      <c r="F27" s="12">
        <v>0</v>
      </c>
      <c r="G27" s="39"/>
      <c r="H27" s="12"/>
      <c r="I27" s="12">
        <v>0</v>
      </c>
      <c r="J27" s="60"/>
      <c r="K27" s="51"/>
      <c r="L27" s="21"/>
      <c r="M27" s="21"/>
      <c r="N27" s="21"/>
      <c r="O27" s="19">
        <f t="shared" si="3"/>
        <v>0</v>
      </c>
      <c r="P27" s="20">
        <f t="shared" si="4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2">
      <c r="A28" s="15" t="s">
        <v>15</v>
      </c>
      <c r="B28" s="16" t="s">
        <v>44</v>
      </c>
      <c r="C28" s="37"/>
      <c r="D28" s="12"/>
      <c r="E28" s="12">
        <v>0</v>
      </c>
      <c r="F28" s="12">
        <v>0</v>
      </c>
      <c r="G28" s="39"/>
      <c r="H28" s="12"/>
      <c r="I28" s="12">
        <v>0</v>
      </c>
      <c r="J28" s="60"/>
      <c r="K28" s="51"/>
      <c r="L28" s="21"/>
      <c r="M28" s="21"/>
      <c r="N28" s="21"/>
      <c r="O28" s="19">
        <f t="shared" si="3"/>
        <v>0</v>
      </c>
      <c r="P28" s="20">
        <f t="shared" si="4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2">
      <c r="A29" s="15" t="s">
        <v>17</v>
      </c>
      <c r="B29" s="16" t="s">
        <v>45</v>
      </c>
      <c r="C29" s="32">
        <f>SUM(C30:C34)</f>
        <v>98</v>
      </c>
      <c r="D29" s="29"/>
      <c r="E29" s="29">
        <v>0</v>
      </c>
      <c r="F29" s="29">
        <v>0</v>
      </c>
      <c r="G29" s="41">
        <f t="shared" ref="G29:H29" si="10">SUM(G30:G34)</f>
        <v>0</v>
      </c>
      <c r="H29" s="29">
        <f t="shared" si="10"/>
        <v>0</v>
      </c>
      <c r="I29" s="32">
        <f>SUM(I30:I34)</f>
        <v>142</v>
      </c>
      <c r="J29" s="59"/>
      <c r="K29" s="49">
        <v>0</v>
      </c>
      <c r="L29" s="21"/>
      <c r="M29" s="21"/>
      <c r="N29" s="21"/>
      <c r="O29" s="19">
        <f t="shared" si="3"/>
        <v>240</v>
      </c>
      <c r="P29" s="20">
        <f t="shared" si="4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2">
      <c r="A30" s="15" t="s">
        <v>19</v>
      </c>
      <c r="B30" s="16" t="s">
        <v>46</v>
      </c>
      <c r="C30" s="37"/>
      <c r="D30" s="12"/>
      <c r="E30" s="12">
        <v>0</v>
      </c>
      <c r="F30" s="12">
        <v>0</v>
      </c>
      <c r="G30" s="39"/>
      <c r="H30" s="12"/>
      <c r="I30" s="12">
        <v>0</v>
      </c>
      <c r="J30" s="60"/>
      <c r="K30" s="51">
        <v>0</v>
      </c>
      <c r="L30" s="21"/>
      <c r="M30" s="21"/>
      <c r="N30" s="21"/>
      <c r="O30" s="19">
        <f t="shared" si="3"/>
        <v>0</v>
      </c>
      <c r="P30" s="20">
        <f t="shared" si="4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2">
      <c r="A31" s="15" t="s">
        <v>21</v>
      </c>
      <c r="B31" s="16" t="s">
        <v>47</v>
      </c>
      <c r="C31" s="37">
        <v>46</v>
      </c>
      <c r="D31" s="12"/>
      <c r="E31" s="12">
        <v>0</v>
      </c>
      <c r="F31" s="12">
        <v>0</v>
      </c>
      <c r="G31" s="39"/>
      <c r="H31" s="12"/>
      <c r="I31" s="12">
        <v>142</v>
      </c>
      <c r="J31" s="60"/>
      <c r="K31" s="51">
        <v>0</v>
      </c>
      <c r="L31" s="21"/>
      <c r="M31" s="21"/>
      <c r="N31" s="21"/>
      <c r="O31" s="19">
        <f t="shared" si="3"/>
        <v>188</v>
      </c>
      <c r="P31" s="20">
        <f t="shared" si="4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2">
      <c r="A32" s="15" t="s">
        <v>23</v>
      </c>
      <c r="B32" s="16" t="s">
        <v>48</v>
      </c>
      <c r="C32" s="37"/>
      <c r="D32" s="12"/>
      <c r="E32" s="12">
        <v>0</v>
      </c>
      <c r="F32" s="12">
        <v>0</v>
      </c>
      <c r="G32" s="39"/>
      <c r="H32" s="12"/>
      <c r="I32" s="12">
        <v>0</v>
      </c>
      <c r="J32" s="60"/>
      <c r="K32" s="51"/>
      <c r="L32" s="21"/>
      <c r="M32" s="21"/>
      <c r="N32" s="21"/>
      <c r="O32" s="19">
        <f t="shared" si="3"/>
        <v>0</v>
      </c>
      <c r="P32" s="20">
        <f t="shared" si="4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2">
      <c r="A33" s="15" t="s">
        <v>25</v>
      </c>
      <c r="B33" s="16" t="s">
        <v>49</v>
      </c>
      <c r="C33" s="37"/>
      <c r="D33" s="12"/>
      <c r="E33" s="12">
        <v>0</v>
      </c>
      <c r="F33" s="12">
        <v>0</v>
      </c>
      <c r="G33" s="39"/>
      <c r="H33" s="12"/>
      <c r="I33" s="12">
        <v>0</v>
      </c>
      <c r="J33" s="60"/>
      <c r="K33" s="51"/>
      <c r="L33" s="21"/>
      <c r="M33" s="21"/>
      <c r="N33" s="21"/>
      <c r="O33" s="19">
        <f t="shared" si="3"/>
        <v>0</v>
      </c>
      <c r="P33" s="20">
        <f t="shared" si="4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2">
      <c r="A34" s="15" t="s">
        <v>27</v>
      </c>
      <c r="B34" s="16" t="s">
        <v>50</v>
      </c>
      <c r="C34" s="37">
        <v>52</v>
      </c>
      <c r="D34" s="12"/>
      <c r="E34" s="12">
        <v>0</v>
      </c>
      <c r="F34" s="12">
        <v>0</v>
      </c>
      <c r="G34" s="39"/>
      <c r="H34" s="12"/>
      <c r="I34" s="12">
        <v>0</v>
      </c>
      <c r="J34" s="60"/>
      <c r="K34" s="51"/>
      <c r="L34" s="21"/>
      <c r="M34" s="21"/>
      <c r="N34" s="21"/>
      <c r="O34" s="19">
        <f t="shared" si="3"/>
        <v>52</v>
      </c>
      <c r="P34" s="20">
        <f t="shared" si="4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2">
      <c r="A35" s="15" t="s">
        <v>29</v>
      </c>
      <c r="B35" s="16" t="s">
        <v>51</v>
      </c>
      <c r="C35" s="32"/>
      <c r="D35" s="29"/>
      <c r="E35" s="29">
        <v>0</v>
      </c>
      <c r="F35" s="29">
        <v>0</v>
      </c>
      <c r="G35" s="41">
        <f t="shared" ref="G35:H35" si="11">SUM(G36:G38)</f>
        <v>0</v>
      </c>
      <c r="H35" s="29">
        <f t="shared" si="11"/>
        <v>16</v>
      </c>
      <c r="I35" s="29">
        <v>0</v>
      </c>
      <c r="J35" s="59"/>
      <c r="K35" s="49"/>
      <c r="L35" s="21"/>
      <c r="M35" s="21"/>
      <c r="N35" s="21"/>
      <c r="O35" s="19">
        <f t="shared" si="3"/>
        <v>0</v>
      </c>
      <c r="P35" s="20">
        <f t="shared" si="4"/>
        <v>16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2">
      <c r="A36" s="15" t="s">
        <v>31</v>
      </c>
      <c r="B36" s="16" t="s">
        <v>52</v>
      </c>
      <c r="C36" s="37"/>
      <c r="D36" s="12"/>
      <c r="E36" s="12">
        <v>0</v>
      </c>
      <c r="F36" s="12">
        <v>0</v>
      </c>
      <c r="G36" s="39"/>
      <c r="H36" s="64">
        <v>16</v>
      </c>
      <c r="I36" s="12">
        <v>0</v>
      </c>
      <c r="J36" s="60"/>
      <c r="K36" s="51"/>
      <c r="L36" s="21"/>
      <c r="M36" s="21"/>
      <c r="N36" s="21"/>
      <c r="O36" s="19">
        <f t="shared" si="3"/>
        <v>0</v>
      </c>
      <c r="P36" s="20">
        <f t="shared" si="4"/>
        <v>16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2">
      <c r="A37" s="15" t="s">
        <v>33</v>
      </c>
      <c r="B37" s="16" t="s">
        <v>53</v>
      </c>
      <c r="C37" s="37"/>
      <c r="E37" s="12">
        <v>0</v>
      </c>
      <c r="F37" s="12">
        <v>0</v>
      </c>
      <c r="G37" s="39"/>
      <c r="H37" s="12"/>
      <c r="I37" s="12">
        <v>0</v>
      </c>
      <c r="J37" s="60"/>
      <c r="K37" s="51"/>
      <c r="L37" s="21"/>
      <c r="M37" s="21"/>
      <c r="N37" s="21"/>
      <c r="O37" s="19">
        <f t="shared" si="3"/>
        <v>0</v>
      </c>
      <c r="P37" s="20">
        <f t="shared" si="4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2">
      <c r="A38" s="15" t="s">
        <v>35</v>
      </c>
      <c r="B38" s="16" t="s">
        <v>54</v>
      </c>
      <c r="C38" s="37"/>
      <c r="D38" s="12"/>
      <c r="E38" s="12">
        <v>0</v>
      </c>
      <c r="F38" s="12">
        <v>0</v>
      </c>
      <c r="G38" s="39"/>
      <c r="H38" s="12"/>
      <c r="I38" s="12">
        <v>0</v>
      </c>
      <c r="J38" s="60"/>
      <c r="K38" s="51"/>
      <c r="L38" s="21"/>
      <c r="M38" s="21"/>
      <c r="N38" s="21"/>
      <c r="O38" s="19">
        <f t="shared" si="3"/>
        <v>0</v>
      </c>
      <c r="P38" s="20">
        <f t="shared" si="4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2">
      <c r="A39" s="10" t="s">
        <v>55</v>
      </c>
      <c r="B39" s="11" t="s">
        <v>56</v>
      </c>
      <c r="C39" s="37"/>
      <c r="D39" s="12"/>
      <c r="E39" s="12">
        <v>0</v>
      </c>
      <c r="F39" s="12">
        <v>0</v>
      </c>
      <c r="G39" s="39"/>
      <c r="H39" s="12"/>
      <c r="I39" s="12">
        <v>0</v>
      </c>
      <c r="J39" s="60"/>
      <c r="K39" s="51"/>
      <c r="L39" s="19"/>
      <c r="M39" s="19"/>
      <c r="N39" s="19"/>
      <c r="O39" s="19">
        <f t="shared" si="3"/>
        <v>0</v>
      </c>
      <c r="P39" s="20">
        <f t="shared" si="4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5.5" x14ac:dyDescent="0.2">
      <c r="A40" s="10" t="s">
        <v>57</v>
      </c>
      <c r="B40" s="11" t="s">
        <v>58</v>
      </c>
      <c r="C40" s="37">
        <v>4852</v>
      </c>
      <c r="D40" s="12"/>
      <c r="E40" s="29">
        <v>0</v>
      </c>
      <c r="F40" s="29">
        <v>0</v>
      </c>
      <c r="G40" s="37">
        <v>3200</v>
      </c>
      <c r="H40" s="12"/>
      <c r="I40" s="12">
        <v>494</v>
      </c>
      <c r="J40" s="60"/>
      <c r="K40" s="51"/>
      <c r="L40" s="19"/>
      <c r="M40" s="19"/>
      <c r="N40" s="19"/>
      <c r="O40" s="19">
        <f t="shared" si="3"/>
        <v>8546</v>
      </c>
      <c r="P40" s="20">
        <f t="shared" si="4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2">
      <c r="A41" s="10" t="s">
        <v>59</v>
      </c>
      <c r="B41" s="11" t="s">
        <v>60</v>
      </c>
      <c r="C41" s="37"/>
      <c r="D41" s="12"/>
      <c r="E41" s="12">
        <v>0</v>
      </c>
      <c r="F41" s="12">
        <v>0</v>
      </c>
      <c r="G41" s="42"/>
      <c r="H41" s="12"/>
      <c r="I41" s="12">
        <v>0</v>
      </c>
      <c r="J41" s="60"/>
      <c r="K41" s="51"/>
      <c r="L41" s="19"/>
      <c r="M41" s="19"/>
      <c r="N41" s="19"/>
      <c r="O41" s="19">
        <f t="shared" si="3"/>
        <v>0</v>
      </c>
      <c r="P41" s="20">
        <f t="shared" si="4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2">
      <c r="A42" s="10" t="s">
        <v>61</v>
      </c>
      <c r="B42" s="11" t="s">
        <v>62</v>
      </c>
      <c r="C42" s="37"/>
      <c r="D42" s="12"/>
      <c r="E42" s="12">
        <v>0</v>
      </c>
      <c r="F42" s="12">
        <v>0</v>
      </c>
      <c r="G42" s="42"/>
      <c r="H42" s="12"/>
      <c r="I42" s="12">
        <v>0</v>
      </c>
      <c r="J42" s="60"/>
      <c r="K42" s="51"/>
      <c r="L42" s="19"/>
      <c r="M42" s="19"/>
      <c r="N42" s="19"/>
      <c r="O42" s="19">
        <f t="shared" si="3"/>
        <v>0</v>
      </c>
      <c r="P42" s="20">
        <f t="shared" si="4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2">
      <c r="A43" s="10" t="s">
        <v>63</v>
      </c>
      <c r="B43" s="11" t="s">
        <v>64</v>
      </c>
      <c r="C43" s="12"/>
      <c r="D43" s="12"/>
      <c r="E43" s="12">
        <v>0</v>
      </c>
      <c r="F43" s="12">
        <v>0</v>
      </c>
      <c r="G43" s="42"/>
      <c r="H43" s="12"/>
      <c r="I43" s="12">
        <v>0</v>
      </c>
      <c r="J43" s="60"/>
      <c r="K43" s="51"/>
      <c r="L43" s="19"/>
      <c r="M43" s="19"/>
      <c r="N43" s="19"/>
      <c r="O43" s="19">
        <f t="shared" si="3"/>
        <v>0</v>
      </c>
      <c r="P43" s="20">
        <f t="shared" si="4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2">
      <c r="A44" s="10" t="s">
        <v>65</v>
      </c>
      <c r="B44" s="11" t="s">
        <v>66</v>
      </c>
      <c r="C44" s="12"/>
      <c r="D44" s="12"/>
      <c r="E44" s="12">
        <v>0</v>
      </c>
      <c r="F44" s="12">
        <v>0</v>
      </c>
      <c r="G44" s="42"/>
      <c r="H44" s="12"/>
      <c r="I44" s="12">
        <v>0</v>
      </c>
      <c r="J44" s="60"/>
      <c r="K44" s="51"/>
      <c r="L44" s="19"/>
      <c r="M44" s="19"/>
      <c r="N44" s="19"/>
      <c r="O44" s="19">
        <f t="shared" si="3"/>
        <v>0</v>
      </c>
      <c r="P44" s="20">
        <f t="shared" si="4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ht="13.5" thickBot="1" x14ac:dyDescent="0.25">
      <c r="A45" s="13" t="s">
        <v>67</v>
      </c>
      <c r="B45" s="14" t="s">
        <v>68</v>
      </c>
      <c r="C45" s="29">
        <f>C6+C12+C23+C29+C40</f>
        <v>33194</v>
      </c>
      <c r="D45" s="29">
        <f>D20</f>
        <v>28</v>
      </c>
      <c r="E45" s="29">
        <v>11994</v>
      </c>
      <c r="F45" s="29">
        <v>32</v>
      </c>
      <c r="G45" s="29">
        <f t="shared" ref="G45:H45" si="12">SUM(G4,G39:G44)</f>
        <v>18528</v>
      </c>
      <c r="H45" s="29">
        <f t="shared" si="12"/>
        <v>16</v>
      </c>
      <c r="I45" s="32">
        <f>SUM(I4,I40)</f>
        <v>5400</v>
      </c>
      <c r="J45" s="62"/>
      <c r="K45" s="52">
        <f>K4+K40</f>
        <v>2600.2629999999999</v>
      </c>
      <c r="L45" s="23"/>
      <c r="M45" s="23"/>
      <c r="N45" s="23"/>
      <c r="O45" s="23">
        <f t="shared" si="3"/>
        <v>71716.263000000006</v>
      </c>
      <c r="P45" s="24">
        <f t="shared" si="4"/>
        <v>76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2">
      <c r="C49" s="4"/>
      <c r="D49" s="4"/>
    </row>
    <row r="74" spans="1:51" s="3" customFormat="1" x14ac:dyDescent="0.2">
      <c r="A74" s="6" t="s">
        <v>69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2">
      <c r="A75" s="6" t="s">
        <v>70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2">
      <c r="A76" s="6" t="s">
        <v>71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2">
      <c r="A77" s="6" t="s">
        <v>72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2">
      <c r="A78" s="6" t="s">
        <v>73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2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2">
      <c r="A116" s="6" t="s">
        <v>74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2">
      <c r="A117" s="6" t="s">
        <v>75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2">
      <c r="A118" s="6" t="s">
        <v>76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2">
      <c r="A120" s="6" t="s">
        <v>77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2">
      <c r="A121" s="6" t="s">
        <v>78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2">
      <c r="A122" s="6" t="s">
        <v>79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2">
      <c r="A123" s="6" t="s">
        <v>80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2">
      <c r="A124" s="6" t="s">
        <v>81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2">
      <c r="A125" s="6" t="s">
        <v>82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2">
      <c r="A126" s="6" t="s">
        <v>83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2">
      <c r="A127" s="6" t="s">
        <v>84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4DED84-A07E-4234-B245-6F073E9EF9AB}">
  <dimension ref="A1:AY127"/>
  <sheetViews>
    <sheetView zoomScale="90" zoomScaleNormal="9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M4" sqref="M4:M45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6" width="15.42578125" style="5" customWidth="1"/>
    <col min="17" max="16384" width="9.140625" style="5"/>
  </cols>
  <sheetData>
    <row r="1" spans="1:46" x14ac:dyDescent="0.2">
      <c r="A1" s="18" t="s">
        <v>96</v>
      </c>
    </row>
    <row r="2" spans="1:46" s="7" customFormat="1" ht="15" customHeight="1" x14ac:dyDescent="0.25">
      <c r="A2" s="8"/>
      <c r="B2" s="9"/>
      <c r="C2" s="71" t="s">
        <v>69</v>
      </c>
      <c r="D2" s="71"/>
      <c r="E2" s="71" t="s">
        <v>70</v>
      </c>
      <c r="F2" s="71"/>
      <c r="G2" s="71" t="s">
        <v>71</v>
      </c>
      <c r="H2" s="71"/>
      <c r="I2" s="71" t="s">
        <v>72</v>
      </c>
      <c r="J2" s="71"/>
      <c r="K2" s="71" t="s">
        <v>73</v>
      </c>
      <c r="L2" s="71"/>
      <c r="M2" s="73" t="s">
        <v>89</v>
      </c>
      <c r="N2" s="74"/>
      <c r="O2" s="71" t="s">
        <v>85</v>
      </c>
      <c r="P2" s="72"/>
    </row>
    <row r="3" spans="1:46" s="7" customFormat="1" x14ac:dyDescent="0.25">
      <c r="A3" s="25"/>
      <c r="B3" s="26"/>
      <c r="C3" s="26" t="s">
        <v>86</v>
      </c>
      <c r="D3" s="26" t="s">
        <v>87</v>
      </c>
      <c r="E3" s="26" t="s">
        <v>86</v>
      </c>
      <c r="F3" s="26" t="s">
        <v>87</v>
      </c>
      <c r="G3" s="26" t="s">
        <v>86</v>
      </c>
      <c r="H3" s="26" t="s">
        <v>87</v>
      </c>
      <c r="I3" s="26" t="s">
        <v>86</v>
      </c>
      <c r="J3" s="26" t="s">
        <v>87</v>
      </c>
      <c r="K3" s="26" t="s">
        <v>86</v>
      </c>
      <c r="L3" s="26" t="s">
        <v>87</v>
      </c>
      <c r="M3" s="26" t="s">
        <v>86</v>
      </c>
      <c r="N3" s="26" t="s">
        <v>87</v>
      </c>
      <c r="O3" s="26" t="s">
        <v>86</v>
      </c>
      <c r="P3" s="27" t="s">
        <v>87</v>
      </c>
    </row>
    <row r="4" spans="1:46" s="1" customFormat="1" x14ac:dyDescent="0.2">
      <c r="A4" s="10" t="s">
        <v>1</v>
      </c>
      <c r="B4" s="11" t="s">
        <v>2</v>
      </c>
      <c r="C4" s="29">
        <f t="shared" ref="C4" si="0">C5+C22</f>
        <v>185</v>
      </c>
      <c r="D4" s="29">
        <f>D5+D22</f>
        <v>4</v>
      </c>
      <c r="E4" s="68">
        <v>84</v>
      </c>
      <c r="F4" s="68">
        <v>3</v>
      </c>
      <c r="G4" s="32">
        <f>G5+G22</f>
        <v>33</v>
      </c>
      <c r="H4" s="32">
        <v>3</v>
      </c>
      <c r="I4" s="46">
        <f>SUM(I5,I22,I29)</f>
        <v>58</v>
      </c>
      <c r="J4" s="29"/>
      <c r="K4" s="29">
        <f>K5+K22</f>
        <v>99</v>
      </c>
      <c r="L4" s="19"/>
      <c r="M4" s="29">
        <f t="shared" ref="M4" si="1">M5+M22</f>
        <v>2</v>
      </c>
      <c r="N4" s="19"/>
      <c r="O4" s="19">
        <f>C4+E4+G4+I4+K4+M4</f>
        <v>461</v>
      </c>
      <c r="P4" s="20">
        <f>D4+F4+H4+J4+L4+N4</f>
        <v>10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2">
      <c r="A5" s="10" t="s">
        <v>3</v>
      </c>
      <c r="B5" s="11" t="s">
        <v>4</v>
      </c>
      <c r="C5" s="29">
        <f>C6+C12+C18</f>
        <v>142</v>
      </c>
      <c r="D5" s="29">
        <f>D6+D12+D18</f>
        <v>4</v>
      </c>
      <c r="E5" s="68">
        <v>84</v>
      </c>
      <c r="F5" s="68">
        <v>3</v>
      </c>
      <c r="G5" s="32">
        <f>G6+G12</f>
        <v>31</v>
      </c>
      <c r="H5" s="44"/>
      <c r="I5" s="46">
        <f>SUM(I12,I6)</f>
        <v>47</v>
      </c>
      <c r="J5" s="29"/>
      <c r="K5" s="29">
        <f>K6+K12</f>
        <v>90</v>
      </c>
      <c r="L5" s="19"/>
      <c r="M5" s="29">
        <f t="shared" ref="M5" si="2">M6+M12</f>
        <v>0</v>
      </c>
      <c r="N5" s="19"/>
      <c r="O5" s="19">
        <f t="shared" ref="O5:O45" si="3">C5+E5+G5+I5+K5+M5</f>
        <v>394</v>
      </c>
      <c r="P5" s="20">
        <f t="shared" ref="P5:P45" si="4">D5+F5+H5+J5+L5+N5</f>
        <v>7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2">
      <c r="A6" s="15" t="s">
        <v>5</v>
      </c>
      <c r="B6" s="16" t="s">
        <v>6</v>
      </c>
      <c r="C6" s="29">
        <f>SUM(C7:C11)</f>
        <v>127</v>
      </c>
      <c r="D6" s="29"/>
      <c r="E6" s="68">
        <v>69</v>
      </c>
      <c r="F6" s="68">
        <v>0</v>
      </c>
      <c r="G6" s="32">
        <f>G7+G10</f>
        <v>25</v>
      </c>
      <c r="H6" s="44"/>
      <c r="I6" s="46">
        <f>SUM(I7:I11)</f>
        <v>45</v>
      </c>
      <c r="J6" s="29"/>
      <c r="K6" s="29">
        <f>K7</f>
        <v>84</v>
      </c>
      <c r="L6" s="21"/>
      <c r="M6" s="29">
        <f t="shared" ref="M6" si="5">SUM(M7:M11)</f>
        <v>0</v>
      </c>
      <c r="N6" s="21"/>
      <c r="O6" s="19">
        <f t="shared" si="3"/>
        <v>350</v>
      </c>
      <c r="P6" s="20">
        <f t="shared" si="4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2">
      <c r="A7" s="15" t="s">
        <v>7</v>
      </c>
      <c r="B7" s="16" t="s">
        <v>8</v>
      </c>
      <c r="C7" s="37">
        <v>96</v>
      </c>
      <c r="D7" s="12"/>
      <c r="E7" s="69">
        <v>27</v>
      </c>
      <c r="F7" s="69">
        <v>0</v>
      </c>
      <c r="G7" s="12">
        <v>25</v>
      </c>
      <c r="H7" s="42"/>
      <c r="I7" s="12">
        <v>33</v>
      </c>
      <c r="J7" s="12"/>
      <c r="K7" s="37">
        <v>84</v>
      </c>
      <c r="L7" s="21"/>
      <c r="M7" s="12"/>
      <c r="N7" s="21"/>
      <c r="O7" s="19">
        <f t="shared" si="3"/>
        <v>265</v>
      </c>
      <c r="P7" s="20">
        <f t="shared" si="4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2">
      <c r="A8" s="15" t="s">
        <v>9</v>
      </c>
      <c r="B8" s="16" t="s">
        <v>10</v>
      </c>
      <c r="C8" s="37"/>
      <c r="D8" s="12"/>
      <c r="E8" s="69">
        <v>0</v>
      </c>
      <c r="F8" s="69">
        <v>0</v>
      </c>
      <c r="G8" s="39"/>
      <c r="H8" s="42"/>
      <c r="I8" s="12">
        <v>0</v>
      </c>
      <c r="J8" s="12"/>
      <c r="K8" s="37"/>
      <c r="L8" s="21"/>
      <c r="M8" s="12"/>
      <c r="N8" s="21"/>
      <c r="O8" s="19">
        <f t="shared" si="3"/>
        <v>0</v>
      </c>
      <c r="P8" s="20">
        <f t="shared" si="4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2">
      <c r="A9" s="15" t="s">
        <v>11</v>
      </c>
      <c r="B9" s="16" t="s">
        <v>12</v>
      </c>
      <c r="C9" s="37">
        <v>28</v>
      </c>
      <c r="D9" s="12"/>
      <c r="E9" s="69">
        <v>3</v>
      </c>
      <c r="F9" s="69">
        <v>0</v>
      </c>
      <c r="G9" s="40"/>
      <c r="H9" s="42"/>
      <c r="I9" s="12">
        <v>3</v>
      </c>
      <c r="J9" s="12"/>
      <c r="K9" s="37"/>
      <c r="L9" s="21"/>
      <c r="M9" s="12"/>
      <c r="N9" s="21"/>
      <c r="O9" s="19">
        <f t="shared" si="3"/>
        <v>34</v>
      </c>
      <c r="P9" s="20">
        <f t="shared" si="4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2">
      <c r="A10" s="15" t="s">
        <v>13</v>
      </c>
      <c r="B10" s="16" t="s">
        <v>14</v>
      </c>
      <c r="C10" s="37"/>
      <c r="D10" s="12"/>
      <c r="E10" s="69">
        <v>39</v>
      </c>
      <c r="F10" s="69">
        <v>0</v>
      </c>
      <c r="G10" s="37"/>
      <c r="H10" s="42"/>
      <c r="I10" s="12">
        <v>9</v>
      </c>
      <c r="J10" s="12"/>
      <c r="K10" s="12"/>
      <c r="L10" s="21"/>
      <c r="M10" s="12"/>
      <c r="N10" s="21"/>
      <c r="O10" s="19">
        <f t="shared" si="3"/>
        <v>48</v>
      </c>
      <c r="P10" s="20">
        <f t="shared" si="4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2">
      <c r="A11" s="15" t="s">
        <v>15</v>
      </c>
      <c r="B11" s="16" t="s">
        <v>16</v>
      </c>
      <c r="C11" s="37">
        <v>3</v>
      </c>
      <c r="D11" s="12"/>
      <c r="E11" s="69">
        <v>0</v>
      </c>
      <c r="F11" s="69">
        <v>0</v>
      </c>
      <c r="G11" s="39"/>
      <c r="H11" s="42"/>
      <c r="I11" s="12">
        <v>0</v>
      </c>
      <c r="J11" s="12"/>
      <c r="K11" s="12"/>
      <c r="L11" s="21"/>
      <c r="M11" s="12"/>
      <c r="N11" s="21"/>
      <c r="O11" s="19">
        <f t="shared" si="3"/>
        <v>3</v>
      </c>
      <c r="P11" s="20">
        <f t="shared" si="4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2">
      <c r="A12" s="15" t="s">
        <v>17</v>
      </c>
      <c r="B12" s="16" t="s">
        <v>18</v>
      </c>
      <c r="C12" s="32">
        <f>SUM(C13:C17)</f>
        <v>15</v>
      </c>
      <c r="D12" s="29"/>
      <c r="E12" s="68">
        <v>15</v>
      </c>
      <c r="F12" s="68">
        <v>0</v>
      </c>
      <c r="G12" s="32">
        <v>6</v>
      </c>
      <c r="H12" s="44"/>
      <c r="I12" s="48">
        <f>SUM(I13:I17)</f>
        <v>2</v>
      </c>
      <c r="J12" s="29"/>
      <c r="K12" s="29">
        <f>SUM(K13:K17)</f>
        <v>6</v>
      </c>
      <c r="L12" s="21"/>
      <c r="M12" s="29"/>
      <c r="N12" s="21"/>
      <c r="O12" s="19">
        <f t="shared" si="3"/>
        <v>44</v>
      </c>
      <c r="P12" s="20">
        <f t="shared" si="4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2">
      <c r="A13" s="15" t="s">
        <v>19</v>
      </c>
      <c r="B13" s="16" t="s">
        <v>20</v>
      </c>
      <c r="C13" s="37"/>
      <c r="D13" s="12"/>
      <c r="E13" s="69">
        <v>0</v>
      </c>
      <c r="F13" s="69">
        <v>0</v>
      </c>
      <c r="G13" s="39"/>
      <c r="H13" s="42"/>
      <c r="I13" s="12"/>
      <c r="J13" s="12"/>
      <c r="K13" s="12"/>
      <c r="L13" s="21"/>
      <c r="M13" s="12"/>
      <c r="N13" s="21"/>
      <c r="O13" s="19">
        <f t="shared" si="3"/>
        <v>0</v>
      </c>
      <c r="P13" s="20">
        <f t="shared" si="4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2">
      <c r="A14" s="15" t="s">
        <v>21</v>
      </c>
      <c r="B14" s="16" t="s">
        <v>22</v>
      </c>
      <c r="C14" s="37">
        <v>12</v>
      </c>
      <c r="D14" s="12"/>
      <c r="E14" s="69">
        <v>15</v>
      </c>
      <c r="F14" s="69">
        <v>0</v>
      </c>
      <c r="G14" s="12">
        <v>6</v>
      </c>
      <c r="H14" s="42"/>
      <c r="I14" s="12">
        <v>1</v>
      </c>
      <c r="J14" s="12"/>
      <c r="K14" s="12">
        <v>6</v>
      </c>
      <c r="L14" s="21"/>
      <c r="M14" s="12"/>
      <c r="N14" s="21"/>
      <c r="O14" s="19">
        <f t="shared" si="3"/>
        <v>40</v>
      </c>
      <c r="P14" s="20">
        <f t="shared" si="4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2">
      <c r="A15" s="15" t="s">
        <v>23</v>
      </c>
      <c r="B15" s="16" t="s">
        <v>24</v>
      </c>
      <c r="C15" s="37"/>
      <c r="D15" s="12"/>
      <c r="E15" s="69">
        <v>0</v>
      </c>
      <c r="F15" s="69">
        <v>0</v>
      </c>
      <c r="G15" s="39"/>
      <c r="H15" s="42"/>
      <c r="I15" s="12">
        <v>0</v>
      </c>
      <c r="J15" s="12"/>
      <c r="K15" s="12"/>
      <c r="L15" s="21"/>
      <c r="M15" s="12"/>
      <c r="N15" s="21"/>
      <c r="O15" s="19">
        <f t="shared" si="3"/>
        <v>0</v>
      </c>
      <c r="P15" s="20">
        <f t="shared" si="4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2">
      <c r="A16" s="15" t="s">
        <v>25</v>
      </c>
      <c r="B16" s="16" t="s">
        <v>26</v>
      </c>
      <c r="C16" s="37"/>
      <c r="D16" s="12"/>
      <c r="E16" s="69">
        <v>0</v>
      </c>
      <c r="F16" s="69">
        <v>0</v>
      </c>
      <c r="G16" s="39"/>
      <c r="H16" s="42"/>
      <c r="I16" s="12">
        <v>0</v>
      </c>
      <c r="J16" s="12"/>
      <c r="K16" s="12"/>
      <c r="L16" s="21"/>
      <c r="M16" s="12"/>
      <c r="N16" s="21"/>
      <c r="O16" s="19">
        <f t="shared" si="3"/>
        <v>0</v>
      </c>
      <c r="P16" s="20">
        <f t="shared" si="4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2">
      <c r="A17" s="15" t="s">
        <v>27</v>
      </c>
      <c r="B17" s="16" t="s">
        <v>28</v>
      </c>
      <c r="C17" s="12">
        <v>3</v>
      </c>
      <c r="D17" s="12"/>
      <c r="E17" s="69">
        <v>0</v>
      </c>
      <c r="F17" s="69">
        <v>0</v>
      </c>
      <c r="G17" s="12">
        <v>2</v>
      </c>
      <c r="H17" s="42"/>
      <c r="I17" s="12">
        <v>1</v>
      </c>
      <c r="J17" s="12"/>
      <c r="K17" s="12"/>
      <c r="L17" s="21"/>
      <c r="M17" s="12"/>
      <c r="N17" s="21"/>
      <c r="O17" s="19">
        <f t="shared" si="3"/>
        <v>6</v>
      </c>
      <c r="P17" s="20">
        <f t="shared" si="4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2">
      <c r="A18" s="15" t="s">
        <v>29</v>
      </c>
      <c r="B18" s="16" t="s">
        <v>30</v>
      </c>
      <c r="C18" s="32"/>
      <c r="D18" s="29">
        <f>D20</f>
        <v>4</v>
      </c>
      <c r="E18" s="68">
        <v>0</v>
      </c>
      <c r="F18" s="68">
        <v>3</v>
      </c>
      <c r="G18" s="41"/>
      <c r="H18" s="43"/>
      <c r="I18" s="32">
        <v>0</v>
      </c>
      <c r="J18" s="29"/>
      <c r="K18" s="29"/>
      <c r="L18" s="21"/>
      <c r="M18" s="29"/>
      <c r="N18" s="21"/>
      <c r="O18" s="19">
        <f t="shared" si="3"/>
        <v>0</v>
      </c>
      <c r="P18" s="20">
        <f t="shared" si="4"/>
        <v>7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2">
      <c r="A19" s="15" t="s">
        <v>31</v>
      </c>
      <c r="B19" s="16" t="s">
        <v>32</v>
      </c>
      <c r="C19" s="37"/>
      <c r="D19" s="12"/>
      <c r="E19" s="69">
        <v>0</v>
      </c>
      <c r="F19" s="69">
        <v>0</v>
      </c>
      <c r="G19" s="39"/>
      <c r="H19" s="42"/>
      <c r="I19" s="12">
        <v>0</v>
      </c>
      <c r="J19" s="12"/>
      <c r="K19" s="12"/>
      <c r="L19" s="21"/>
      <c r="M19" s="12"/>
      <c r="N19" s="21"/>
      <c r="O19" s="19">
        <f t="shared" si="3"/>
        <v>0</v>
      </c>
      <c r="P19" s="20">
        <f t="shared" si="4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2">
      <c r="A20" s="15" t="s">
        <v>33</v>
      </c>
      <c r="B20" s="16" t="s">
        <v>34</v>
      </c>
      <c r="C20" s="37"/>
      <c r="D20" s="12">
        <v>4</v>
      </c>
      <c r="E20" s="69">
        <v>0</v>
      </c>
      <c r="F20" s="69">
        <v>3</v>
      </c>
      <c r="G20" s="39"/>
      <c r="H20" s="42"/>
      <c r="I20" s="12">
        <v>0</v>
      </c>
      <c r="J20" s="12"/>
      <c r="K20" s="12"/>
      <c r="L20" s="21"/>
      <c r="M20" s="12"/>
      <c r="N20" s="21"/>
      <c r="O20" s="19">
        <f t="shared" si="3"/>
        <v>0</v>
      </c>
      <c r="P20" s="20">
        <f t="shared" si="4"/>
        <v>7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2">
      <c r="A21" s="15" t="s">
        <v>35</v>
      </c>
      <c r="B21" s="16" t="s">
        <v>36</v>
      </c>
      <c r="C21" s="37"/>
      <c r="D21" s="12"/>
      <c r="E21" s="69">
        <v>0</v>
      </c>
      <c r="F21" s="69">
        <v>0</v>
      </c>
      <c r="G21" s="39"/>
      <c r="H21" s="42"/>
      <c r="I21" s="12">
        <v>0</v>
      </c>
      <c r="J21" s="12"/>
      <c r="K21" s="12"/>
      <c r="L21" s="21"/>
      <c r="M21" s="12"/>
      <c r="N21" s="21"/>
      <c r="O21" s="19">
        <f t="shared" si="3"/>
        <v>0</v>
      </c>
      <c r="P21" s="20">
        <f t="shared" si="4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2">
      <c r="A22" s="10" t="s">
        <v>37</v>
      </c>
      <c r="B22" s="11" t="s">
        <v>38</v>
      </c>
      <c r="C22" s="32">
        <f>C23+C29+C35</f>
        <v>43</v>
      </c>
      <c r="D22" s="32"/>
      <c r="E22" s="68">
        <v>0</v>
      </c>
      <c r="F22" s="68">
        <v>0</v>
      </c>
      <c r="G22" s="32">
        <f>G23</f>
        <v>2</v>
      </c>
      <c r="H22" s="43"/>
      <c r="I22" s="32">
        <f>SUM(I23,I35)</f>
        <v>7</v>
      </c>
      <c r="J22" s="32"/>
      <c r="K22" s="29">
        <f>K23+K29</f>
        <v>9</v>
      </c>
      <c r="L22" s="19"/>
      <c r="M22" s="29">
        <f t="shared" ref="M22" si="6">M23+M29</f>
        <v>2</v>
      </c>
      <c r="N22" s="19"/>
      <c r="O22" s="19">
        <f t="shared" si="3"/>
        <v>63</v>
      </c>
      <c r="P22" s="20">
        <f t="shared" si="4"/>
        <v>0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2">
      <c r="A23" s="15" t="s">
        <v>5</v>
      </c>
      <c r="B23" s="16" t="s">
        <v>39</v>
      </c>
      <c r="C23" s="32">
        <f>SUM(C25:C28)</f>
        <v>21</v>
      </c>
      <c r="D23" s="29"/>
      <c r="E23" s="68">
        <v>0</v>
      </c>
      <c r="F23" s="68">
        <v>0</v>
      </c>
      <c r="G23" s="32">
        <f>G25</f>
        <v>2</v>
      </c>
      <c r="H23" s="43"/>
      <c r="I23" s="32">
        <f t="shared" ref="I23" si="7">SUM(I24:I28)</f>
        <v>7</v>
      </c>
      <c r="J23" s="29"/>
      <c r="K23" s="29">
        <f>K25</f>
        <v>9</v>
      </c>
      <c r="L23" s="21"/>
      <c r="M23" s="29">
        <f t="shared" ref="M23" si="8">SUM(M24:M28)</f>
        <v>0</v>
      </c>
      <c r="N23" s="21"/>
      <c r="O23" s="19">
        <f t="shared" si="3"/>
        <v>39</v>
      </c>
      <c r="P23" s="20">
        <f t="shared" si="4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2">
      <c r="A24" s="15" t="s">
        <v>7</v>
      </c>
      <c r="B24" s="16" t="s">
        <v>40</v>
      </c>
      <c r="C24" s="37"/>
      <c r="D24" s="12"/>
      <c r="E24" s="69">
        <v>0</v>
      </c>
      <c r="F24" s="69">
        <v>0</v>
      </c>
      <c r="G24" s="39"/>
      <c r="H24" s="42"/>
      <c r="I24" s="12">
        <v>0</v>
      </c>
      <c r="J24" s="12"/>
      <c r="K24" s="12"/>
      <c r="L24" s="21"/>
      <c r="M24" s="12"/>
      <c r="N24" s="21"/>
      <c r="O24" s="19">
        <f t="shared" si="3"/>
        <v>0</v>
      </c>
      <c r="P24" s="20">
        <f t="shared" si="4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2">
      <c r="A25" s="15" t="s">
        <v>9</v>
      </c>
      <c r="B25" s="16" t="s">
        <v>41</v>
      </c>
      <c r="C25" s="37">
        <v>21</v>
      </c>
      <c r="D25" s="12"/>
      <c r="E25" s="69">
        <v>0</v>
      </c>
      <c r="F25" s="69">
        <v>0</v>
      </c>
      <c r="G25" s="12">
        <v>2</v>
      </c>
      <c r="H25" s="45"/>
      <c r="I25" s="12">
        <v>7</v>
      </c>
      <c r="J25" s="12"/>
      <c r="K25" s="12">
        <v>9</v>
      </c>
      <c r="L25" s="21"/>
      <c r="M25" s="12">
        <v>0</v>
      </c>
      <c r="N25" s="21"/>
      <c r="O25" s="19">
        <f t="shared" si="3"/>
        <v>39</v>
      </c>
      <c r="P25" s="20">
        <f t="shared" si="4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2">
      <c r="A26" s="15" t="s">
        <v>11</v>
      </c>
      <c r="B26" s="16" t="s">
        <v>42</v>
      </c>
      <c r="C26" s="37"/>
      <c r="D26" s="12"/>
      <c r="E26" s="69">
        <v>0</v>
      </c>
      <c r="F26" s="69">
        <v>0</v>
      </c>
      <c r="G26" s="39"/>
      <c r="H26" s="45"/>
      <c r="I26" s="12">
        <v>0</v>
      </c>
      <c r="J26" s="12"/>
      <c r="K26" s="12"/>
      <c r="L26" s="21"/>
      <c r="M26" s="12"/>
      <c r="N26" s="21"/>
      <c r="O26" s="19">
        <f t="shared" si="3"/>
        <v>0</v>
      </c>
      <c r="P26" s="20">
        <f t="shared" si="4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2">
      <c r="A27" s="15" t="s">
        <v>13</v>
      </c>
      <c r="B27" s="16" t="s">
        <v>43</v>
      </c>
      <c r="C27" s="37"/>
      <c r="D27" s="12"/>
      <c r="E27" s="69">
        <v>0</v>
      </c>
      <c r="F27" s="69">
        <v>0</v>
      </c>
      <c r="G27" s="39"/>
      <c r="H27" s="42"/>
      <c r="I27" s="12">
        <v>0</v>
      </c>
      <c r="J27" s="12"/>
      <c r="K27" s="12"/>
      <c r="L27" s="21"/>
      <c r="M27" s="12"/>
      <c r="N27" s="21"/>
      <c r="O27" s="19">
        <f t="shared" si="3"/>
        <v>0</v>
      </c>
      <c r="P27" s="20">
        <f t="shared" si="4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2">
      <c r="A28" s="15" t="s">
        <v>15</v>
      </c>
      <c r="B28" s="16" t="s">
        <v>44</v>
      </c>
      <c r="C28" s="37"/>
      <c r="D28" s="12"/>
      <c r="E28" s="69">
        <v>0</v>
      </c>
      <c r="F28" s="69">
        <v>0</v>
      </c>
      <c r="G28" s="39"/>
      <c r="H28" s="42"/>
      <c r="I28" s="12">
        <v>0</v>
      </c>
      <c r="J28" s="12"/>
      <c r="K28" s="12"/>
      <c r="L28" s="21"/>
      <c r="M28" s="12"/>
      <c r="N28" s="21"/>
      <c r="O28" s="19">
        <f t="shared" si="3"/>
        <v>0</v>
      </c>
      <c r="P28" s="20">
        <f t="shared" si="4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2">
      <c r="A29" s="15" t="s">
        <v>17</v>
      </c>
      <c r="B29" s="16" t="s">
        <v>45</v>
      </c>
      <c r="C29" s="32">
        <f>SUM(C30:C34)</f>
        <v>22</v>
      </c>
      <c r="D29" s="29"/>
      <c r="E29" s="68">
        <v>0</v>
      </c>
      <c r="F29" s="68">
        <v>0</v>
      </c>
      <c r="G29" s="41"/>
      <c r="H29" s="43"/>
      <c r="I29" s="32">
        <f>SUM(I30:I34)</f>
        <v>4</v>
      </c>
      <c r="J29" s="29"/>
      <c r="K29" s="29">
        <v>0</v>
      </c>
      <c r="L29" s="21"/>
      <c r="M29" s="29">
        <f t="shared" ref="M29" si="9">SUM(M30:M34)</f>
        <v>2</v>
      </c>
      <c r="N29" s="21"/>
      <c r="O29" s="19">
        <f t="shared" si="3"/>
        <v>28</v>
      </c>
      <c r="P29" s="20">
        <f t="shared" si="4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2">
      <c r="A30" s="15" t="s">
        <v>19</v>
      </c>
      <c r="B30" s="16" t="s">
        <v>46</v>
      </c>
      <c r="C30" s="37"/>
      <c r="D30" s="12"/>
      <c r="E30" s="69">
        <v>0</v>
      </c>
      <c r="F30" s="69">
        <v>0</v>
      </c>
      <c r="G30" s="39"/>
      <c r="H30" s="42"/>
      <c r="I30" s="12">
        <v>0</v>
      </c>
      <c r="J30" s="12"/>
      <c r="K30" s="12"/>
      <c r="L30" s="21"/>
      <c r="M30" s="12">
        <v>0</v>
      </c>
      <c r="N30" s="21"/>
      <c r="O30" s="19">
        <f t="shared" si="3"/>
        <v>0</v>
      </c>
      <c r="P30" s="20">
        <f t="shared" si="4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2">
      <c r="A31" s="15" t="s">
        <v>21</v>
      </c>
      <c r="B31" s="16" t="s">
        <v>47</v>
      </c>
      <c r="C31" s="37">
        <v>16</v>
      </c>
      <c r="D31" s="12"/>
      <c r="E31" s="69">
        <v>0</v>
      </c>
      <c r="F31" s="69">
        <v>0</v>
      </c>
      <c r="G31" s="39"/>
      <c r="H31" s="42"/>
      <c r="I31" s="12">
        <v>4</v>
      </c>
      <c r="J31" s="12"/>
      <c r="K31" s="12"/>
      <c r="L31" s="21"/>
      <c r="M31" s="12">
        <v>1</v>
      </c>
      <c r="N31" s="21"/>
      <c r="O31" s="19">
        <f t="shared" si="3"/>
        <v>21</v>
      </c>
      <c r="P31" s="20">
        <f t="shared" si="4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2">
      <c r="A32" s="15" t="s">
        <v>23</v>
      </c>
      <c r="B32" s="16" t="s">
        <v>48</v>
      </c>
      <c r="C32" s="37"/>
      <c r="D32" s="12"/>
      <c r="E32" s="69">
        <v>0</v>
      </c>
      <c r="F32" s="69">
        <v>0</v>
      </c>
      <c r="G32" s="39"/>
      <c r="H32" s="42"/>
      <c r="I32" s="12">
        <v>0</v>
      </c>
      <c r="J32" s="12"/>
      <c r="K32" s="12"/>
      <c r="L32" s="21"/>
      <c r="M32" s="12"/>
      <c r="N32" s="21"/>
      <c r="O32" s="19">
        <f t="shared" si="3"/>
        <v>0</v>
      </c>
      <c r="P32" s="20">
        <f t="shared" si="4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2">
      <c r="A33" s="15" t="s">
        <v>25</v>
      </c>
      <c r="B33" s="16" t="s">
        <v>49</v>
      </c>
      <c r="C33" s="37"/>
      <c r="D33" s="12"/>
      <c r="E33" s="69">
        <v>0</v>
      </c>
      <c r="F33" s="69">
        <v>0</v>
      </c>
      <c r="G33" s="39"/>
      <c r="H33" s="42"/>
      <c r="I33" s="12">
        <v>0</v>
      </c>
      <c r="J33" s="12"/>
      <c r="K33" s="12"/>
      <c r="L33" s="21"/>
      <c r="M33" s="12"/>
      <c r="N33" s="21"/>
      <c r="O33" s="19">
        <f t="shared" si="3"/>
        <v>0</v>
      </c>
      <c r="P33" s="20">
        <f t="shared" si="4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2">
      <c r="A34" s="15" t="s">
        <v>27</v>
      </c>
      <c r="B34" s="16" t="s">
        <v>50</v>
      </c>
      <c r="C34" s="37">
        <v>6</v>
      </c>
      <c r="D34" s="12"/>
      <c r="E34" s="69">
        <v>0</v>
      </c>
      <c r="F34" s="69">
        <v>0</v>
      </c>
      <c r="G34" s="39"/>
      <c r="H34" s="42"/>
      <c r="I34" s="12">
        <v>0</v>
      </c>
      <c r="J34" s="12"/>
      <c r="K34" s="12"/>
      <c r="L34" s="21"/>
      <c r="M34" s="12">
        <v>1</v>
      </c>
      <c r="N34" s="21"/>
      <c r="O34" s="19">
        <f t="shared" si="3"/>
        <v>7</v>
      </c>
      <c r="P34" s="20">
        <f t="shared" si="4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2">
      <c r="A35" s="15" t="s">
        <v>29</v>
      </c>
      <c r="B35" s="16" t="s">
        <v>51</v>
      </c>
      <c r="C35" s="32"/>
      <c r="D35" s="29"/>
      <c r="E35" s="68">
        <v>0</v>
      </c>
      <c r="F35" s="68">
        <v>0</v>
      </c>
      <c r="G35" s="41"/>
      <c r="H35" s="29">
        <v>3</v>
      </c>
      <c r="I35" s="32">
        <v>0</v>
      </c>
      <c r="J35" s="29"/>
      <c r="K35" s="29"/>
      <c r="L35" s="21"/>
      <c r="M35" s="29"/>
      <c r="N35" s="21"/>
      <c r="O35" s="19">
        <f t="shared" si="3"/>
        <v>0</v>
      </c>
      <c r="P35" s="20">
        <f t="shared" si="4"/>
        <v>3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2">
      <c r="A36" s="15" t="s">
        <v>31</v>
      </c>
      <c r="B36" s="16" t="s">
        <v>52</v>
      </c>
      <c r="C36" s="37"/>
      <c r="D36" s="12"/>
      <c r="E36" s="69">
        <v>0</v>
      </c>
      <c r="F36" s="69">
        <v>0</v>
      </c>
      <c r="G36" s="39"/>
      <c r="H36" s="12">
        <v>3</v>
      </c>
      <c r="I36" s="12">
        <v>0</v>
      </c>
      <c r="J36" s="12"/>
      <c r="K36" s="12"/>
      <c r="L36" s="21"/>
      <c r="M36" s="12"/>
      <c r="N36" s="21"/>
      <c r="O36" s="19">
        <f t="shared" si="3"/>
        <v>0</v>
      </c>
      <c r="P36" s="20">
        <f t="shared" si="4"/>
        <v>3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2">
      <c r="A37" s="15" t="s">
        <v>33</v>
      </c>
      <c r="B37" s="16" t="s">
        <v>53</v>
      </c>
      <c r="C37" s="37"/>
      <c r="E37" s="69">
        <v>0</v>
      </c>
      <c r="F37" s="69">
        <v>0</v>
      </c>
      <c r="G37" s="39"/>
      <c r="H37" s="12"/>
      <c r="I37" s="12">
        <v>0</v>
      </c>
      <c r="J37" s="12"/>
      <c r="K37" s="12"/>
      <c r="L37" s="21"/>
      <c r="M37" s="12"/>
      <c r="N37" s="21"/>
      <c r="O37" s="19">
        <f t="shared" si="3"/>
        <v>0</v>
      </c>
      <c r="P37" s="20">
        <f t="shared" si="4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2">
      <c r="A38" s="15" t="s">
        <v>35</v>
      </c>
      <c r="B38" s="16" t="s">
        <v>54</v>
      </c>
      <c r="C38" s="37"/>
      <c r="D38" s="12"/>
      <c r="E38" s="69">
        <v>0</v>
      </c>
      <c r="F38" s="69">
        <v>0</v>
      </c>
      <c r="G38" s="39"/>
      <c r="H38" s="12"/>
      <c r="I38" s="12">
        <v>0</v>
      </c>
      <c r="J38" s="12"/>
      <c r="K38" s="12"/>
      <c r="L38" s="21"/>
      <c r="M38" s="12"/>
      <c r="N38" s="21"/>
      <c r="O38" s="19">
        <f t="shared" si="3"/>
        <v>0</v>
      </c>
      <c r="P38" s="20">
        <f t="shared" si="4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2">
      <c r="A39" s="10" t="s">
        <v>55</v>
      </c>
      <c r="B39" s="11" t="s">
        <v>56</v>
      </c>
      <c r="C39" s="37"/>
      <c r="D39" s="12"/>
      <c r="E39" s="69">
        <v>0</v>
      </c>
      <c r="F39" s="69">
        <v>0</v>
      </c>
      <c r="G39" s="39"/>
      <c r="H39" s="12"/>
      <c r="I39" s="12">
        <v>1</v>
      </c>
      <c r="J39" s="12"/>
      <c r="K39" s="12"/>
      <c r="L39" s="19"/>
      <c r="M39" s="12"/>
      <c r="N39" s="19"/>
      <c r="O39" s="19">
        <f t="shared" si="3"/>
        <v>1</v>
      </c>
      <c r="P39" s="20">
        <f t="shared" si="4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5.5" x14ac:dyDescent="0.2">
      <c r="A40" s="10" t="s">
        <v>57</v>
      </c>
      <c r="B40" s="11" t="s">
        <v>58</v>
      </c>
      <c r="C40" s="37">
        <v>28</v>
      </c>
      <c r="D40" s="12"/>
      <c r="E40" s="68">
        <v>1</v>
      </c>
      <c r="F40" s="68">
        <v>0</v>
      </c>
      <c r="G40" s="12">
        <v>43</v>
      </c>
      <c r="H40" s="37"/>
      <c r="I40" s="12">
        <v>1</v>
      </c>
      <c r="J40" s="12"/>
      <c r="K40" s="12">
        <v>2</v>
      </c>
      <c r="L40" s="19"/>
      <c r="M40" s="12">
        <v>1</v>
      </c>
      <c r="N40" s="19"/>
      <c r="O40" s="19">
        <f t="shared" si="3"/>
        <v>76</v>
      </c>
      <c r="P40" s="20">
        <f t="shared" si="4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2">
      <c r="A41" s="10" t="s">
        <v>59</v>
      </c>
      <c r="B41" s="11" t="s">
        <v>60</v>
      </c>
      <c r="C41" s="37"/>
      <c r="D41" s="12"/>
      <c r="E41" s="69">
        <v>0</v>
      </c>
      <c r="F41" s="69">
        <v>0</v>
      </c>
      <c r="G41" s="42"/>
      <c r="H41" s="12"/>
      <c r="I41" s="12">
        <v>0</v>
      </c>
      <c r="J41" s="12"/>
      <c r="K41" s="12"/>
      <c r="L41" s="19"/>
      <c r="M41" s="12"/>
      <c r="N41" s="19"/>
      <c r="O41" s="19">
        <f t="shared" si="3"/>
        <v>0</v>
      </c>
      <c r="P41" s="20">
        <f t="shared" si="4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2">
      <c r="A42" s="10" t="s">
        <v>61</v>
      </c>
      <c r="B42" s="11" t="s">
        <v>62</v>
      </c>
      <c r="C42" s="37"/>
      <c r="D42" s="12"/>
      <c r="E42" s="69">
        <v>0</v>
      </c>
      <c r="F42" s="69">
        <v>0</v>
      </c>
      <c r="G42" s="42"/>
      <c r="H42" s="12"/>
      <c r="I42" s="12">
        <v>0</v>
      </c>
      <c r="J42" s="12"/>
      <c r="K42" s="12"/>
      <c r="L42" s="19"/>
      <c r="M42" s="12"/>
      <c r="N42" s="19"/>
      <c r="O42" s="19">
        <f t="shared" si="3"/>
        <v>0</v>
      </c>
      <c r="P42" s="20">
        <f t="shared" si="4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2">
      <c r="A43" s="10" t="s">
        <v>63</v>
      </c>
      <c r="B43" s="11" t="s">
        <v>64</v>
      </c>
      <c r="C43" s="12"/>
      <c r="D43" s="12"/>
      <c r="E43" s="69">
        <v>0</v>
      </c>
      <c r="F43" s="69">
        <v>0</v>
      </c>
      <c r="G43" s="42"/>
      <c r="H43" s="12"/>
      <c r="I43" s="12">
        <v>0</v>
      </c>
      <c r="J43" s="12"/>
      <c r="K43" s="12"/>
      <c r="L43" s="19"/>
      <c r="M43" s="12"/>
      <c r="N43" s="19"/>
      <c r="O43" s="19">
        <f t="shared" si="3"/>
        <v>0</v>
      </c>
      <c r="P43" s="20">
        <f t="shared" si="4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2">
      <c r="A44" s="10" t="s">
        <v>65</v>
      </c>
      <c r="B44" s="11" t="s">
        <v>66</v>
      </c>
      <c r="C44" s="12"/>
      <c r="D44" s="12"/>
      <c r="E44" s="69">
        <v>0</v>
      </c>
      <c r="F44" s="69">
        <v>0</v>
      </c>
      <c r="G44" s="42"/>
      <c r="H44" s="12"/>
      <c r="I44" s="12">
        <v>0</v>
      </c>
      <c r="J44" s="12"/>
      <c r="K44" s="12"/>
      <c r="L44" s="19"/>
      <c r="M44" s="12"/>
      <c r="N44" s="19"/>
      <c r="O44" s="19">
        <f t="shared" si="3"/>
        <v>0</v>
      </c>
      <c r="P44" s="20">
        <f t="shared" si="4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ht="13.5" thickBot="1" x14ac:dyDescent="0.25">
      <c r="A45" s="13" t="s">
        <v>67</v>
      </c>
      <c r="B45" s="14" t="s">
        <v>68</v>
      </c>
      <c r="C45" s="29">
        <f>C4+C40</f>
        <v>213</v>
      </c>
      <c r="D45" s="29">
        <f>D20</f>
        <v>4</v>
      </c>
      <c r="E45" s="68">
        <v>85</v>
      </c>
      <c r="F45" s="68">
        <v>3</v>
      </c>
      <c r="G45" s="32">
        <f>G40+G4</f>
        <v>76</v>
      </c>
      <c r="H45" s="32">
        <f>H4</f>
        <v>3</v>
      </c>
      <c r="I45" s="56">
        <f>SUM(I4,I40)</f>
        <v>59</v>
      </c>
      <c r="J45" s="56"/>
      <c r="K45" s="32">
        <f>K4+K40</f>
        <v>101</v>
      </c>
      <c r="L45" s="23"/>
      <c r="M45" s="58">
        <f t="shared" ref="M45" si="10">M6+M12+M23+M29+M40</f>
        <v>3</v>
      </c>
      <c r="N45" s="23"/>
      <c r="O45" s="23">
        <f t="shared" si="3"/>
        <v>537</v>
      </c>
      <c r="P45" s="24">
        <f t="shared" si="4"/>
        <v>10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2">
      <c r="C49" s="4"/>
      <c r="D49" s="4"/>
    </row>
    <row r="74" spans="1:51" s="3" customFormat="1" x14ac:dyDescent="0.2">
      <c r="A74" s="6" t="s">
        <v>69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2">
      <c r="A75" s="6" t="s">
        <v>70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2">
      <c r="A76" s="6" t="s">
        <v>71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2">
      <c r="A77" s="6" t="s">
        <v>72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2">
      <c r="A78" s="6" t="s">
        <v>73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2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2">
      <c r="A116" s="6" t="s">
        <v>74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2">
      <c r="A117" s="6" t="s">
        <v>75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2">
      <c r="A118" s="6" t="s">
        <v>76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2">
      <c r="A120" s="6" t="s">
        <v>77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2">
      <c r="A121" s="6" t="s">
        <v>78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2">
      <c r="A122" s="6" t="s">
        <v>79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2">
      <c r="A123" s="6" t="s">
        <v>80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2">
      <c r="A124" s="6" t="s">
        <v>81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2">
      <c r="A125" s="6" t="s">
        <v>82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2">
      <c r="A126" s="6" t="s">
        <v>83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2">
      <c r="A127" s="6" t="s">
        <v>84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14DD4E-6AC3-4A47-AB23-6083C5EC7942}">
  <dimension ref="A1:AY141"/>
  <sheetViews>
    <sheetView zoomScale="90" zoomScaleNormal="9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E4" sqref="E4:K45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6" width="15.42578125" style="5" customWidth="1"/>
    <col min="17" max="16384" width="9.140625" style="5"/>
  </cols>
  <sheetData>
    <row r="1" spans="1:46" x14ac:dyDescent="0.2">
      <c r="A1" s="18" t="s">
        <v>97</v>
      </c>
    </row>
    <row r="2" spans="1:46" s="7" customFormat="1" ht="15" customHeight="1" x14ac:dyDescent="0.25">
      <c r="A2" s="8"/>
      <c r="B2" s="9"/>
      <c r="C2" s="71" t="s">
        <v>69</v>
      </c>
      <c r="D2" s="71"/>
      <c r="E2" s="71" t="s">
        <v>70</v>
      </c>
      <c r="F2" s="71"/>
      <c r="G2" s="71" t="s">
        <v>71</v>
      </c>
      <c r="H2" s="71"/>
      <c r="I2" s="71" t="s">
        <v>72</v>
      </c>
      <c r="J2" s="71"/>
      <c r="K2" s="71" t="s">
        <v>73</v>
      </c>
      <c r="L2" s="71"/>
      <c r="M2" s="73" t="s">
        <v>89</v>
      </c>
      <c r="N2" s="74"/>
      <c r="O2" s="71" t="s">
        <v>85</v>
      </c>
      <c r="P2" s="72"/>
    </row>
    <row r="3" spans="1:46" s="7" customFormat="1" x14ac:dyDescent="0.25">
      <c r="A3" s="25"/>
      <c r="B3" s="26"/>
      <c r="C3" s="26" t="s">
        <v>86</v>
      </c>
      <c r="D3" s="26" t="s">
        <v>87</v>
      </c>
      <c r="E3" s="26" t="s">
        <v>86</v>
      </c>
      <c r="F3" s="26" t="s">
        <v>87</v>
      </c>
      <c r="G3" s="26" t="s">
        <v>86</v>
      </c>
      <c r="H3" s="26" t="s">
        <v>87</v>
      </c>
      <c r="I3" s="26" t="s">
        <v>86</v>
      </c>
      <c r="J3" s="26" t="s">
        <v>87</v>
      </c>
      <c r="K3" s="26" t="s">
        <v>86</v>
      </c>
      <c r="L3" s="26" t="s">
        <v>87</v>
      </c>
      <c r="M3" s="26" t="s">
        <v>86</v>
      </c>
      <c r="N3" s="26" t="s">
        <v>87</v>
      </c>
      <c r="O3" s="26" t="s">
        <v>86</v>
      </c>
      <c r="P3" s="27" t="s">
        <v>87</v>
      </c>
    </row>
    <row r="4" spans="1:46" s="1" customFormat="1" x14ac:dyDescent="0.2">
      <c r="A4" s="10" t="s">
        <v>1</v>
      </c>
      <c r="B4" s="11" t="s">
        <v>2</v>
      </c>
      <c r="C4" s="29">
        <f t="shared" ref="C4" si="0">C5+C22</f>
        <v>167</v>
      </c>
      <c r="D4" s="29">
        <f>D5+D22</f>
        <v>4</v>
      </c>
      <c r="E4" s="29">
        <v>59</v>
      </c>
      <c r="F4" s="29">
        <v>3</v>
      </c>
      <c r="G4" s="29">
        <f t="shared" ref="G4:H4" si="1">G5+G22</f>
        <v>51</v>
      </c>
      <c r="H4" s="29">
        <f t="shared" si="1"/>
        <v>3</v>
      </c>
      <c r="I4" s="46">
        <f>I5+I22+I29</f>
        <v>24</v>
      </c>
      <c r="J4" s="29"/>
      <c r="K4" s="29">
        <f>K5+K22</f>
        <v>21</v>
      </c>
      <c r="L4" s="19"/>
      <c r="M4" s="19"/>
      <c r="N4" s="19"/>
      <c r="O4" s="19">
        <f>C4+E4+G4+I4+K4+M4</f>
        <v>322</v>
      </c>
      <c r="P4" s="20">
        <f>D4+F4+H4+J4+L4+N4</f>
        <v>10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2">
      <c r="A5" s="10" t="s">
        <v>3</v>
      </c>
      <c r="B5" s="11" t="s">
        <v>4</v>
      </c>
      <c r="C5" s="29">
        <f>C6+C12+C18</f>
        <v>153</v>
      </c>
      <c r="D5" s="29">
        <f>D6+D12+D18</f>
        <v>4</v>
      </c>
      <c r="E5" s="29">
        <v>59</v>
      </c>
      <c r="F5" s="29">
        <v>3</v>
      </c>
      <c r="G5" s="29">
        <f t="shared" ref="G5:H5" si="2">SUM(G6,G18,G12)</f>
        <v>47</v>
      </c>
      <c r="H5" s="29">
        <f t="shared" si="2"/>
        <v>0</v>
      </c>
      <c r="I5" s="46">
        <f>SUM(I12,I6)</f>
        <v>17</v>
      </c>
      <c r="J5" s="29"/>
      <c r="K5" s="29">
        <f>K6+K12</f>
        <v>10</v>
      </c>
      <c r="L5" s="19"/>
      <c r="M5" s="19"/>
      <c r="N5" s="19"/>
      <c r="O5" s="19">
        <f t="shared" ref="O5:O45" si="3">C5+E5+G5+I5+K5+M5</f>
        <v>286</v>
      </c>
      <c r="P5" s="20">
        <f t="shared" ref="P5:P45" si="4">D5+F5+H5+J5+L5+N5</f>
        <v>7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2">
      <c r="A6" s="15" t="s">
        <v>5</v>
      </c>
      <c r="B6" s="16" t="s">
        <v>6</v>
      </c>
      <c r="C6" s="29">
        <f>SUM(C7:C11)</f>
        <v>139</v>
      </c>
      <c r="D6" s="29"/>
      <c r="E6" s="29">
        <v>53</v>
      </c>
      <c r="F6" s="29">
        <v>0</v>
      </c>
      <c r="G6" s="29">
        <f t="shared" ref="G6:H6" si="5">SUM(G7:G11)</f>
        <v>44</v>
      </c>
      <c r="H6" s="29">
        <f t="shared" si="5"/>
        <v>0</v>
      </c>
      <c r="I6" s="46">
        <f>SUM(I7:I11)</f>
        <v>14</v>
      </c>
      <c r="J6" s="29"/>
      <c r="K6" s="29">
        <f>K7</f>
        <v>9</v>
      </c>
      <c r="L6" s="21"/>
      <c r="M6" s="21"/>
      <c r="N6" s="21"/>
      <c r="O6" s="19">
        <f t="shared" si="3"/>
        <v>259</v>
      </c>
      <c r="P6" s="20">
        <f t="shared" si="4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2">
      <c r="A7" s="15" t="s">
        <v>7</v>
      </c>
      <c r="B7" s="16" t="s">
        <v>8</v>
      </c>
      <c r="C7" s="37">
        <v>112</v>
      </c>
      <c r="D7" s="12"/>
      <c r="E7" s="12">
        <v>25</v>
      </c>
      <c r="F7" s="12">
        <v>0</v>
      </c>
      <c r="G7" s="40">
        <v>43</v>
      </c>
      <c r="H7" s="12"/>
      <c r="I7" s="12">
        <v>12</v>
      </c>
      <c r="J7" s="12"/>
      <c r="K7" s="37">
        <v>9</v>
      </c>
      <c r="L7" s="21"/>
      <c r="M7" s="21"/>
      <c r="N7" s="21"/>
      <c r="O7" s="19">
        <f t="shared" si="3"/>
        <v>201</v>
      </c>
      <c r="P7" s="20">
        <f t="shared" si="4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2">
      <c r="A8" s="15" t="s">
        <v>9</v>
      </c>
      <c r="B8" s="16" t="s">
        <v>10</v>
      </c>
      <c r="C8" s="37"/>
      <c r="D8" s="12"/>
      <c r="E8" s="12">
        <v>0</v>
      </c>
      <c r="F8" s="12">
        <v>0</v>
      </c>
      <c r="G8" s="39"/>
      <c r="H8" s="12"/>
      <c r="I8" s="12">
        <v>0</v>
      </c>
      <c r="J8" s="12"/>
      <c r="K8" s="37"/>
      <c r="L8" s="21"/>
      <c r="M8" s="21"/>
      <c r="N8" s="21"/>
      <c r="O8" s="19">
        <f t="shared" si="3"/>
        <v>0</v>
      </c>
      <c r="P8" s="20">
        <f t="shared" si="4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2">
      <c r="A9" s="15" t="s">
        <v>11</v>
      </c>
      <c r="B9" s="16" t="s">
        <v>12</v>
      </c>
      <c r="C9" s="37">
        <v>23</v>
      </c>
      <c r="D9" s="12"/>
      <c r="E9" s="12">
        <v>8</v>
      </c>
      <c r="F9" s="12">
        <v>0</v>
      </c>
      <c r="G9" s="40"/>
      <c r="H9" s="12"/>
      <c r="I9" s="12">
        <v>2</v>
      </c>
      <c r="J9" s="12"/>
      <c r="K9" s="37"/>
      <c r="L9" s="21"/>
      <c r="M9" s="21"/>
      <c r="N9" s="21"/>
      <c r="O9" s="19">
        <f t="shared" si="3"/>
        <v>33</v>
      </c>
      <c r="P9" s="20">
        <f t="shared" si="4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2">
      <c r="A10" s="15" t="s">
        <v>13</v>
      </c>
      <c r="B10" s="16" t="s">
        <v>14</v>
      </c>
      <c r="C10" s="37"/>
      <c r="D10" s="12"/>
      <c r="E10" s="12">
        <v>20</v>
      </c>
      <c r="F10" s="12">
        <v>0</v>
      </c>
      <c r="G10" s="37">
        <v>1</v>
      </c>
      <c r="H10" s="12"/>
      <c r="I10" s="12">
        <v>0</v>
      </c>
      <c r="J10" s="12"/>
      <c r="K10" s="12"/>
      <c r="L10" s="21"/>
      <c r="M10" s="21"/>
      <c r="N10" s="21"/>
      <c r="O10" s="19">
        <f t="shared" si="3"/>
        <v>21</v>
      </c>
      <c r="P10" s="20">
        <f t="shared" si="4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2">
      <c r="A11" s="15" t="s">
        <v>15</v>
      </c>
      <c r="B11" s="16" t="s">
        <v>16</v>
      </c>
      <c r="C11" s="37">
        <v>4</v>
      </c>
      <c r="D11" s="12"/>
      <c r="E11" s="12">
        <v>0</v>
      </c>
      <c r="F11" s="12">
        <v>0</v>
      </c>
      <c r="G11" s="39"/>
      <c r="H11" s="12"/>
      <c r="I11" s="12">
        <v>0</v>
      </c>
      <c r="J11" s="12"/>
      <c r="K11" s="12"/>
      <c r="L11" s="21"/>
      <c r="M11" s="21"/>
      <c r="N11" s="21"/>
      <c r="O11" s="19">
        <f t="shared" si="3"/>
        <v>4</v>
      </c>
      <c r="P11" s="20">
        <f t="shared" si="4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2">
      <c r="A12" s="15" t="s">
        <v>17</v>
      </c>
      <c r="B12" s="16" t="s">
        <v>18</v>
      </c>
      <c r="C12" s="32">
        <f>SUM(C13:C17)</f>
        <v>14</v>
      </c>
      <c r="D12" s="29"/>
      <c r="E12" s="29">
        <v>6</v>
      </c>
      <c r="F12" s="29">
        <v>0</v>
      </c>
      <c r="G12" s="63">
        <f t="shared" ref="G12:H12" si="6">SUM(G13:G17)</f>
        <v>3</v>
      </c>
      <c r="H12" s="38">
        <f t="shared" si="6"/>
        <v>0</v>
      </c>
      <c r="I12" s="48">
        <f>SUM(I17,I14)</f>
        <v>3</v>
      </c>
      <c r="J12" s="29"/>
      <c r="K12" s="29">
        <f>SUM(K13:K17)</f>
        <v>1</v>
      </c>
      <c r="L12" s="21"/>
      <c r="M12" s="21"/>
      <c r="N12" s="21"/>
      <c r="O12" s="19">
        <f t="shared" si="3"/>
        <v>27</v>
      </c>
      <c r="P12" s="20">
        <f t="shared" si="4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2">
      <c r="A13" s="15" t="s">
        <v>19</v>
      </c>
      <c r="B13" s="16" t="s">
        <v>20</v>
      </c>
      <c r="C13" s="37"/>
      <c r="D13" s="12"/>
      <c r="E13" s="12">
        <v>0</v>
      </c>
      <c r="F13" s="12">
        <v>0</v>
      </c>
      <c r="G13" s="39"/>
      <c r="H13" s="12"/>
      <c r="I13" s="12"/>
      <c r="J13" s="12"/>
      <c r="K13" s="12"/>
      <c r="L13" s="21"/>
      <c r="M13" s="21"/>
      <c r="N13" s="21"/>
      <c r="O13" s="19">
        <f t="shared" si="3"/>
        <v>0</v>
      </c>
      <c r="P13" s="20">
        <f t="shared" si="4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2">
      <c r="A14" s="15" t="s">
        <v>21</v>
      </c>
      <c r="B14" s="16" t="s">
        <v>22</v>
      </c>
      <c r="C14" s="37">
        <v>14</v>
      </c>
      <c r="D14" s="12"/>
      <c r="E14" s="12">
        <v>6</v>
      </c>
      <c r="F14" s="12">
        <v>0</v>
      </c>
      <c r="G14" s="37">
        <v>3</v>
      </c>
      <c r="H14" s="12"/>
      <c r="I14" s="12">
        <v>2</v>
      </c>
      <c r="J14" s="12"/>
      <c r="K14" s="12">
        <v>1</v>
      </c>
      <c r="L14" s="21"/>
      <c r="M14" s="21"/>
      <c r="N14" s="21"/>
      <c r="O14" s="19">
        <f t="shared" si="3"/>
        <v>26</v>
      </c>
      <c r="P14" s="20">
        <f t="shared" si="4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2">
      <c r="A15" s="15" t="s">
        <v>23</v>
      </c>
      <c r="B15" s="16" t="s">
        <v>24</v>
      </c>
      <c r="C15" s="37"/>
      <c r="D15" s="12"/>
      <c r="E15" s="12">
        <v>0</v>
      </c>
      <c r="F15" s="12">
        <v>0</v>
      </c>
      <c r="G15" s="39"/>
      <c r="H15" s="12"/>
      <c r="I15" s="12">
        <v>0</v>
      </c>
      <c r="J15" s="12"/>
      <c r="K15" s="12"/>
      <c r="L15" s="21"/>
      <c r="M15" s="21"/>
      <c r="N15" s="21"/>
      <c r="O15" s="19">
        <f t="shared" si="3"/>
        <v>0</v>
      </c>
      <c r="P15" s="20">
        <f t="shared" si="4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2">
      <c r="A16" s="15" t="s">
        <v>25</v>
      </c>
      <c r="B16" s="16" t="s">
        <v>26</v>
      </c>
      <c r="C16" s="37"/>
      <c r="D16" s="12"/>
      <c r="E16" s="12">
        <v>0</v>
      </c>
      <c r="F16" s="12">
        <v>0</v>
      </c>
      <c r="G16" s="39"/>
      <c r="H16" s="12"/>
      <c r="I16" s="12">
        <v>0</v>
      </c>
      <c r="J16" s="12"/>
      <c r="K16" s="12"/>
      <c r="L16" s="21"/>
      <c r="M16" s="21"/>
      <c r="N16" s="21"/>
      <c r="O16" s="19">
        <f t="shared" si="3"/>
        <v>0</v>
      </c>
      <c r="P16" s="20">
        <f t="shared" si="4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2">
      <c r="A17" s="15" t="s">
        <v>27</v>
      </c>
      <c r="B17" s="16" t="s">
        <v>28</v>
      </c>
      <c r="C17" s="12"/>
      <c r="D17" s="12"/>
      <c r="E17" s="12">
        <v>0</v>
      </c>
      <c r="F17" s="12">
        <v>0</v>
      </c>
      <c r="G17" s="40"/>
      <c r="H17" s="12"/>
      <c r="I17" s="12">
        <v>1</v>
      </c>
      <c r="J17" s="12"/>
      <c r="K17" s="12"/>
      <c r="L17" s="21"/>
      <c r="M17" s="21"/>
      <c r="N17" s="21"/>
      <c r="O17" s="19">
        <f t="shared" si="3"/>
        <v>1</v>
      </c>
      <c r="P17" s="20">
        <f t="shared" si="4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2">
      <c r="A18" s="15" t="s">
        <v>29</v>
      </c>
      <c r="B18" s="16" t="s">
        <v>30</v>
      </c>
      <c r="C18" s="32"/>
      <c r="D18" s="29">
        <f>D20</f>
        <v>4</v>
      </c>
      <c r="E18" s="29">
        <v>0</v>
      </c>
      <c r="F18" s="29">
        <v>3</v>
      </c>
      <c r="G18" s="41">
        <f t="shared" ref="G18:H18" si="7">SUM(G19:G21)</f>
        <v>0</v>
      </c>
      <c r="H18" s="29">
        <f t="shared" si="7"/>
        <v>0</v>
      </c>
      <c r="I18" s="32">
        <v>0</v>
      </c>
      <c r="J18" s="29"/>
      <c r="K18" s="29"/>
      <c r="L18" s="21"/>
      <c r="M18" s="21"/>
      <c r="N18" s="21"/>
      <c r="O18" s="19">
        <f t="shared" si="3"/>
        <v>0</v>
      </c>
      <c r="P18" s="20">
        <f t="shared" si="4"/>
        <v>7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2">
      <c r="A19" s="15" t="s">
        <v>31</v>
      </c>
      <c r="B19" s="16" t="s">
        <v>32</v>
      </c>
      <c r="C19" s="37"/>
      <c r="D19" s="12"/>
      <c r="E19" s="12">
        <v>0</v>
      </c>
      <c r="F19" s="12">
        <v>0</v>
      </c>
      <c r="G19" s="39"/>
      <c r="H19" s="12"/>
      <c r="I19" s="12">
        <v>0</v>
      </c>
      <c r="J19" s="12"/>
      <c r="K19" s="12"/>
      <c r="L19" s="21"/>
      <c r="M19" s="21"/>
      <c r="N19" s="21"/>
      <c r="O19" s="19">
        <f t="shared" si="3"/>
        <v>0</v>
      </c>
      <c r="P19" s="20">
        <f t="shared" si="4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2">
      <c r="A20" s="15" t="s">
        <v>33</v>
      </c>
      <c r="B20" s="16" t="s">
        <v>34</v>
      </c>
      <c r="C20" s="37"/>
      <c r="D20" s="12">
        <v>4</v>
      </c>
      <c r="E20" s="12">
        <v>0</v>
      </c>
      <c r="F20" s="42">
        <v>3</v>
      </c>
      <c r="G20" s="39"/>
      <c r="H20" s="12"/>
      <c r="I20" s="12">
        <v>0</v>
      </c>
      <c r="J20" s="12"/>
      <c r="K20" s="12"/>
      <c r="L20" s="21"/>
      <c r="M20" s="21"/>
      <c r="N20" s="21"/>
      <c r="O20" s="19">
        <f t="shared" si="3"/>
        <v>0</v>
      </c>
      <c r="P20" s="20">
        <f t="shared" si="4"/>
        <v>7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2">
      <c r="A21" s="15" t="s">
        <v>35</v>
      </c>
      <c r="B21" s="16" t="s">
        <v>36</v>
      </c>
      <c r="C21" s="37"/>
      <c r="D21" s="12"/>
      <c r="E21" s="12">
        <v>0</v>
      </c>
      <c r="F21" s="12">
        <v>0</v>
      </c>
      <c r="G21" s="39"/>
      <c r="H21" s="12"/>
      <c r="I21" s="12">
        <v>0</v>
      </c>
      <c r="J21" s="12"/>
      <c r="K21" s="12"/>
      <c r="L21" s="21"/>
      <c r="M21" s="21"/>
      <c r="N21" s="21"/>
      <c r="O21" s="19">
        <f t="shared" si="3"/>
        <v>0</v>
      </c>
      <c r="P21" s="20">
        <f t="shared" si="4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2">
      <c r="A22" s="10" t="s">
        <v>37</v>
      </c>
      <c r="B22" s="11" t="s">
        <v>38</v>
      </c>
      <c r="C22" s="32">
        <f>C23+C29+C35</f>
        <v>14</v>
      </c>
      <c r="D22" s="32"/>
      <c r="E22" s="29">
        <v>0</v>
      </c>
      <c r="F22" s="29">
        <v>0</v>
      </c>
      <c r="G22" s="41">
        <f t="shared" ref="G22:H22" si="8">SUM(G23,G29,G35)</f>
        <v>4</v>
      </c>
      <c r="H22" s="29">
        <f t="shared" si="8"/>
        <v>3</v>
      </c>
      <c r="I22" s="32">
        <f>SUM(I23,I35)</f>
        <v>3</v>
      </c>
      <c r="J22" s="32"/>
      <c r="K22" s="29">
        <f>K23+K29</f>
        <v>11</v>
      </c>
      <c r="L22" s="19"/>
      <c r="M22" s="19"/>
      <c r="N22" s="19"/>
      <c r="O22" s="19">
        <f t="shared" si="3"/>
        <v>32</v>
      </c>
      <c r="P22" s="20">
        <f t="shared" si="4"/>
        <v>3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2">
      <c r="A23" s="15" t="s">
        <v>5</v>
      </c>
      <c r="B23" s="16" t="s">
        <v>39</v>
      </c>
      <c r="C23" s="32">
        <f>SUM(C25:C28)</f>
        <v>11</v>
      </c>
      <c r="D23" s="29"/>
      <c r="E23" s="29">
        <v>0</v>
      </c>
      <c r="F23" s="29">
        <v>0</v>
      </c>
      <c r="G23" s="41">
        <f t="shared" ref="G23:I23" si="9">SUM(G24:G28)</f>
        <v>4</v>
      </c>
      <c r="H23" s="29">
        <f t="shared" si="9"/>
        <v>0</v>
      </c>
      <c r="I23" s="32">
        <f t="shared" si="9"/>
        <v>3</v>
      </c>
      <c r="J23" s="29"/>
      <c r="K23" s="29">
        <f>K25</f>
        <v>11</v>
      </c>
      <c r="L23" s="21"/>
      <c r="M23" s="21"/>
      <c r="N23" s="21"/>
      <c r="O23" s="19">
        <f t="shared" si="3"/>
        <v>29</v>
      </c>
      <c r="P23" s="20">
        <f t="shared" si="4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2">
      <c r="A24" s="15" t="s">
        <v>7</v>
      </c>
      <c r="B24" s="16" t="s">
        <v>40</v>
      </c>
      <c r="C24" s="37"/>
      <c r="D24" s="12"/>
      <c r="E24" s="12">
        <v>0</v>
      </c>
      <c r="F24" s="12">
        <v>0</v>
      </c>
      <c r="G24" s="39"/>
      <c r="H24" s="12"/>
      <c r="I24" s="12">
        <v>0</v>
      </c>
      <c r="J24" s="12"/>
      <c r="K24" s="12"/>
      <c r="L24" s="21"/>
      <c r="M24" s="21"/>
      <c r="N24" s="21"/>
      <c r="O24" s="19">
        <f t="shared" si="3"/>
        <v>0</v>
      </c>
      <c r="P24" s="20">
        <f t="shared" si="4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2">
      <c r="A25" s="15" t="s">
        <v>9</v>
      </c>
      <c r="B25" s="16" t="s">
        <v>41</v>
      </c>
      <c r="C25" s="37">
        <v>11</v>
      </c>
      <c r="D25" s="12"/>
      <c r="E25" s="12">
        <v>0</v>
      </c>
      <c r="F25" s="12">
        <v>0</v>
      </c>
      <c r="G25" s="37">
        <v>4</v>
      </c>
      <c r="H25" s="12"/>
      <c r="I25" s="12">
        <v>3</v>
      </c>
      <c r="J25" s="12"/>
      <c r="K25" s="12">
        <v>11</v>
      </c>
      <c r="L25" s="21"/>
      <c r="M25" s="21"/>
      <c r="N25" s="21"/>
      <c r="O25" s="19">
        <f t="shared" si="3"/>
        <v>29</v>
      </c>
      <c r="P25" s="20">
        <f t="shared" si="4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2">
      <c r="A26" s="15" t="s">
        <v>11</v>
      </c>
      <c r="B26" s="16" t="s">
        <v>42</v>
      </c>
      <c r="C26" s="37"/>
      <c r="D26" s="12"/>
      <c r="E26" s="12">
        <v>0</v>
      </c>
      <c r="F26" s="12">
        <v>0</v>
      </c>
      <c r="G26" s="39"/>
      <c r="H26" s="12"/>
      <c r="I26" s="12">
        <v>0</v>
      </c>
      <c r="J26" s="12"/>
      <c r="K26" s="12"/>
      <c r="L26" s="21"/>
      <c r="M26" s="21"/>
      <c r="N26" s="21"/>
      <c r="O26" s="19">
        <f t="shared" si="3"/>
        <v>0</v>
      </c>
      <c r="P26" s="20">
        <f t="shared" si="4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2">
      <c r="A27" s="15" t="s">
        <v>13</v>
      </c>
      <c r="B27" s="16" t="s">
        <v>43</v>
      </c>
      <c r="C27" s="37"/>
      <c r="D27" s="12"/>
      <c r="E27" s="12">
        <v>0</v>
      </c>
      <c r="F27" s="12">
        <v>0</v>
      </c>
      <c r="G27" s="39"/>
      <c r="H27" s="12"/>
      <c r="I27" s="12">
        <v>0</v>
      </c>
      <c r="J27" s="12"/>
      <c r="K27" s="12"/>
      <c r="L27" s="21"/>
      <c r="M27" s="21"/>
      <c r="N27" s="21"/>
      <c r="O27" s="19">
        <f t="shared" si="3"/>
        <v>0</v>
      </c>
      <c r="P27" s="20">
        <f t="shared" si="4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2">
      <c r="A28" s="15" t="s">
        <v>15</v>
      </c>
      <c r="B28" s="16" t="s">
        <v>44</v>
      </c>
      <c r="C28" s="37"/>
      <c r="D28" s="12"/>
      <c r="E28" s="12">
        <v>0</v>
      </c>
      <c r="F28" s="12">
        <v>0</v>
      </c>
      <c r="G28" s="39"/>
      <c r="H28" s="12"/>
      <c r="I28" s="12">
        <v>0</v>
      </c>
      <c r="J28" s="12"/>
      <c r="K28" s="12"/>
      <c r="L28" s="21"/>
      <c r="M28" s="21"/>
      <c r="N28" s="21"/>
      <c r="O28" s="19">
        <f t="shared" si="3"/>
        <v>0</v>
      </c>
      <c r="P28" s="20">
        <f t="shared" si="4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2">
      <c r="A29" s="15" t="s">
        <v>17</v>
      </c>
      <c r="B29" s="16" t="s">
        <v>45</v>
      </c>
      <c r="C29" s="32">
        <f>SUM(C30:C34)</f>
        <v>3</v>
      </c>
      <c r="D29" s="29"/>
      <c r="E29" s="29">
        <v>0</v>
      </c>
      <c r="F29" s="29">
        <v>0</v>
      </c>
      <c r="G29" s="41">
        <f t="shared" ref="G29:H29" si="10">SUM(G30:G34)</f>
        <v>0</v>
      </c>
      <c r="H29" s="29">
        <f t="shared" si="10"/>
        <v>0</v>
      </c>
      <c r="I29" s="32">
        <f>SUM(I30:I34)</f>
        <v>4</v>
      </c>
      <c r="J29" s="29"/>
      <c r="K29" s="29">
        <v>0</v>
      </c>
      <c r="L29" s="21"/>
      <c r="M29" s="21"/>
      <c r="N29" s="21"/>
      <c r="O29" s="19">
        <f t="shared" si="3"/>
        <v>7</v>
      </c>
      <c r="P29" s="20">
        <f t="shared" si="4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2">
      <c r="A30" s="15" t="s">
        <v>19</v>
      </c>
      <c r="B30" s="16" t="s">
        <v>46</v>
      </c>
      <c r="C30" s="37"/>
      <c r="D30" s="12"/>
      <c r="E30" s="12">
        <v>0</v>
      </c>
      <c r="F30" s="12">
        <v>0</v>
      </c>
      <c r="G30" s="39"/>
      <c r="H30" s="12"/>
      <c r="I30" s="12">
        <v>0</v>
      </c>
      <c r="J30" s="12"/>
      <c r="K30" s="12">
        <v>0</v>
      </c>
      <c r="L30" s="21"/>
      <c r="M30" s="21"/>
      <c r="N30" s="21"/>
      <c r="O30" s="19">
        <f t="shared" si="3"/>
        <v>0</v>
      </c>
      <c r="P30" s="20">
        <f t="shared" si="4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2">
      <c r="A31" s="15" t="s">
        <v>21</v>
      </c>
      <c r="B31" s="16" t="s">
        <v>47</v>
      </c>
      <c r="C31" s="37">
        <v>2</v>
      </c>
      <c r="D31" s="12"/>
      <c r="E31" s="12">
        <v>0</v>
      </c>
      <c r="F31" s="12">
        <v>0</v>
      </c>
      <c r="G31" s="39"/>
      <c r="H31" s="12"/>
      <c r="I31" s="12">
        <v>4</v>
      </c>
      <c r="J31" s="12"/>
      <c r="K31" s="12">
        <v>0</v>
      </c>
      <c r="L31" s="21"/>
      <c r="M31" s="21"/>
      <c r="N31" s="21"/>
      <c r="O31" s="19">
        <f t="shared" si="3"/>
        <v>6</v>
      </c>
      <c r="P31" s="20">
        <f t="shared" si="4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2">
      <c r="A32" s="15" t="s">
        <v>23</v>
      </c>
      <c r="B32" s="16" t="s">
        <v>48</v>
      </c>
      <c r="C32" s="37"/>
      <c r="D32" s="12"/>
      <c r="E32" s="12">
        <v>0</v>
      </c>
      <c r="F32" s="12">
        <v>0</v>
      </c>
      <c r="G32" s="39"/>
      <c r="H32" s="12"/>
      <c r="I32" s="12">
        <v>0</v>
      </c>
      <c r="J32" s="12"/>
      <c r="K32" s="12"/>
      <c r="L32" s="21"/>
      <c r="M32" s="21"/>
      <c r="N32" s="21"/>
      <c r="O32" s="19">
        <f t="shared" si="3"/>
        <v>0</v>
      </c>
      <c r="P32" s="20">
        <f t="shared" si="4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2">
      <c r="A33" s="15" t="s">
        <v>25</v>
      </c>
      <c r="B33" s="16" t="s">
        <v>49</v>
      </c>
      <c r="C33" s="37"/>
      <c r="D33" s="12"/>
      <c r="E33" s="12">
        <v>0</v>
      </c>
      <c r="F33" s="12">
        <v>0</v>
      </c>
      <c r="G33" s="39"/>
      <c r="H33" s="12"/>
      <c r="I33" s="12">
        <v>0</v>
      </c>
      <c r="J33" s="12"/>
      <c r="K33" s="12"/>
      <c r="L33" s="21"/>
      <c r="M33" s="21"/>
      <c r="N33" s="21"/>
      <c r="O33" s="19">
        <f t="shared" si="3"/>
        <v>0</v>
      </c>
      <c r="P33" s="20">
        <f t="shared" si="4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2">
      <c r="A34" s="15" t="s">
        <v>27</v>
      </c>
      <c r="B34" s="16" t="s">
        <v>50</v>
      </c>
      <c r="C34" s="37">
        <v>1</v>
      </c>
      <c r="D34" s="12"/>
      <c r="E34" s="12">
        <v>0</v>
      </c>
      <c r="F34" s="12">
        <v>0</v>
      </c>
      <c r="G34" s="39"/>
      <c r="H34" s="12"/>
      <c r="I34" s="12">
        <v>0</v>
      </c>
      <c r="J34" s="12"/>
      <c r="K34" s="12"/>
      <c r="L34" s="21"/>
      <c r="M34" s="21"/>
      <c r="N34" s="21"/>
      <c r="O34" s="19">
        <f t="shared" si="3"/>
        <v>1</v>
      </c>
      <c r="P34" s="20">
        <f t="shared" si="4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2">
      <c r="A35" s="15" t="s">
        <v>29</v>
      </c>
      <c r="B35" s="16" t="s">
        <v>51</v>
      </c>
      <c r="C35" s="32"/>
      <c r="D35" s="29"/>
      <c r="E35" s="29">
        <v>0</v>
      </c>
      <c r="F35" s="29">
        <v>0</v>
      </c>
      <c r="G35" s="41">
        <f t="shared" ref="G35:H35" si="11">SUM(G36:G38)</f>
        <v>0</v>
      </c>
      <c r="H35" s="29">
        <f t="shared" si="11"/>
        <v>3</v>
      </c>
      <c r="I35" s="32">
        <v>0</v>
      </c>
      <c r="J35" s="29"/>
      <c r="K35" s="29"/>
      <c r="L35" s="21"/>
      <c r="M35" s="21"/>
      <c r="N35" s="21"/>
      <c r="O35" s="19">
        <f t="shared" si="3"/>
        <v>0</v>
      </c>
      <c r="P35" s="20">
        <f t="shared" si="4"/>
        <v>3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2">
      <c r="A36" s="15" t="s">
        <v>31</v>
      </c>
      <c r="B36" s="16" t="s">
        <v>52</v>
      </c>
      <c r="C36" s="37"/>
      <c r="D36" s="12"/>
      <c r="E36" s="12">
        <v>0</v>
      </c>
      <c r="F36" s="12">
        <v>0</v>
      </c>
      <c r="G36" s="39"/>
      <c r="H36" s="64">
        <v>3</v>
      </c>
      <c r="I36" s="12">
        <v>0</v>
      </c>
      <c r="J36" s="12"/>
      <c r="K36" s="12"/>
      <c r="L36" s="21"/>
      <c r="M36" s="21"/>
      <c r="N36" s="21"/>
      <c r="O36" s="19">
        <f t="shared" si="3"/>
        <v>0</v>
      </c>
      <c r="P36" s="20">
        <f t="shared" si="4"/>
        <v>3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2">
      <c r="A37" s="15" t="s">
        <v>33</v>
      </c>
      <c r="B37" s="16" t="s">
        <v>53</v>
      </c>
      <c r="C37" s="37"/>
      <c r="E37" s="12">
        <v>0</v>
      </c>
      <c r="F37" s="12">
        <v>0</v>
      </c>
      <c r="G37" s="39"/>
      <c r="H37" s="12"/>
      <c r="I37" s="12">
        <v>0</v>
      </c>
      <c r="J37" s="12"/>
      <c r="K37" s="12"/>
      <c r="L37" s="21"/>
      <c r="M37" s="21"/>
      <c r="N37" s="21"/>
      <c r="O37" s="19">
        <f t="shared" si="3"/>
        <v>0</v>
      </c>
      <c r="P37" s="20">
        <f t="shared" si="4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2">
      <c r="A38" s="15" t="s">
        <v>35</v>
      </c>
      <c r="B38" s="16" t="s">
        <v>54</v>
      </c>
      <c r="C38" s="37"/>
      <c r="D38" s="12"/>
      <c r="E38" s="12">
        <v>0</v>
      </c>
      <c r="F38" s="12">
        <v>0</v>
      </c>
      <c r="G38" s="39"/>
      <c r="H38" s="12"/>
      <c r="I38" s="12">
        <v>0</v>
      </c>
      <c r="J38" s="12"/>
      <c r="K38" s="12"/>
      <c r="L38" s="21"/>
      <c r="M38" s="21"/>
      <c r="N38" s="21"/>
      <c r="O38" s="19">
        <f t="shared" si="3"/>
        <v>0</v>
      </c>
      <c r="P38" s="20">
        <f t="shared" si="4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2">
      <c r="A39" s="10" t="s">
        <v>55</v>
      </c>
      <c r="B39" s="11" t="s">
        <v>56</v>
      </c>
      <c r="C39" s="37"/>
      <c r="D39" s="12"/>
      <c r="E39" s="12">
        <v>0</v>
      </c>
      <c r="F39" s="12">
        <v>0</v>
      </c>
      <c r="G39" s="39"/>
      <c r="H39" s="12"/>
      <c r="I39" s="12">
        <v>0</v>
      </c>
      <c r="J39" s="12"/>
      <c r="K39" s="12"/>
      <c r="L39" s="19"/>
      <c r="M39" s="19"/>
      <c r="N39" s="19"/>
      <c r="O39" s="19">
        <f t="shared" si="3"/>
        <v>0</v>
      </c>
      <c r="P39" s="20">
        <f t="shared" si="4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5.5" x14ac:dyDescent="0.2">
      <c r="A40" s="10" t="s">
        <v>57</v>
      </c>
      <c r="B40" s="11" t="s">
        <v>58</v>
      </c>
      <c r="C40" s="37">
        <v>21</v>
      </c>
      <c r="D40" s="12"/>
      <c r="E40" s="29">
        <v>0</v>
      </c>
      <c r="F40" s="29">
        <v>0</v>
      </c>
      <c r="G40" s="37">
        <v>26</v>
      </c>
      <c r="H40" s="12"/>
      <c r="I40" s="12">
        <v>5</v>
      </c>
      <c r="J40" s="12"/>
      <c r="K40" s="12"/>
      <c r="L40" s="19"/>
      <c r="M40" s="19"/>
      <c r="N40" s="19"/>
      <c r="O40" s="19">
        <f t="shared" si="3"/>
        <v>52</v>
      </c>
      <c r="P40" s="20">
        <f t="shared" si="4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2">
      <c r="A41" s="10" t="s">
        <v>59</v>
      </c>
      <c r="B41" s="11" t="s">
        <v>60</v>
      </c>
      <c r="C41" s="37"/>
      <c r="D41" s="12"/>
      <c r="E41" s="12">
        <v>0</v>
      </c>
      <c r="F41" s="12">
        <v>0</v>
      </c>
      <c r="G41" s="42"/>
      <c r="H41" s="12"/>
      <c r="I41" s="12">
        <v>0</v>
      </c>
      <c r="J41" s="12"/>
      <c r="K41" s="12"/>
      <c r="L41" s="19"/>
      <c r="M41" s="19"/>
      <c r="N41" s="19"/>
      <c r="O41" s="19">
        <f t="shared" si="3"/>
        <v>0</v>
      </c>
      <c r="P41" s="20">
        <f t="shared" si="4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2">
      <c r="A42" s="10" t="s">
        <v>61</v>
      </c>
      <c r="B42" s="11" t="s">
        <v>62</v>
      </c>
      <c r="C42" s="37"/>
      <c r="D42" s="12"/>
      <c r="E42" s="12">
        <v>0</v>
      </c>
      <c r="F42" s="12">
        <v>0</v>
      </c>
      <c r="G42" s="42"/>
      <c r="H42" s="12"/>
      <c r="I42" s="12">
        <v>0</v>
      </c>
      <c r="J42" s="12"/>
      <c r="K42" s="12"/>
      <c r="L42" s="19"/>
      <c r="M42" s="19"/>
      <c r="N42" s="19"/>
      <c r="O42" s="19">
        <f t="shared" si="3"/>
        <v>0</v>
      </c>
      <c r="P42" s="20">
        <f t="shared" si="4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2">
      <c r="A43" s="10" t="s">
        <v>63</v>
      </c>
      <c r="B43" s="11" t="s">
        <v>64</v>
      </c>
      <c r="C43" s="12"/>
      <c r="D43" s="12"/>
      <c r="E43" s="12">
        <v>0</v>
      </c>
      <c r="F43" s="12">
        <v>0</v>
      </c>
      <c r="G43" s="42"/>
      <c r="H43" s="12"/>
      <c r="I43" s="12">
        <v>0</v>
      </c>
      <c r="J43" s="12"/>
      <c r="K43" s="12"/>
      <c r="L43" s="19"/>
      <c r="M43" s="19"/>
      <c r="N43" s="19"/>
      <c r="O43" s="19">
        <f t="shared" si="3"/>
        <v>0</v>
      </c>
      <c r="P43" s="20">
        <f t="shared" si="4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2">
      <c r="A44" s="10" t="s">
        <v>65</v>
      </c>
      <c r="B44" s="11" t="s">
        <v>66</v>
      </c>
      <c r="C44" s="12"/>
      <c r="D44" s="12"/>
      <c r="E44" s="12">
        <v>0</v>
      </c>
      <c r="F44" s="12">
        <v>0</v>
      </c>
      <c r="G44" s="42"/>
      <c r="H44" s="12"/>
      <c r="I44" s="12">
        <v>0</v>
      </c>
      <c r="J44" s="12"/>
      <c r="K44" s="12"/>
      <c r="L44" s="19"/>
      <c r="M44" s="19"/>
      <c r="N44" s="19"/>
      <c r="O44" s="19">
        <f t="shared" si="3"/>
        <v>0</v>
      </c>
      <c r="P44" s="20">
        <f t="shared" si="4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ht="13.5" thickBot="1" x14ac:dyDescent="0.25">
      <c r="A45" s="13" t="s">
        <v>67</v>
      </c>
      <c r="B45" s="14" t="s">
        <v>68</v>
      </c>
      <c r="C45" s="29">
        <f>C4+C40</f>
        <v>188</v>
      </c>
      <c r="D45" s="29">
        <f>D20</f>
        <v>4</v>
      </c>
      <c r="E45" s="29">
        <v>59</v>
      </c>
      <c r="F45" s="29">
        <v>3</v>
      </c>
      <c r="G45" s="29">
        <f t="shared" ref="G45:H45" si="12">SUM(G4,G39:G44)</f>
        <v>77</v>
      </c>
      <c r="H45" s="29">
        <f t="shared" si="12"/>
        <v>3</v>
      </c>
      <c r="I45" s="32">
        <f>SUM(I4,I40)</f>
        <v>29</v>
      </c>
      <c r="J45" s="56"/>
      <c r="K45" s="32">
        <f>K4+K40</f>
        <v>21</v>
      </c>
      <c r="L45" s="23"/>
      <c r="M45" s="23"/>
      <c r="N45" s="23"/>
      <c r="O45" s="23">
        <f t="shared" si="3"/>
        <v>374</v>
      </c>
      <c r="P45" s="24">
        <f t="shared" si="4"/>
        <v>10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2">
      <c r="C49" s="4"/>
      <c r="D49" s="4"/>
    </row>
    <row r="74" spans="1:51" s="3" customFormat="1" x14ac:dyDescent="0.2">
      <c r="A74" s="6" t="s">
        <v>69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2">
      <c r="A75" s="6" t="s">
        <v>70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2">
      <c r="A76" s="6" t="s">
        <v>71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2">
      <c r="A77" s="6" t="s">
        <v>72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2">
      <c r="A78" s="6" t="s">
        <v>73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2">
      <c r="A100" s="10"/>
      <c r="B100" s="11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2">
      <c r="A101" s="10"/>
      <c r="B101" s="11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2">
      <c r="A102" s="15"/>
      <c r="B102" s="16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2">
      <c r="A103" s="15"/>
      <c r="B103" s="16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2">
      <c r="A104" s="15"/>
      <c r="B104" s="16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2">
      <c r="A105" s="15"/>
      <c r="B105" s="16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2">
      <c r="A106" s="15"/>
      <c r="B106" s="16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2">
      <c r="A107" s="15"/>
      <c r="B107" s="16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2">
      <c r="A108" s="15"/>
      <c r="B108" s="16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2">
      <c r="A109" s="15"/>
      <c r="B109" s="16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2">
      <c r="A110" s="15"/>
      <c r="B110" s="16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2">
      <c r="A111" s="15"/>
      <c r="B111" s="16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2">
      <c r="A112" s="15"/>
      <c r="B112" s="16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2">
      <c r="A113" s="15"/>
      <c r="B113" s="16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2">
      <c r="A114" s="15"/>
      <c r="B114" s="16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2">
      <c r="A115" s="15"/>
      <c r="B115" s="1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2">
      <c r="A116" s="15"/>
      <c r="B116" s="16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2">
      <c r="A117" s="15"/>
      <c r="B117" s="16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2">
      <c r="A118" s="10"/>
      <c r="B118" s="11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2">
      <c r="A119" s="15"/>
      <c r="B119" s="16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2">
      <c r="A120" s="15"/>
      <c r="B120" s="16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2">
      <c r="A121" s="15"/>
      <c r="B121" s="16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2">
      <c r="A122" s="15"/>
      <c r="B122" s="16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2">
      <c r="A123" s="15"/>
      <c r="B123" s="16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2">
      <c r="A124" s="15"/>
      <c r="B124" s="16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2">
      <c r="A125" s="15"/>
      <c r="B125" s="16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2">
      <c r="A126" s="15"/>
      <c r="B126" s="16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2">
      <c r="A127" s="15"/>
      <c r="B127" s="16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  <row r="128" spans="1:51" x14ac:dyDescent="0.2">
      <c r="A128" s="15"/>
      <c r="B128" s="16"/>
    </row>
    <row r="129" spans="1:2" x14ac:dyDescent="0.2">
      <c r="A129" s="15"/>
      <c r="B129" s="16"/>
    </row>
    <row r="130" spans="1:2" x14ac:dyDescent="0.2">
      <c r="A130" s="15"/>
      <c r="B130" s="16"/>
    </row>
    <row r="131" spans="1:2" x14ac:dyDescent="0.2">
      <c r="A131" s="15"/>
      <c r="B131" s="16"/>
    </row>
    <row r="132" spans="1:2" x14ac:dyDescent="0.2">
      <c r="A132" s="15"/>
      <c r="B132" s="16"/>
    </row>
    <row r="133" spans="1:2" x14ac:dyDescent="0.2">
      <c r="A133" s="15"/>
      <c r="B133" s="16"/>
    </row>
    <row r="134" spans="1:2" x14ac:dyDescent="0.2">
      <c r="A134" s="15"/>
      <c r="B134" s="16"/>
    </row>
    <row r="135" spans="1:2" x14ac:dyDescent="0.2">
      <c r="A135" s="10"/>
      <c r="B135" s="11"/>
    </row>
    <row r="136" spans="1:2" x14ac:dyDescent="0.2">
      <c r="A136" s="10"/>
      <c r="B136" s="11"/>
    </row>
    <row r="137" spans="1:2" x14ac:dyDescent="0.2">
      <c r="A137" s="10"/>
      <c r="B137" s="11"/>
    </row>
    <row r="138" spans="1:2" x14ac:dyDescent="0.2">
      <c r="A138" s="10"/>
      <c r="B138" s="11"/>
    </row>
    <row r="139" spans="1:2" x14ac:dyDescent="0.2">
      <c r="A139" s="10"/>
      <c r="B139" s="11"/>
    </row>
    <row r="140" spans="1:2" x14ac:dyDescent="0.2">
      <c r="A140" s="10"/>
      <c r="B140" s="11"/>
    </row>
    <row r="141" spans="1:2" x14ac:dyDescent="0.2">
      <c r="A141" s="13"/>
      <c r="B141" s="14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8</vt:i4>
      </vt:variant>
    </vt:vector>
  </HeadingPairs>
  <TitlesOfParts>
    <vt:vector size="16" baseType="lpstr">
      <vt:lpstr>BPP_xx</vt:lpstr>
      <vt:lpstr>BPP_xx-1</vt:lpstr>
      <vt:lpstr>Broj_dogovori_xx</vt:lpstr>
      <vt:lpstr>Broj_dogovori_xx-1</vt:lpstr>
      <vt:lpstr>BIS_xx</vt:lpstr>
      <vt:lpstr>BIS_xx-1</vt:lpstr>
      <vt:lpstr>Broj_steti_xx</vt:lpstr>
      <vt:lpstr>Broj_steti_xx-1</vt:lpstr>
      <vt:lpstr>BIS_xx!Print_Area</vt:lpstr>
      <vt:lpstr>'BIS_xx-1'!Print_Area</vt:lpstr>
      <vt:lpstr>BPP_xx!Print_Area</vt:lpstr>
      <vt:lpstr>'BPP_xx-1'!Print_Area</vt:lpstr>
      <vt:lpstr>Broj_dogovori_xx!Print_Area</vt:lpstr>
      <vt:lpstr>'Broj_dogovori_xx-1'!Print_Area</vt:lpstr>
      <vt:lpstr>Broj_steti_xx!Print_Area</vt:lpstr>
      <vt:lpstr>'Broj_steti_xx-1'!Print_Area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Nikola Stojanov</cp:lastModifiedBy>
  <cp:lastPrinted>2023-05-26T07:50:43Z</cp:lastPrinted>
  <dcterms:created xsi:type="dcterms:W3CDTF">2023-05-26T07:03:41Z</dcterms:created>
  <dcterms:modified xsi:type="dcterms:W3CDTF">2025-07-11T07:08:49Z</dcterms:modified>
</cp:coreProperties>
</file>