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activeTab="3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" i="5" l="1"/>
  <c r="M23" i="5"/>
  <c r="M22" i="5"/>
  <c r="M6" i="5"/>
  <c r="M45" i="5" s="1"/>
  <c r="M5" i="5"/>
  <c r="M4" i="5" s="1"/>
  <c r="M29" i="11"/>
  <c r="M23" i="11"/>
  <c r="M22" i="11" s="1"/>
  <c r="M6" i="11"/>
  <c r="M45" i="11" s="1"/>
  <c r="H34" i="3"/>
  <c r="H22" i="3"/>
  <c r="H21" i="3" s="1"/>
  <c r="H17" i="3"/>
  <c r="H5" i="3"/>
  <c r="H4" i="3"/>
  <c r="H3" i="3" s="1"/>
  <c r="H44" i="3" s="1"/>
  <c r="H34" i="1"/>
  <c r="H28" i="1"/>
  <c r="H22" i="1"/>
  <c r="H21" i="1" s="1"/>
  <c r="H17" i="1"/>
  <c r="H11" i="1"/>
  <c r="H5" i="1"/>
  <c r="H44" i="1" s="1"/>
  <c r="H34" i="2"/>
  <c r="E34" i="2"/>
  <c r="H28" i="2"/>
  <c r="G28" i="2"/>
  <c r="F28" i="2"/>
  <c r="E28" i="2"/>
  <c r="H22" i="2"/>
  <c r="G22" i="2"/>
  <c r="G21" i="2" s="1"/>
  <c r="F22" i="2"/>
  <c r="F21" i="2" s="1"/>
  <c r="E22" i="2"/>
  <c r="H21" i="2"/>
  <c r="E21" i="2"/>
  <c r="H17" i="2"/>
  <c r="E17" i="2"/>
  <c r="H11" i="2"/>
  <c r="G11" i="2"/>
  <c r="F11" i="2"/>
  <c r="F4" i="2" s="1"/>
  <c r="F3" i="2" s="1"/>
  <c r="F44" i="2" s="1"/>
  <c r="E11" i="2"/>
  <c r="H5" i="2"/>
  <c r="H44" i="2" s="1"/>
  <c r="G5" i="2"/>
  <c r="G4" i="2" s="1"/>
  <c r="F5" i="2"/>
  <c r="E5" i="2"/>
  <c r="E4" i="2" s="1"/>
  <c r="E3" i="2" s="1"/>
  <c r="E44" i="2" s="1"/>
  <c r="H4" i="2"/>
  <c r="H3" i="2" s="1"/>
  <c r="M5" i="11" l="1"/>
  <c r="M4" i="11" s="1"/>
  <c r="H4" i="1"/>
  <c r="H3" i="1" s="1"/>
  <c r="G3" i="2"/>
  <c r="G44" i="2" s="1"/>
  <c r="H35" i="10" l="1"/>
  <c r="G35" i="10"/>
  <c r="I29" i="10"/>
  <c r="H29" i="10"/>
  <c r="G29" i="10"/>
  <c r="K23" i="10"/>
  <c r="K22" i="10" s="1"/>
  <c r="I23" i="10"/>
  <c r="I22" i="10" s="1"/>
  <c r="H23" i="10"/>
  <c r="G23" i="10"/>
  <c r="H22" i="10"/>
  <c r="G22" i="10"/>
  <c r="H18" i="10"/>
  <c r="G18" i="10"/>
  <c r="K12" i="10"/>
  <c r="I12" i="10"/>
  <c r="H12" i="10"/>
  <c r="G12" i="10"/>
  <c r="K6" i="10"/>
  <c r="I6" i="10"/>
  <c r="I5" i="10" s="1"/>
  <c r="H6" i="10"/>
  <c r="H5" i="10" s="1"/>
  <c r="H4" i="10" s="1"/>
  <c r="H45" i="10" s="1"/>
  <c r="G6" i="10"/>
  <c r="K5" i="10"/>
  <c r="K4" i="10" s="1"/>
  <c r="K45" i="10" s="1"/>
  <c r="G5" i="10"/>
  <c r="G4" i="10" s="1"/>
  <c r="G45" i="10" s="1"/>
  <c r="D45" i="10"/>
  <c r="C29" i="10"/>
  <c r="C23" i="10"/>
  <c r="C22" i="10"/>
  <c r="D18" i="10"/>
  <c r="C12" i="10"/>
  <c r="C6" i="10"/>
  <c r="C5" i="10" s="1"/>
  <c r="C4" i="10" s="1"/>
  <c r="C45" i="10" s="1"/>
  <c r="D5" i="10"/>
  <c r="D4" i="10" s="1"/>
  <c r="H35" i="9"/>
  <c r="G35" i="9"/>
  <c r="I29" i="9"/>
  <c r="H29" i="9"/>
  <c r="G29" i="9"/>
  <c r="K23" i="9"/>
  <c r="I23" i="9"/>
  <c r="H23" i="9"/>
  <c r="H22" i="9" s="1"/>
  <c r="G23" i="9"/>
  <c r="K22" i="9"/>
  <c r="I22" i="9"/>
  <c r="G22" i="9"/>
  <c r="H18" i="9"/>
  <c r="G18" i="9"/>
  <c r="K12" i="9"/>
  <c r="I12" i="9"/>
  <c r="H12" i="9"/>
  <c r="G12" i="9"/>
  <c r="K6" i="9"/>
  <c r="I6" i="9"/>
  <c r="I5" i="9" s="1"/>
  <c r="I4" i="9" s="1"/>
  <c r="I45" i="9" s="1"/>
  <c r="H6" i="9"/>
  <c r="G6" i="9"/>
  <c r="K5" i="9"/>
  <c r="K4" i="9" s="1"/>
  <c r="K45" i="9" s="1"/>
  <c r="H5" i="9"/>
  <c r="G5" i="9"/>
  <c r="G4" i="9" s="1"/>
  <c r="G45" i="9" s="1"/>
  <c r="D45" i="9"/>
  <c r="C29" i="9"/>
  <c r="C23" i="9"/>
  <c r="C22" i="9" s="1"/>
  <c r="D18" i="9"/>
  <c r="D5" i="9" s="1"/>
  <c r="D4" i="9" s="1"/>
  <c r="C12" i="9"/>
  <c r="C6" i="9"/>
  <c r="C45" i="9" s="1"/>
  <c r="H34" i="4"/>
  <c r="E34" i="4"/>
  <c r="F28" i="4"/>
  <c r="H22" i="4"/>
  <c r="H21" i="4" s="1"/>
  <c r="G22" i="4"/>
  <c r="F22" i="4"/>
  <c r="E22" i="4"/>
  <c r="G21" i="4"/>
  <c r="F21" i="4"/>
  <c r="E21" i="4"/>
  <c r="H17" i="4"/>
  <c r="E17" i="4"/>
  <c r="G11" i="4"/>
  <c r="F11" i="4"/>
  <c r="H5" i="4"/>
  <c r="G5" i="4"/>
  <c r="G4" i="4" s="1"/>
  <c r="G3" i="4" s="1"/>
  <c r="G44" i="4" s="1"/>
  <c r="F5" i="4"/>
  <c r="F4" i="4" s="1"/>
  <c r="F3" i="4" s="1"/>
  <c r="F44" i="4" s="1"/>
  <c r="E5" i="4"/>
  <c r="E4" i="4" s="1"/>
  <c r="E3" i="4" s="1"/>
  <c r="E44" i="4" s="1"/>
  <c r="H4" i="4"/>
  <c r="C22" i="4"/>
  <c r="C21" i="4" s="1"/>
  <c r="C17" i="4"/>
  <c r="C5" i="4"/>
  <c r="C4" i="4"/>
  <c r="C5" i="3"/>
  <c r="C4" i="3" s="1"/>
  <c r="C3" i="3" s="1"/>
  <c r="C44" i="3" s="1"/>
  <c r="C17" i="3"/>
  <c r="C22" i="3"/>
  <c r="C21" i="3" s="1"/>
  <c r="C28" i="2"/>
  <c r="C22" i="2"/>
  <c r="C21" i="2" s="1"/>
  <c r="C11" i="2"/>
  <c r="C5" i="2"/>
  <c r="C44" i="2" s="1"/>
  <c r="I4" i="10" l="1"/>
  <c r="I45" i="10" s="1"/>
  <c r="H4" i="9"/>
  <c r="H45" i="9" s="1"/>
  <c r="C5" i="9"/>
  <c r="C4" i="9" s="1"/>
  <c r="H3" i="4"/>
  <c r="H44" i="4" s="1"/>
  <c r="C3" i="4"/>
  <c r="C44" i="4" s="1"/>
  <c r="C4" i="2"/>
  <c r="C3" i="2" s="1"/>
  <c r="K23" i="11" l="1"/>
  <c r="K22" i="11"/>
  <c r="K12" i="11"/>
  <c r="K6" i="11"/>
  <c r="K5" i="11" s="1"/>
  <c r="K4" i="11" s="1"/>
  <c r="K45" i="11" s="1"/>
  <c r="K23" i="5"/>
  <c r="K22" i="5" s="1"/>
  <c r="K12" i="5"/>
  <c r="K6" i="5"/>
  <c r="K5" i="5" s="1"/>
  <c r="G22" i="3"/>
  <c r="G21" i="3" s="1"/>
  <c r="G11" i="3"/>
  <c r="G5" i="3"/>
  <c r="G4" i="3" s="1"/>
  <c r="G28" i="1"/>
  <c r="G22" i="1"/>
  <c r="G21" i="1" s="1"/>
  <c r="G11" i="1"/>
  <c r="G5" i="1"/>
  <c r="G4" i="1" s="1"/>
  <c r="G3" i="1" s="1"/>
  <c r="G44" i="1" s="1"/>
  <c r="K4" i="5" l="1"/>
  <c r="K45" i="5" s="1"/>
  <c r="G3" i="3"/>
  <c r="G44" i="3" s="1"/>
  <c r="H45" i="11" l="1"/>
  <c r="G23" i="11"/>
  <c r="G22" i="11" s="1"/>
  <c r="G6" i="11"/>
  <c r="G5" i="11" s="1"/>
  <c r="G4" i="11" s="1"/>
  <c r="G45" i="11" s="1"/>
  <c r="H45" i="5"/>
  <c r="G23" i="5"/>
  <c r="G22" i="5" s="1"/>
  <c r="G6" i="5"/>
  <c r="G5" i="5" s="1"/>
  <c r="G4" i="5" s="1"/>
  <c r="G45" i="5" s="1"/>
  <c r="E34" i="3"/>
  <c r="E22" i="3"/>
  <c r="E21" i="3" s="1"/>
  <c r="E17" i="3"/>
  <c r="E5" i="3"/>
  <c r="E4" i="3"/>
  <c r="E34" i="1"/>
  <c r="E28" i="1"/>
  <c r="E22" i="1"/>
  <c r="E21" i="1" s="1"/>
  <c r="E17" i="1"/>
  <c r="E11" i="1"/>
  <c r="E5" i="1"/>
  <c r="E4" i="1"/>
  <c r="E3" i="3" l="1"/>
  <c r="E44" i="3" s="1"/>
  <c r="E3" i="1"/>
  <c r="E44" i="1" s="1"/>
  <c r="I29" i="11" l="1"/>
  <c r="I23" i="11"/>
  <c r="I22" i="11"/>
  <c r="I12" i="11"/>
  <c r="I6" i="11"/>
  <c r="I5" i="11"/>
  <c r="I4" i="11" s="1"/>
  <c r="I45" i="11" s="1"/>
  <c r="I29" i="5"/>
  <c r="I23" i="5"/>
  <c r="I22" i="5"/>
  <c r="I12" i="5"/>
  <c r="I6" i="5"/>
  <c r="I5" i="5"/>
  <c r="I4" i="5" s="1"/>
  <c r="I45" i="5" s="1"/>
  <c r="F28" i="3"/>
  <c r="F22" i="3"/>
  <c r="F21" i="3" s="1"/>
  <c r="F11" i="3"/>
  <c r="F5" i="3"/>
  <c r="F4" i="3"/>
  <c r="F3" i="3" s="1"/>
  <c r="F44" i="3" s="1"/>
  <c r="F28" i="1"/>
  <c r="F22" i="1"/>
  <c r="F21" i="1" s="1"/>
  <c r="F3" i="1" s="1"/>
  <c r="F44" i="1" s="1"/>
  <c r="F11" i="1"/>
  <c r="F5" i="1"/>
  <c r="F4" i="1"/>
  <c r="D45" i="11" l="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 s="1"/>
  <c r="C12" i="5"/>
  <c r="C6" i="5"/>
  <c r="C45" i="5" s="1"/>
  <c r="C5" i="5"/>
  <c r="C4" i="5" s="1"/>
  <c r="C28" i="1"/>
  <c r="C22" i="1"/>
  <c r="C21" i="1" s="1"/>
  <c r="C11" i="1"/>
  <c r="C5" i="1"/>
  <c r="C44" i="1" s="1"/>
  <c r="C4" i="11" l="1"/>
  <c r="C45" i="11" s="1"/>
  <c r="C4" i="1"/>
  <c r="C3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<sst xmlns="http://schemas.openxmlformats.org/spreadsheetml/2006/main" count="916" uniqueCount="103">
  <si>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</si>
  <si>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</si>
  <si>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</si>
  <si>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</si>
  <si>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</si>
  <si>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</si>
  <si>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</si>
  <si>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</si>
  <si>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</si>
  <si>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</si>
  <si>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</si>
  <si>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</si>
  <si>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</si>
  <si>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</si>
  <si>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</si>
  <si>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</si>
  <si>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</si>
  <si>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</si>
  <si>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</si>
  <si>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</si>
  <si>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</si>
  <si>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</si>
  <si>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</si>
  <si>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</si>
  <si>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</si>
  <si>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</si>
  <si>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</si>
  <si>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</si>
  <si>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</si>
  <si>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</si>
  <si>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</si>
  <si>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</si>
  <si>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</si>
  <si>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</si>
  <si>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</si>
  <si>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</si>
  <si>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</si>
  <si>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</si>
  <si>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</si>
  <si>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</si>
  <si>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</si>
  <si>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</si>
  <si>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</si>
  <si>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</si>
  <si>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</si>
  <si>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</si>
  <si>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</si>
  <si>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</si>
  <si>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</si>
  <si>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</si>
  <si>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</si>
  <si>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</si>
  <si>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</si>
  <si>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</si>
  <si>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</si>
  <si>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</si>
  <si>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</si>
  <si>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</si>
  <si>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</si>
  <si>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</si>
  <si>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</si>
  <si>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</si>
  <si>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</si>
  <si>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</si>
  <si>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</si>
  <si>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</si>
  <si>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</si>
  <si>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</si>
  <si>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</si>
  <si>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</si>
  <si>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</si>
  <si>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</si>
  <si>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</si>
  <si>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</si>
  <si>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</si>
  <si>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</si>
  <si>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</si>
  <si>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</si>
  <si>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</si>
  <si>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</si>
  <si>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</si>
  <si>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</si>
  <si>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</si>
  <si>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</si>
  <si>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</si>
  <si>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</si>
  <si>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</si>
  <si>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</si>
  <si>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</si>
  <si>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</si>
  <si>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</si>
  <si>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</si>
  <si>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</si>
  <si>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</si>
  <si>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</si>
  <si>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</si>
  <si>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muajin qershor të vitit 2025</t>
  </si>
  <si>
    <t>Primi i shkruar bruto, në mijëra denarë, të shoqërive të sigurimeve jetë, për muajin qershor të vitit 2024</t>
  </si>
  <si>
    <t>Numri i kontratave të lidhura të shoqërive të jetës, për muajin qershor të vitit 2025</t>
  </si>
  <si>
    <t>Numri i kontratave të lidhura të shoqërive të jetës, për muajin qershor të vitit 2024</t>
  </si>
  <si>
    <t>Dëme të paguara bruto, në mijëra denarë,  për shoqëritë e sigurimeve jetë, për muajin qershor të vitit 2025</t>
  </si>
  <si>
    <t>Numri i dëmeve të paguara  për shoqëritë e sigurimeve jetë, për  muajin qershor të vitit 2025</t>
  </si>
  <si>
    <t>Numri i dëmeve të paguara  për shoqëritë e sigurimeve jetë, për  muajin qershor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</si>
</sst>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4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9" fontId="10" fillId="0" borderId="0"/>
    <xf numFmtId="49" fontId="10" fillId="0" borderId="0"/>
    <xf numFmtId="165" fontId="10" fillId="0" borderId="0"/>
    <xf numFmtId="49" fontId="10" fillId="0" borderId="0"/>
    <xf numFmtId="49" fontId="10" fillId="0" borderId="0"/>
    <xf numFmtId="0" fontId="10" fillId="0" borderId="0"/>
    <xf numFmtId="0" fontId="1" fillId="0" borderId="0"/>
  </cellStyleXfs>
  <cellXfs count="80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3" xfId="0" applyNumberFormat="1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7" fillId="6" borderId="1" xfId="0" applyNumberFormat="1" applyFont="1" applyFill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164" fontId="0" fillId="0" borderId="12" xfId="1" applyNumberFormat="1" applyFont="1" applyBorder="1"/>
    <xf numFmtId="164" fontId="8" fillId="0" borderId="1" xfId="1" applyNumberFormat="1" applyFont="1" applyBorder="1" applyAlignment="1">
      <alignment vertical="center" wrapText="1"/>
    </xf>
    <xf numFmtId="164" fontId="8" fillId="4" borderId="1" xfId="1" applyNumberFormat="1" applyFont="1" applyFill="1" applyBorder="1" applyAlignment="1">
      <alignment vertical="center" wrapText="1"/>
    </xf>
    <xf numFmtId="3" fontId="2" fillId="3" borderId="1" xfId="8" applyNumberFormat="1" applyFont="1" applyFill="1" applyBorder="1" applyAlignment="1">
      <alignment vertical="center" wrapText="1"/>
    </xf>
    <xf numFmtId="3" fontId="2" fillId="0" borderId="1" xfId="8" applyNumberFormat="1" applyFont="1" applyBorder="1" applyAlignment="1">
      <alignment vertical="center" wrapText="1"/>
    </xf>
    <xf numFmtId="164" fontId="0" fillId="0" borderId="0" xfId="1" applyNumberFormat="1" applyFo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9">
    <cellStyle name="aqt13" xfId="6"/>
    <cellStyle name="aqt21" xfId="7"/>
    <cellStyle name="aqt32" xfId="5"/>
    <cellStyle name="aqt33" xfId="2"/>
    <cellStyle name="aqt34" xfId="3"/>
    <cellStyle name="aqt8" xfId="4"/>
    <cellStyle name="Comma" xfId="1" builtinId="3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96</v>
      </c>
    </row>
    <row r="2" spans="1:39" s="7" customFormat="1" ht="15" x14ac:dyDescent="0.25">
      <c r="A2" s="8"/>
      <c r="B2" s="9"/>
      <c r="C2" s="76" t="s">
        <v>85</v>
      </c>
      <c r="D2" s="76" t="s">
        <v>86</v>
      </c>
      <c r="E2" s="76" t="s">
        <v>87</v>
      </c>
      <c r="F2" s="76" t="s">
        <v>88</v>
      </c>
      <c r="G2" s="76" t="s">
        <v>89</v>
      </c>
      <c r="H2" s="77" t="s">
        <v>90</v>
      </c>
      <c r="I2" s="77" t="s">
        <v>91</v>
      </c>
    </row>
    <row r="3" spans="1:39" s="1" customFormat="1" x14ac:dyDescent="0.2">
      <c r="A3" s="71" t="s">
        <v>59</v>
      </c>
      <c r="B3" s="11" t="s">
        <v>1</v>
      </c>
      <c r="C3" s="27">
        <f t="shared" ref="C3" si="0">C4+C21</f>
        <v>37637</v>
      </c>
      <c r="D3" s="66">
        <v>3726</v>
      </c>
      <c r="E3" s="27">
        <f t="shared" ref="E3" si="1">E4+E21</f>
        <v>835</v>
      </c>
      <c r="F3" s="44">
        <f>SUM(F4,F21,F28)</f>
        <v>7261</v>
      </c>
      <c r="G3" s="47">
        <f>G4+G21</f>
        <v>50809.899440158435</v>
      </c>
      <c r="H3" s="47">
        <f>H4+H21</f>
        <v>1374.63</v>
      </c>
      <c r="I3" s="19">
        <f>SUM(C3:H3)</f>
        <v>101643.52944015844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1" t="s">
        <v>60</v>
      </c>
      <c r="B4" s="11" t="s">
        <v>2</v>
      </c>
      <c r="C4" s="27">
        <f>C5+C11</f>
        <v>8360</v>
      </c>
      <c r="D4" s="66">
        <v>3694</v>
      </c>
      <c r="E4" s="27">
        <f t="shared" ref="E4" si="2">SUM(E5,E17,E11)</f>
        <v>438</v>
      </c>
      <c r="F4" s="44">
        <f>SUM(F11,F5)</f>
        <v>1665</v>
      </c>
      <c r="G4" s="47">
        <f>G5+G11</f>
        <v>31662.56266824</v>
      </c>
      <c r="H4" s="47">
        <f>H5+H11</f>
        <v>0</v>
      </c>
      <c r="I4" s="19">
        <f t="shared" ref="I4:I44" si="3">SUM(C4:H4)</f>
        <v>45819.562668240003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2" t="s">
        <v>61</v>
      </c>
      <c r="B5" s="16" t="s">
        <v>3</v>
      </c>
      <c r="C5" s="27">
        <f>SUM(C6:C10)</f>
        <v>8266</v>
      </c>
      <c r="D5" s="66">
        <v>3465</v>
      </c>
      <c r="E5" s="27">
        <f t="shared" ref="E5" si="4">SUM(E6:E10)</f>
        <v>407</v>
      </c>
      <c r="F5" s="44">
        <f>SUM(F6:F10)</f>
        <v>1622</v>
      </c>
      <c r="G5" s="47">
        <f>G6+G8</f>
        <v>31541.332174799998</v>
      </c>
      <c r="H5" s="47">
        <f>SUM(H6:H10)</f>
        <v>0</v>
      </c>
      <c r="I5" s="21">
        <f t="shared" si="3"/>
        <v>45301.332174800002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2" t="s">
        <v>62</v>
      </c>
      <c r="B6" s="16" t="s">
        <v>4</v>
      </c>
      <c r="C6" s="63">
        <v>7467</v>
      </c>
      <c r="D6" s="67">
        <v>91</v>
      </c>
      <c r="E6" s="12">
        <v>209</v>
      </c>
      <c r="F6" s="12">
        <v>1622</v>
      </c>
      <c r="G6" s="48">
        <v>30845.112622799999</v>
      </c>
      <c r="H6" s="49"/>
      <c r="I6" s="21">
        <f t="shared" si="3"/>
        <v>40234.112622799999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2" t="s">
        <v>63</v>
      </c>
      <c r="B7" s="16" t="s">
        <v>5</v>
      </c>
      <c r="C7" s="29">
        <v>0</v>
      </c>
      <c r="D7" s="67">
        <v>0</v>
      </c>
      <c r="E7" s="12"/>
      <c r="F7" s="45">
        <v>0</v>
      </c>
      <c r="G7" s="48"/>
      <c r="H7" s="49"/>
      <c r="I7" s="21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2" t="s">
        <v>64</v>
      </c>
      <c r="B8" s="16" t="s">
        <v>6</v>
      </c>
      <c r="C8" s="63">
        <v>622</v>
      </c>
      <c r="D8" s="67">
        <v>1766</v>
      </c>
      <c r="E8" s="12"/>
      <c r="F8" s="12">
        <v>0</v>
      </c>
      <c r="G8" s="48">
        <v>696.21955199999979</v>
      </c>
      <c r="H8" s="49"/>
      <c r="I8" s="21">
        <f t="shared" si="3"/>
        <v>3084.2195519999996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2" t="s">
        <v>65</v>
      </c>
      <c r="B9" s="16" t="s">
        <v>7</v>
      </c>
      <c r="C9" s="29">
        <v>0</v>
      </c>
      <c r="D9" s="67">
        <v>1608</v>
      </c>
      <c r="E9" s="12">
        <v>198</v>
      </c>
      <c r="F9" s="12">
        <v>0</v>
      </c>
      <c r="G9" s="49"/>
      <c r="H9" s="49"/>
      <c r="I9" s="21">
        <f t="shared" si="3"/>
        <v>1806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2" t="s">
        <v>66</v>
      </c>
      <c r="B10" s="16" t="s">
        <v>8</v>
      </c>
      <c r="C10" s="29">
        <v>177</v>
      </c>
      <c r="D10" s="67">
        <v>0</v>
      </c>
      <c r="E10" s="12"/>
      <c r="F10" s="45">
        <v>0</v>
      </c>
      <c r="G10" s="49"/>
      <c r="H10" s="49"/>
      <c r="I10" s="21">
        <f t="shared" si="3"/>
        <v>177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2" t="s">
        <v>67</v>
      </c>
      <c r="B11" s="16" t="s">
        <v>9</v>
      </c>
      <c r="C11" s="30">
        <f>SUM(C12:C16)</f>
        <v>94</v>
      </c>
      <c r="D11" s="66">
        <v>229</v>
      </c>
      <c r="E11" s="36">
        <f>SUM(E12:E16)</f>
        <v>31</v>
      </c>
      <c r="F11" s="46">
        <f>SUM(F16,F13)</f>
        <v>43</v>
      </c>
      <c r="G11" s="47">
        <f>SUM(G12:G16)</f>
        <v>121.23049344</v>
      </c>
      <c r="H11" s="47">
        <f>SUM(H12:H16)</f>
        <v>0</v>
      </c>
      <c r="I11" s="21">
        <f t="shared" si="3"/>
        <v>518.23049344000003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2" t="s">
        <v>68</v>
      </c>
      <c r="B12" s="16" t="s">
        <v>10</v>
      </c>
      <c r="C12" s="31">
        <v>31</v>
      </c>
      <c r="D12" s="67">
        <v>77</v>
      </c>
      <c r="E12" s="12">
        <v>6</v>
      </c>
      <c r="F12" s="45">
        <v>0</v>
      </c>
      <c r="G12" s="48">
        <v>6.6514492800000014</v>
      </c>
      <c r="H12" s="49"/>
      <c r="I12" s="21">
        <f t="shared" si="3"/>
        <v>120.65144928000001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2" t="s">
        <v>69</v>
      </c>
      <c r="B13" s="16" t="s">
        <v>11</v>
      </c>
      <c r="C13" s="31">
        <v>16</v>
      </c>
      <c r="D13" s="67">
        <v>143</v>
      </c>
      <c r="E13" s="12">
        <v>16</v>
      </c>
      <c r="F13" s="12">
        <v>22</v>
      </c>
      <c r="G13" s="48">
        <v>68.914144319999991</v>
      </c>
      <c r="H13" s="49"/>
      <c r="I13" s="21">
        <f t="shared" si="3"/>
        <v>265.91414431999999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2" t="s">
        <v>70</v>
      </c>
      <c r="B14" s="16" t="s">
        <v>12</v>
      </c>
      <c r="C14" s="29">
        <v>0</v>
      </c>
      <c r="D14" s="67">
        <v>0</v>
      </c>
      <c r="E14" s="12"/>
      <c r="F14" s="45">
        <v>0</v>
      </c>
      <c r="G14" s="53"/>
      <c r="H14" s="49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2" t="s">
        <v>71</v>
      </c>
      <c r="B15" s="16" t="s">
        <v>13</v>
      </c>
      <c r="C15" s="29">
        <v>0</v>
      </c>
      <c r="D15" s="67">
        <v>0</v>
      </c>
      <c r="E15" s="12"/>
      <c r="F15" s="45">
        <v>0</v>
      </c>
      <c r="G15" s="53"/>
      <c r="H15" s="49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2" t="s">
        <v>72</v>
      </c>
      <c r="B16" s="16" t="s">
        <v>14</v>
      </c>
      <c r="C16" s="29">
        <v>47</v>
      </c>
      <c r="D16" s="67">
        <v>9</v>
      </c>
      <c r="E16" s="12">
        <v>9</v>
      </c>
      <c r="F16" s="45">
        <v>21</v>
      </c>
      <c r="G16" s="48">
        <v>45.664899840000004</v>
      </c>
      <c r="H16" s="49"/>
      <c r="I16" s="21">
        <f t="shared" si="3"/>
        <v>131.66489984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2" t="s">
        <v>73</v>
      </c>
      <c r="B17" s="16" t="s">
        <v>15</v>
      </c>
      <c r="C17" s="32">
        <v>0</v>
      </c>
      <c r="D17" s="66">
        <v>0</v>
      </c>
      <c r="E17" s="27">
        <f t="shared" ref="E17" si="5">SUM(E18:E20)</f>
        <v>0</v>
      </c>
      <c r="F17" s="46">
        <v>0</v>
      </c>
      <c r="G17" s="47"/>
      <c r="H17" s="47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2" t="s">
        <v>74</v>
      </c>
      <c r="B18" s="16" t="s">
        <v>16</v>
      </c>
      <c r="C18" s="29">
        <v>0</v>
      </c>
      <c r="D18" s="67">
        <v>0</v>
      </c>
      <c r="E18" s="12"/>
      <c r="F18" s="45">
        <v>0</v>
      </c>
      <c r="G18" s="49"/>
      <c r="H18" s="49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2" t="s">
        <v>75</v>
      </c>
      <c r="B19" s="16" t="s">
        <v>17</v>
      </c>
      <c r="C19" s="29"/>
      <c r="D19" s="67">
        <v>0</v>
      </c>
      <c r="E19" s="12"/>
      <c r="F19" s="45">
        <v>0</v>
      </c>
      <c r="G19" s="49"/>
      <c r="H19" s="49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3" t="s">
        <v>76</v>
      </c>
      <c r="B20" s="16" t="s">
        <v>18</v>
      </c>
      <c r="C20" s="29">
        <v>0</v>
      </c>
      <c r="D20" s="67">
        <v>0</v>
      </c>
      <c r="E20" s="12"/>
      <c r="F20" s="45">
        <v>0</v>
      </c>
      <c r="G20" s="49"/>
      <c r="H20" s="49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4" t="s">
        <v>60</v>
      </c>
      <c r="B21" s="11" t="s">
        <v>19</v>
      </c>
      <c r="C21" s="32">
        <f>C22+C28</f>
        <v>29277</v>
      </c>
      <c r="D21" s="66">
        <v>32</v>
      </c>
      <c r="E21" s="27">
        <f t="shared" ref="E21" si="6">SUM(E22,E28,E34)</f>
        <v>397</v>
      </c>
      <c r="F21" s="30">
        <f>SUM(F22,F34)</f>
        <v>5182</v>
      </c>
      <c r="G21" s="47">
        <f>G22+G28</f>
        <v>19147.336771918432</v>
      </c>
      <c r="H21" s="47">
        <f>H22+H28</f>
        <v>1374.63</v>
      </c>
      <c r="I21" s="19">
        <f t="shared" si="3"/>
        <v>55409.966771918429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2" t="s">
        <v>62</v>
      </c>
      <c r="B22" s="16" t="s">
        <v>20</v>
      </c>
      <c r="C22" s="30">
        <f>SUM(C23:C27)</f>
        <v>26013</v>
      </c>
      <c r="D22" s="66">
        <v>32</v>
      </c>
      <c r="E22" s="27">
        <f t="shared" ref="E22" si="7">SUM(E23:E27)</f>
        <v>397</v>
      </c>
      <c r="F22" s="30">
        <f t="shared" ref="F22" si="8">SUM(F23:F27)</f>
        <v>5182</v>
      </c>
      <c r="G22" s="47">
        <f>G24</f>
        <v>19147.336771918432</v>
      </c>
      <c r="H22" s="27">
        <f>SUM(H23:H27)</f>
        <v>908.89</v>
      </c>
      <c r="I22" s="21">
        <f t="shared" si="3"/>
        <v>51680.226771918431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2" t="s">
        <v>63</v>
      </c>
      <c r="B23" s="16" t="s">
        <v>21</v>
      </c>
      <c r="C23" s="29">
        <v>0</v>
      </c>
      <c r="D23" s="67">
        <v>0</v>
      </c>
      <c r="E23" s="12"/>
      <c r="F23" s="45">
        <v>0</v>
      </c>
      <c r="G23" s="49"/>
      <c r="H23" s="49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2" t="s">
        <v>64</v>
      </c>
      <c r="B24" s="16" t="s">
        <v>22</v>
      </c>
      <c r="C24" s="33">
        <v>26013</v>
      </c>
      <c r="D24" s="67">
        <v>32</v>
      </c>
      <c r="E24" s="12">
        <v>397</v>
      </c>
      <c r="F24" s="12">
        <v>5182</v>
      </c>
      <c r="G24" s="49">
        <v>19147.336771918432</v>
      </c>
      <c r="H24" s="49">
        <v>908.89</v>
      </c>
      <c r="I24" s="21">
        <f t="shared" si="3"/>
        <v>51680.226771918431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2" t="s">
        <v>65</v>
      </c>
      <c r="B25" s="16" t="s">
        <v>23</v>
      </c>
      <c r="C25" s="29">
        <v>0</v>
      </c>
      <c r="D25" s="67">
        <v>0</v>
      </c>
      <c r="E25" s="12"/>
      <c r="F25" s="45">
        <v>0</v>
      </c>
      <c r="G25" s="49"/>
      <c r="H25" s="49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2" t="s">
        <v>66</v>
      </c>
      <c r="B26" s="16" t="s">
        <v>24</v>
      </c>
      <c r="C26" s="29">
        <v>0</v>
      </c>
      <c r="D26" s="67">
        <v>0</v>
      </c>
      <c r="E26" s="12"/>
      <c r="F26" s="45">
        <v>0</v>
      </c>
      <c r="G26" s="49"/>
      <c r="H26" s="49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2" t="s">
        <v>67</v>
      </c>
      <c r="B27" s="16" t="s">
        <v>25</v>
      </c>
      <c r="C27" s="29">
        <v>0</v>
      </c>
      <c r="D27" s="67">
        <v>0</v>
      </c>
      <c r="E27" s="12"/>
      <c r="F27" s="45">
        <v>0</v>
      </c>
      <c r="G27" s="49"/>
      <c r="H27" s="49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2" t="s">
        <v>68</v>
      </c>
      <c r="B28" s="16" t="s">
        <v>26</v>
      </c>
      <c r="C28" s="30">
        <f>SUM(C29:C33)</f>
        <v>3264</v>
      </c>
      <c r="D28" s="66">
        <v>0</v>
      </c>
      <c r="E28" s="27">
        <f>SUM(E29:E33)</f>
        <v>0</v>
      </c>
      <c r="F28" s="30">
        <f>SUM(F29:F33)</f>
        <v>414</v>
      </c>
      <c r="G28" s="47">
        <f>SUM(G29:G33)</f>
        <v>0</v>
      </c>
      <c r="H28" s="47">
        <f>SUM(H29:H33)</f>
        <v>465.74</v>
      </c>
      <c r="I28" s="21">
        <f t="shared" si="3"/>
        <v>4143.74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2" t="s">
        <v>69</v>
      </c>
      <c r="B29" s="16" t="s">
        <v>27</v>
      </c>
      <c r="C29" s="31">
        <v>275</v>
      </c>
      <c r="D29" s="67">
        <v>0</v>
      </c>
      <c r="E29" s="12"/>
      <c r="F29" s="12">
        <v>43</v>
      </c>
      <c r="G29" s="49"/>
      <c r="H29" s="49">
        <v>74.699999999999989</v>
      </c>
      <c r="I29" s="21">
        <f t="shared" si="3"/>
        <v>392.7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2" t="s">
        <v>70</v>
      </c>
      <c r="B30" s="16" t="s">
        <v>28</v>
      </c>
      <c r="C30" s="31">
        <v>2862</v>
      </c>
      <c r="D30" s="67">
        <v>0</v>
      </c>
      <c r="E30" s="12"/>
      <c r="F30" s="12">
        <v>305</v>
      </c>
      <c r="G30" s="49"/>
      <c r="H30" s="49">
        <v>164.96</v>
      </c>
      <c r="I30" s="21">
        <f t="shared" si="3"/>
        <v>3331.96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2" t="s">
        <v>71</v>
      </c>
      <c r="B31" s="16" t="s">
        <v>29</v>
      </c>
      <c r="C31" s="29">
        <v>0</v>
      </c>
      <c r="D31" s="67">
        <v>0</v>
      </c>
      <c r="E31" s="12"/>
      <c r="F31" s="45">
        <v>0</v>
      </c>
      <c r="G31" s="49"/>
      <c r="H31" s="49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2" t="s">
        <v>72</v>
      </c>
      <c r="B32" s="16" t="s">
        <v>30</v>
      </c>
      <c r="C32" s="29">
        <v>0</v>
      </c>
      <c r="D32" s="67">
        <v>0</v>
      </c>
      <c r="E32" s="12"/>
      <c r="F32" s="45">
        <v>0</v>
      </c>
      <c r="G32" s="49"/>
      <c r="H32" s="49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2" t="s">
        <v>73</v>
      </c>
      <c r="B33" s="16" t="s">
        <v>31</v>
      </c>
      <c r="C33" s="29">
        <v>127</v>
      </c>
      <c r="D33" s="67">
        <v>0</v>
      </c>
      <c r="E33" s="12"/>
      <c r="F33" s="12">
        <v>66</v>
      </c>
      <c r="G33" s="49"/>
      <c r="H33" s="49">
        <v>226.08</v>
      </c>
      <c r="I33" s="21">
        <f t="shared" si="3"/>
        <v>419.08000000000004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2" t="s">
        <v>74</v>
      </c>
      <c r="B34" s="16" t="s">
        <v>32</v>
      </c>
      <c r="C34" s="34">
        <v>0</v>
      </c>
      <c r="D34" s="66">
        <v>0</v>
      </c>
      <c r="E34" s="27">
        <f t="shared" ref="E34" si="9">SUM(E35:E37)</f>
        <v>0</v>
      </c>
      <c r="F34" s="46">
        <v>0</v>
      </c>
      <c r="G34" s="47"/>
      <c r="H34" s="47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3" t="s">
        <v>77</v>
      </c>
      <c r="B35" s="16" t="s">
        <v>33</v>
      </c>
      <c r="C35" s="29">
        <v>0</v>
      </c>
      <c r="D35" s="67">
        <v>0</v>
      </c>
      <c r="E35" s="12"/>
      <c r="F35" s="45">
        <v>0</v>
      </c>
      <c r="G35" s="49"/>
      <c r="H35" s="49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2" t="s">
        <v>75</v>
      </c>
      <c r="B36" s="16" t="s">
        <v>34</v>
      </c>
      <c r="C36" s="29">
        <v>0</v>
      </c>
      <c r="D36" s="67">
        <v>0</v>
      </c>
      <c r="E36" s="12"/>
      <c r="F36" s="45">
        <v>0</v>
      </c>
      <c r="G36" s="49"/>
      <c r="H36" s="49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3" t="s">
        <v>76</v>
      </c>
      <c r="B37" s="16" t="s">
        <v>35</v>
      </c>
      <c r="C37" s="29">
        <v>0</v>
      </c>
      <c r="D37" s="67">
        <v>0</v>
      </c>
      <c r="E37" s="12"/>
      <c r="F37" s="45">
        <v>0</v>
      </c>
      <c r="G37" s="49"/>
      <c r="H37" s="49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1" t="s">
        <v>78</v>
      </c>
      <c r="B38" s="11" t="s">
        <v>36</v>
      </c>
      <c r="C38" s="29">
        <v>0</v>
      </c>
      <c r="D38" s="67">
        <v>0</v>
      </c>
      <c r="E38" s="12"/>
      <c r="F38" s="45">
        <v>0</v>
      </c>
      <c r="G38" s="49"/>
      <c r="H38" s="49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4" t="s">
        <v>79</v>
      </c>
      <c r="B39" s="11" t="s">
        <v>37</v>
      </c>
      <c r="C39" s="28">
        <v>13786</v>
      </c>
      <c r="D39" s="66">
        <v>1814</v>
      </c>
      <c r="E39" s="12">
        <v>3787</v>
      </c>
      <c r="F39" s="12">
        <v>1227</v>
      </c>
      <c r="G39" s="49">
        <v>10778.516323919999</v>
      </c>
      <c r="H39" s="49">
        <v>1291.94</v>
      </c>
      <c r="I39" s="19">
        <f t="shared" si="3"/>
        <v>32684.456323919996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4" t="s">
        <v>80</v>
      </c>
      <c r="B40" s="11" t="s">
        <v>38</v>
      </c>
      <c r="C40" s="29">
        <v>0</v>
      </c>
      <c r="D40" s="67">
        <v>0</v>
      </c>
      <c r="E40" s="12"/>
      <c r="F40" s="45">
        <v>0</v>
      </c>
      <c r="G40" s="49"/>
      <c r="H40" s="49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4" t="s">
        <v>81</v>
      </c>
      <c r="B41" s="11" t="s">
        <v>39</v>
      </c>
      <c r="C41" s="29">
        <v>0</v>
      </c>
      <c r="D41" s="67">
        <v>0</v>
      </c>
      <c r="E41" s="12"/>
      <c r="F41" s="12">
        <v>0</v>
      </c>
      <c r="G41" s="49"/>
      <c r="H41" s="49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4" t="s">
        <v>82</v>
      </c>
      <c r="B42" s="11" t="s">
        <v>40</v>
      </c>
      <c r="C42" s="29">
        <v>0</v>
      </c>
      <c r="D42" s="67">
        <v>0</v>
      </c>
      <c r="E42" s="12"/>
      <c r="F42" s="12">
        <v>0</v>
      </c>
      <c r="G42" s="49"/>
      <c r="H42" s="49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4" t="s">
        <v>83</v>
      </c>
      <c r="B43" s="11" t="s">
        <v>41</v>
      </c>
      <c r="C43" s="29">
        <v>0</v>
      </c>
      <c r="D43" s="67">
        <v>0</v>
      </c>
      <c r="E43" s="12"/>
      <c r="F43" s="12">
        <v>0</v>
      </c>
      <c r="G43" s="49"/>
      <c r="H43" s="49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5" t="s">
        <v>84</v>
      </c>
      <c r="B44" s="14" t="s">
        <v>42</v>
      </c>
      <c r="C44" s="27">
        <f>C5+C11+C22+C28+C39</f>
        <v>51423</v>
      </c>
      <c r="D44" s="66">
        <v>5540</v>
      </c>
      <c r="E44" s="27">
        <f t="shared" ref="E44" si="10">SUM(E3,E38:E43)</f>
        <v>4622</v>
      </c>
      <c r="F44" s="54">
        <f>SUM(F3,F39)</f>
        <v>8488</v>
      </c>
      <c r="G44" s="50">
        <f>G3+G39</f>
        <v>61588.415764078432</v>
      </c>
      <c r="H44" s="55">
        <f>H5+H11+H22+H28+H39</f>
        <v>2666.57</v>
      </c>
      <c r="I44" s="23">
        <f t="shared" si="3"/>
        <v>134327.98576407845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97</v>
      </c>
    </row>
    <row r="2" spans="1:39" s="7" customFormat="1" ht="15" x14ac:dyDescent="0.25">
      <c r="A2" s="8"/>
      <c r="B2" s="9"/>
      <c r="C2" s="76" t="s">
        <v>85</v>
      </c>
      <c r="D2" s="76" t="s">
        <v>86</v>
      </c>
      <c r="E2" s="76" t="s">
        <v>87</v>
      </c>
      <c r="F2" s="76" t="s">
        <v>88</v>
      </c>
      <c r="G2" s="76" t="s">
        <v>89</v>
      </c>
      <c r="H2" s="77" t="s">
        <v>90</v>
      </c>
      <c r="I2" s="77" t="s">
        <v>91</v>
      </c>
    </row>
    <row r="3" spans="1:39" s="1" customFormat="1" x14ac:dyDescent="0.2">
      <c r="A3" s="71" t="s">
        <v>59</v>
      </c>
      <c r="B3" s="11" t="s">
        <v>1</v>
      </c>
      <c r="C3" s="27">
        <f t="shared" ref="C3" si="0">C4+C21</f>
        <v>21648</v>
      </c>
      <c r="D3" s="27">
        <v>3450</v>
      </c>
      <c r="E3" s="27">
        <f t="shared" ref="E3" si="1">E4+E21</f>
        <v>1249</v>
      </c>
      <c r="F3" s="44">
        <f>SUM(F4,F21,F28)</f>
        <v>7629</v>
      </c>
      <c r="G3" s="47">
        <f>G4+G21</f>
        <v>46848.59219899973</v>
      </c>
      <c r="H3" s="47">
        <f>H4+H21</f>
        <v>480.1</v>
      </c>
      <c r="I3" s="19">
        <f>SUM(C3:H3)</f>
        <v>81304.692198999735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1" t="s">
        <v>60</v>
      </c>
      <c r="B4" s="11" t="s">
        <v>2</v>
      </c>
      <c r="C4" s="27">
        <f>C5+C11</f>
        <v>7353</v>
      </c>
      <c r="D4" s="27">
        <v>3363</v>
      </c>
      <c r="E4" s="27">
        <f t="shared" ref="E4" si="2">SUM(E5,E17,E11)</f>
        <v>892</v>
      </c>
      <c r="F4" s="44">
        <f>SUM(F11,F5)</f>
        <v>1184</v>
      </c>
      <c r="G4" s="47">
        <f>G5+G11</f>
        <v>10448.153982999998</v>
      </c>
      <c r="H4" s="47">
        <f>H5+H11</f>
        <v>0</v>
      </c>
      <c r="I4" s="19">
        <f t="shared" ref="I4:I44" si="3">SUM(C4:H4)</f>
        <v>23240.153982999997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2" t="s">
        <v>61</v>
      </c>
      <c r="B5" s="16" t="s">
        <v>3</v>
      </c>
      <c r="C5" s="27">
        <f>SUM(C6:C10)</f>
        <v>7300</v>
      </c>
      <c r="D5" s="27">
        <v>3072</v>
      </c>
      <c r="E5" s="27">
        <f t="shared" ref="E5" si="4">SUM(E6:E10)</f>
        <v>826</v>
      </c>
      <c r="F5" s="44">
        <f>SUM(F6:F10)</f>
        <v>1171</v>
      </c>
      <c r="G5" s="47">
        <f>G6+G8</f>
        <v>10401.169432999999</v>
      </c>
      <c r="H5" s="47">
        <f>SUM(H6:H10)</f>
        <v>0</v>
      </c>
      <c r="I5" s="21">
        <f t="shared" si="3"/>
        <v>22770.169432999999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2" t="s">
        <v>62</v>
      </c>
      <c r="B6" s="16" t="s">
        <v>4</v>
      </c>
      <c r="C6" s="63">
        <v>6965</v>
      </c>
      <c r="D6" s="12">
        <v>172</v>
      </c>
      <c r="E6" s="12">
        <v>639</v>
      </c>
      <c r="F6" s="12">
        <v>1063</v>
      </c>
      <c r="G6" s="48">
        <v>9684.4474249999985</v>
      </c>
      <c r="H6" s="49"/>
      <c r="I6" s="21">
        <f t="shared" si="3"/>
        <v>18523.447424999998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2" t="s">
        <v>63</v>
      </c>
      <c r="B7" s="16" t="s">
        <v>5</v>
      </c>
      <c r="C7" s="29">
        <v>0</v>
      </c>
      <c r="D7" s="12">
        <v>0</v>
      </c>
      <c r="E7" s="12"/>
      <c r="F7" s="45">
        <v>0</v>
      </c>
      <c r="G7" s="48"/>
      <c r="H7" s="49"/>
      <c r="I7" s="21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2" t="s">
        <v>64</v>
      </c>
      <c r="B8" s="16" t="s">
        <v>6</v>
      </c>
      <c r="C8" s="63">
        <v>270</v>
      </c>
      <c r="D8" s="12">
        <v>1518</v>
      </c>
      <c r="E8" s="12"/>
      <c r="F8" s="12">
        <v>46</v>
      </c>
      <c r="G8" s="48">
        <v>716.72200800000007</v>
      </c>
      <c r="H8" s="49"/>
      <c r="I8" s="21">
        <f t="shared" si="3"/>
        <v>2550.7220080000002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2" t="s">
        <v>65</v>
      </c>
      <c r="B9" s="16" t="s">
        <v>7</v>
      </c>
      <c r="C9" s="29">
        <v>0</v>
      </c>
      <c r="D9" s="12">
        <v>1382</v>
      </c>
      <c r="E9" s="12">
        <v>187</v>
      </c>
      <c r="F9" s="12">
        <v>62</v>
      </c>
      <c r="G9" s="49"/>
      <c r="H9" s="49"/>
      <c r="I9" s="21">
        <f t="shared" si="3"/>
        <v>1631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2" t="s">
        <v>66</v>
      </c>
      <c r="B10" s="16" t="s">
        <v>8</v>
      </c>
      <c r="C10" s="29">
        <v>65</v>
      </c>
      <c r="D10" s="12">
        <v>0</v>
      </c>
      <c r="E10" s="12"/>
      <c r="F10" s="45">
        <v>0</v>
      </c>
      <c r="G10" s="49"/>
      <c r="H10" s="49"/>
      <c r="I10" s="21">
        <f t="shared" si="3"/>
        <v>65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2" t="s">
        <v>67</v>
      </c>
      <c r="B11" s="16" t="s">
        <v>9</v>
      </c>
      <c r="C11" s="30">
        <f>C12+C13+C14+C15+C16</f>
        <v>53</v>
      </c>
      <c r="D11" s="27">
        <v>291</v>
      </c>
      <c r="E11" s="36">
        <f t="shared" ref="E11" si="5">SUM(E12:E16)</f>
        <v>66</v>
      </c>
      <c r="F11" s="46">
        <f>SUM(F16,F13)</f>
        <v>13</v>
      </c>
      <c r="G11" s="47">
        <f>SUM(G12:G16)</f>
        <v>46.984550000000013</v>
      </c>
      <c r="H11" s="47">
        <f>SUM(H12:H16)</f>
        <v>0</v>
      </c>
      <c r="I11" s="21">
        <f t="shared" si="3"/>
        <v>469.98455000000001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2" t="s">
        <v>68</v>
      </c>
      <c r="B12" s="16" t="s">
        <v>10</v>
      </c>
      <c r="C12" s="68">
        <v>25</v>
      </c>
      <c r="D12" s="12">
        <v>96</v>
      </c>
      <c r="E12" s="12">
        <v>10</v>
      </c>
      <c r="F12" s="45">
        <v>0</v>
      </c>
      <c r="G12" s="48">
        <v>3.6279599999999999</v>
      </c>
      <c r="H12" s="49"/>
      <c r="I12" s="21">
        <f t="shared" si="3"/>
        <v>134.62796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2" t="s">
        <v>69</v>
      </c>
      <c r="B13" s="16" t="s">
        <v>11</v>
      </c>
      <c r="C13" s="68">
        <v>14</v>
      </c>
      <c r="D13" s="12">
        <v>184</v>
      </c>
      <c r="E13" s="12">
        <v>22</v>
      </c>
      <c r="F13" s="12">
        <v>5</v>
      </c>
      <c r="G13" s="48">
        <v>36.641162000000008</v>
      </c>
      <c r="H13" s="49"/>
      <c r="I13" s="21">
        <f t="shared" si="3"/>
        <v>261.64116200000001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2" t="s">
        <v>70</v>
      </c>
      <c r="B14" s="16" t="s">
        <v>12</v>
      </c>
      <c r="C14" s="29">
        <v>0</v>
      </c>
      <c r="D14" s="12">
        <v>0</v>
      </c>
      <c r="E14" s="12"/>
      <c r="F14" s="45">
        <v>0</v>
      </c>
      <c r="G14" s="53"/>
      <c r="H14" s="49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2" t="s">
        <v>71</v>
      </c>
      <c r="B15" s="16" t="s">
        <v>13</v>
      </c>
      <c r="C15" s="29">
        <v>0</v>
      </c>
      <c r="D15" s="12">
        <v>0</v>
      </c>
      <c r="E15" s="12"/>
      <c r="F15" s="45">
        <v>0</v>
      </c>
      <c r="G15" s="53"/>
      <c r="H15" s="49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2" t="s">
        <v>72</v>
      </c>
      <c r="B16" s="16" t="s">
        <v>14</v>
      </c>
      <c r="C16" s="29">
        <v>14</v>
      </c>
      <c r="D16" s="12">
        <v>11</v>
      </c>
      <c r="E16" s="12">
        <v>34</v>
      </c>
      <c r="F16" s="12">
        <v>8</v>
      </c>
      <c r="G16" s="48">
        <v>6.7154280000000011</v>
      </c>
      <c r="H16" s="49"/>
      <c r="I16" s="21">
        <f t="shared" si="3"/>
        <v>73.715428000000003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2" t="s">
        <v>73</v>
      </c>
      <c r="B17" s="16" t="s">
        <v>15</v>
      </c>
      <c r="C17" s="32">
        <v>0</v>
      </c>
      <c r="D17" s="27">
        <v>0</v>
      </c>
      <c r="E17" s="27">
        <f t="shared" ref="E17" si="6">SUM(E18:E20)</f>
        <v>0</v>
      </c>
      <c r="F17" s="46">
        <v>0</v>
      </c>
      <c r="G17" s="47"/>
      <c r="H17" s="47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2" t="s">
        <v>74</v>
      </c>
      <c r="B18" s="16" t="s">
        <v>16</v>
      </c>
      <c r="C18" s="29">
        <v>0</v>
      </c>
      <c r="D18" s="12">
        <v>0</v>
      </c>
      <c r="E18" s="12"/>
      <c r="F18" s="45">
        <v>0</v>
      </c>
      <c r="G18" s="49"/>
      <c r="H18" s="49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2" t="s">
        <v>75</v>
      </c>
      <c r="B19" s="16" t="s">
        <v>17</v>
      </c>
      <c r="C19" s="29"/>
      <c r="D19" s="12">
        <v>0</v>
      </c>
      <c r="E19" s="12"/>
      <c r="F19" s="45">
        <v>0</v>
      </c>
      <c r="G19" s="49"/>
      <c r="H19" s="49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3" t="s">
        <v>76</v>
      </c>
      <c r="B20" s="16" t="s">
        <v>18</v>
      </c>
      <c r="C20" s="29">
        <v>0</v>
      </c>
      <c r="D20" s="12">
        <v>0</v>
      </c>
      <c r="E20" s="12"/>
      <c r="F20" s="45">
        <v>0</v>
      </c>
      <c r="G20" s="49"/>
      <c r="H20" s="49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4" t="s">
        <v>60</v>
      </c>
      <c r="B21" s="11" t="s">
        <v>19</v>
      </c>
      <c r="C21" s="32">
        <f>C22+C28</f>
        <v>14295</v>
      </c>
      <c r="D21" s="27">
        <v>87</v>
      </c>
      <c r="E21" s="27">
        <f t="shared" ref="E21" si="7">SUM(E22,E28,E34)</f>
        <v>357</v>
      </c>
      <c r="F21" s="30">
        <f>SUM(F22,F34)</f>
        <v>6076</v>
      </c>
      <c r="G21" s="47">
        <f>G22+G28</f>
        <v>36400.438215999733</v>
      </c>
      <c r="H21" s="47">
        <f>H22+H28</f>
        <v>480.1</v>
      </c>
      <c r="I21" s="19">
        <f t="shared" si="3"/>
        <v>57695.538215999732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2" t="s">
        <v>62</v>
      </c>
      <c r="B22" s="16" t="s">
        <v>20</v>
      </c>
      <c r="C22" s="30">
        <f>SUM(C23:C27)</f>
        <v>12986</v>
      </c>
      <c r="D22" s="27">
        <v>87</v>
      </c>
      <c r="E22" s="27">
        <f t="shared" ref="E22:F22" si="8">SUM(E23:E27)</f>
        <v>357</v>
      </c>
      <c r="F22" s="30">
        <f t="shared" si="8"/>
        <v>6076</v>
      </c>
      <c r="G22" s="47">
        <f>G24</f>
        <v>36298.49253999973</v>
      </c>
      <c r="H22" s="27">
        <f>SUM(H23:H27)</f>
        <v>208.38000000000002</v>
      </c>
      <c r="I22" s="21">
        <f t="shared" si="3"/>
        <v>56012.872539999727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2" t="s">
        <v>63</v>
      </c>
      <c r="B23" s="16" t="s">
        <v>21</v>
      </c>
      <c r="C23" s="29">
        <v>0</v>
      </c>
      <c r="D23" s="12">
        <v>0</v>
      </c>
      <c r="E23" s="12"/>
      <c r="F23" s="45">
        <v>0</v>
      </c>
      <c r="G23" s="49"/>
      <c r="H23" s="49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2" t="s">
        <v>64</v>
      </c>
      <c r="B24" s="16" t="s">
        <v>22</v>
      </c>
      <c r="C24" s="33">
        <v>12986</v>
      </c>
      <c r="D24" s="12">
        <v>87</v>
      </c>
      <c r="E24" s="12">
        <v>357</v>
      </c>
      <c r="F24" s="12">
        <v>6076</v>
      </c>
      <c r="G24" s="49">
        <v>36298.49253999973</v>
      </c>
      <c r="H24" s="49">
        <v>208.38000000000002</v>
      </c>
      <c r="I24" s="21">
        <f t="shared" si="3"/>
        <v>56012.872539999727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2" t="s">
        <v>65</v>
      </c>
      <c r="B25" s="16" t="s">
        <v>23</v>
      </c>
      <c r="C25" s="29">
        <v>0</v>
      </c>
      <c r="D25" s="12">
        <v>0</v>
      </c>
      <c r="E25" s="12"/>
      <c r="F25" s="45">
        <v>0</v>
      </c>
      <c r="G25" s="49"/>
      <c r="H25" s="49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2" t="s">
        <v>66</v>
      </c>
      <c r="B26" s="16" t="s">
        <v>24</v>
      </c>
      <c r="C26" s="29">
        <v>0</v>
      </c>
      <c r="D26" s="12">
        <v>0</v>
      </c>
      <c r="E26" s="12"/>
      <c r="F26" s="45">
        <v>0</v>
      </c>
      <c r="G26" s="49"/>
      <c r="H26" s="49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2" t="s">
        <v>67</v>
      </c>
      <c r="B27" s="16" t="s">
        <v>25</v>
      </c>
      <c r="C27" s="29">
        <v>0</v>
      </c>
      <c r="D27" s="12">
        <v>0</v>
      </c>
      <c r="E27" s="12"/>
      <c r="F27" s="45">
        <v>0</v>
      </c>
      <c r="G27" s="49"/>
      <c r="H27" s="49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2" t="s">
        <v>68</v>
      </c>
      <c r="B28" s="16" t="s">
        <v>26</v>
      </c>
      <c r="C28" s="30">
        <f>SUM(C29:C33)</f>
        <v>1309</v>
      </c>
      <c r="D28" s="27">
        <v>0</v>
      </c>
      <c r="E28" s="27">
        <f>SUM(E29:E33)</f>
        <v>0</v>
      </c>
      <c r="F28" s="30">
        <f>SUM(F29:F33)</f>
        <v>369</v>
      </c>
      <c r="G28" s="47">
        <f>SUM(G29:G33)</f>
        <v>101.94567600000002</v>
      </c>
      <c r="H28" s="47">
        <f>SUM(H29:H33)</f>
        <v>271.72000000000003</v>
      </c>
      <c r="I28" s="21">
        <f t="shared" si="3"/>
        <v>2051.6656760000001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2" t="s">
        <v>69</v>
      </c>
      <c r="B29" s="16" t="s">
        <v>27</v>
      </c>
      <c r="C29" s="68">
        <v>231</v>
      </c>
      <c r="D29" s="12">
        <v>0</v>
      </c>
      <c r="E29" s="12"/>
      <c r="F29" s="12">
        <v>0</v>
      </c>
      <c r="G29" s="49">
        <v>4.7681760000000004</v>
      </c>
      <c r="H29" s="49">
        <v>18.95</v>
      </c>
      <c r="I29" s="21">
        <f t="shared" si="3"/>
        <v>254.718176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2" t="s">
        <v>70</v>
      </c>
      <c r="B30" s="16" t="s">
        <v>28</v>
      </c>
      <c r="C30" s="68">
        <v>978</v>
      </c>
      <c r="D30" s="12">
        <v>0</v>
      </c>
      <c r="E30" s="12"/>
      <c r="F30" s="12">
        <v>286</v>
      </c>
      <c r="G30" s="49">
        <v>47.681760000000004</v>
      </c>
      <c r="H30" s="49">
        <v>62.9</v>
      </c>
      <c r="I30" s="21">
        <f t="shared" si="3"/>
        <v>1374.58176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2" t="s">
        <v>71</v>
      </c>
      <c r="B31" s="16" t="s">
        <v>29</v>
      </c>
      <c r="C31" s="29">
        <v>0</v>
      </c>
      <c r="D31" s="12">
        <v>0</v>
      </c>
      <c r="E31" s="12"/>
      <c r="F31" s="45">
        <v>0</v>
      </c>
      <c r="G31" s="49"/>
      <c r="H31" s="49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2" t="s">
        <v>72</v>
      </c>
      <c r="B32" s="16" t="s">
        <v>30</v>
      </c>
      <c r="C32" s="29">
        <v>0</v>
      </c>
      <c r="D32" s="12">
        <v>0</v>
      </c>
      <c r="E32" s="12"/>
      <c r="F32" s="45">
        <v>0</v>
      </c>
      <c r="G32" s="49">
        <v>49.495740000000012</v>
      </c>
      <c r="H32" s="49"/>
      <c r="I32" s="21">
        <f t="shared" si="3"/>
        <v>49.495740000000012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2" t="s">
        <v>73</v>
      </c>
      <c r="B33" s="16" t="s">
        <v>31</v>
      </c>
      <c r="C33" s="29">
        <v>100</v>
      </c>
      <c r="D33" s="12">
        <v>0</v>
      </c>
      <c r="E33" s="12"/>
      <c r="F33" s="12">
        <v>83</v>
      </c>
      <c r="G33" s="49"/>
      <c r="H33" s="49">
        <v>189.87</v>
      </c>
      <c r="I33" s="21">
        <f t="shared" si="3"/>
        <v>372.87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2" t="s">
        <v>74</v>
      </c>
      <c r="B34" s="16" t="s">
        <v>32</v>
      </c>
      <c r="C34" s="34">
        <v>0</v>
      </c>
      <c r="D34" s="27">
        <v>0</v>
      </c>
      <c r="E34" s="27">
        <f t="shared" ref="E34" si="9">SUM(E35:E37)</f>
        <v>0</v>
      </c>
      <c r="F34" s="46">
        <v>0</v>
      </c>
      <c r="G34" s="47"/>
      <c r="H34" s="47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3" t="s">
        <v>77</v>
      </c>
      <c r="B35" s="16" t="s">
        <v>33</v>
      </c>
      <c r="C35" s="29">
        <v>0</v>
      </c>
      <c r="D35" s="12">
        <v>0</v>
      </c>
      <c r="E35" s="12"/>
      <c r="F35" s="45">
        <v>0</v>
      </c>
      <c r="G35" s="49"/>
      <c r="H35" s="49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2" t="s">
        <v>75</v>
      </c>
      <c r="B36" s="16" t="s">
        <v>34</v>
      </c>
      <c r="C36" s="29">
        <v>0</v>
      </c>
      <c r="D36" s="12">
        <v>0</v>
      </c>
      <c r="E36" s="12"/>
      <c r="F36" s="45">
        <v>0</v>
      </c>
      <c r="G36" s="49"/>
      <c r="H36" s="49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3" t="s">
        <v>76</v>
      </c>
      <c r="B37" s="16" t="s">
        <v>35</v>
      </c>
      <c r="C37" s="29">
        <v>0</v>
      </c>
      <c r="D37" s="12">
        <v>0</v>
      </c>
      <c r="E37" s="12"/>
      <c r="F37" s="45">
        <v>0</v>
      </c>
      <c r="G37" s="49"/>
      <c r="H37" s="49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1" t="s">
        <v>78</v>
      </c>
      <c r="B38" s="11" t="s">
        <v>36</v>
      </c>
      <c r="C38" s="29">
        <v>0</v>
      </c>
      <c r="D38" s="12">
        <v>0</v>
      </c>
      <c r="E38" s="12"/>
      <c r="F38" s="45">
        <v>0</v>
      </c>
      <c r="G38" s="49"/>
      <c r="H38" s="49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4" t="s">
        <v>79</v>
      </c>
      <c r="B39" s="11" t="s">
        <v>37</v>
      </c>
      <c r="C39" s="63">
        <v>8033</v>
      </c>
      <c r="D39" s="27">
        <v>1505</v>
      </c>
      <c r="E39" s="12">
        <v>9774</v>
      </c>
      <c r="F39" s="12">
        <v>1222</v>
      </c>
      <c r="G39" s="49">
        <v>9782.1598640000011</v>
      </c>
      <c r="H39" s="49">
        <v>588.09</v>
      </c>
      <c r="I39" s="19">
        <f t="shared" si="3"/>
        <v>30904.249864000001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4" t="s">
        <v>80</v>
      </c>
      <c r="B40" s="11" t="s">
        <v>38</v>
      </c>
      <c r="C40" s="29">
        <v>0</v>
      </c>
      <c r="D40" s="12">
        <v>0</v>
      </c>
      <c r="E40" s="12"/>
      <c r="F40" s="45">
        <v>0</v>
      </c>
      <c r="G40" s="49"/>
      <c r="H40" s="49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4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9"/>
      <c r="H41" s="49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4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9"/>
      <c r="H42" s="49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4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9"/>
      <c r="H43" s="49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5" t="s">
        <v>84</v>
      </c>
      <c r="B44" s="14" t="s">
        <v>42</v>
      </c>
      <c r="C44" s="27">
        <f>C5+C11+C22+C28+C39</f>
        <v>29681</v>
      </c>
      <c r="D44" s="27">
        <v>4955</v>
      </c>
      <c r="E44" s="27">
        <f t="shared" ref="E44" si="10">SUM(E3,E38:E43)</f>
        <v>11023</v>
      </c>
      <c r="F44" s="52">
        <f>SUM(F3,F39)</f>
        <v>8851</v>
      </c>
      <c r="G44" s="50">
        <f>G3+G39</f>
        <v>56630.752062999731</v>
      </c>
      <c r="H44" s="47">
        <f>H5+H11+H22+H28+H39</f>
        <v>1068.19</v>
      </c>
      <c r="I44" s="23">
        <f t="shared" si="3"/>
        <v>112208.94206299973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98</v>
      </c>
    </row>
    <row r="2" spans="1:39" s="7" customFormat="1" ht="15" x14ac:dyDescent="0.25">
      <c r="A2" s="8"/>
      <c r="B2" s="9"/>
      <c r="C2" s="76" t="s">
        <v>85</v>
      </c>
      <c r="D2" s="76" t="s">
        <v>86</v>
      </c>
      <c r="E2" s="76" t="s">
        <v>87</v>
      </c>
      <c r="F2" s="76" t="s">
        <v>88</v>
      </c>
      <c r="G2" s="76" t="s">
        <v>89</v>
      </c>
      <c r="H2" s="77" t="s">
        <v>90</v>
      </c>
      <c r="I2" s="77" t="s">
        <v>91</v>
      </c>
    </row>
    <row r="3" spans="1:39" s="1" customFormat="1" x14ac:dyDescent="0.2">
      <c r="A3" s="71" t="s">
        <v>59</v>
      </c>
      <c r="B3" s="11" t="s">
        <v>1</v>
      </c>
      <c r="C3" s="32">
        <f>C4+C21</f>
        <v>459</v>
      </c>
      <c r="D3" s="66">
        <v>84</v>
      </c>
      <c r="E3" s="27">
        <f>E4+E21</f>
        <v>26</v>
      </c>
      <c r="F3" s="27">
        <f>SUM(F4,F21)</f>
        <v>741</v>
      </c>
      <c r="G3" s="27">
        <f>G4+G21</f>
        <v>385</v>
      </c>
      <c r="H3" s="27">
        <f>H4+H21</f>
        <v>57</v>
      </c>
      <c r="I3" s="19">
        <f>SUM(C3:H3)</f>
        <v>1752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1" t="s">
        <v>60</v>
      </c>
      <c r="B4" s="11" t="s">
        <v>2</v>
      </c>
      <c r="C4" s="32">
        <f>C5+C17</f>
        <v>116</v>
      </c>
      <c r="D4" s="66">
        <v>82</v>
      </c>
      <c r="E4" s="27">
        <f>SUM(E5,E17)</f>
        <v>14</v>
      </c>
      <c r="F4" s="27">
        <f>SUM(F5)</f>
        <v>38</v>
      </c>
      <c r="G4" s="27">
        <f>G5</f>
        <v>108</v>
      </c>
      <c r="H4" s="27">
        <f>H5+H17</f>
        <v>0</v>
      </c>
      <c r="I4" s="19">
        <f t="shared" ref="I4:I44" si="0">SUM(C4:H4)</f>
        <v>358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2" t="s">
        <v>61</v>
      </c>
      <c r="B5" s="16" t="s">
        <v>3</v>
      </c>
      <c r="C5" s="32">
        <f t="shared" ref="C5" si="1">C6+C7+C8+C9+C10</f>
        <v>116</v>
      </c>
      <c r="D5" s="66">
        <v>82</v>
      </c>
      <c r="E5" s="27">
        <f>SUM(E6:E10)</f>
        <v>14</v>
      </c>
      <c r="F5" s="27">
        <f>SUM(F6:F10)</f>
        <v>38</v>
      </c>
      <c r="G5" s="27">
        <f>G6+G8</f>
        <v>108</v>
      </c>
      <c r="H5" s="27">
        <f>SUM(H6:H10)</f>
        <v>0</v>
      </c>
      <c r="I5" s="21">
        <f t="shared" si="0"/>
        <v>358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2" t="s">
        <v>62</v>
      </c>
      <c r="B6" s="16" t="s">
        <v>4</v>
      </c>
      <c r="C6" s="63">
        <v>96</v>
      </c>
      <c r="D6" s="67">
        <v>3</v>
      </c>
      <c r="E6" s="12">
        <v>9</v>
      </c>
      <c r="F6" s="12">
        <v>38</v>
      </c>
      <c r="G6" s="35">
        <v>70</v>
      </c>
      <c r="H6" s="12"/>
      <c r="I6" s="21">
        <f t="shared" si="0"/>
        <v>216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2" t="s">
        <v>63</v>
      </c>
      <c r="B7" s="16" t="s">
        <v>5</v>
      </c>
      <c r="C7" s="29">
        <v>0</v>
      </c>
      <c r="D7" s="67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2" t="s">
        <v>64</v>
      </c>
      <c r="B8" s="16" t="s">
        <v>6</v>
      </c>
      <c r="C8" s="63">
        <v>7</v>
      </c>
      <c r="D8" s="67">
        <v>33</v>
      </c>
      <c r="E8" s="12"/>
      <c r="F8" s="12">
        <v>0</v>
      </c>
      <c r="G8" s="35">
        <v>38</v>
      </c>
      <c r="H8" s="12"/>
      <c r="I8" s="21">
        <f t="shared" si="0"/>
        <v>78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2" t="s">
        <v>65</v>
      </c>
      <c r="B9" s="16" t="s">
        <v>7</v>
      </c>
      <c r="C9" s="29">
        <v>0</v>
      </c>
      <c r="D9" s="67">
        <v>46</v>
      </c>
      <c r="E9" s="12">
        <v>5</v>
      </c>
      <c r="F9" s="12">
        <v>0</v>
      </c>
      <c r="G9" s="12"/>
      <c r="H9" s="12"/>
      <c r="I9" s="21">
        <f t="shared" si="0"/>
        <v>51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2" t="s">
        <v>66</v>
      </c>
      <c r="B10" s="16" t="s">
        <v>8</v>
      </c>
      <c r="C10" s="29">
        <v>13</v>
      </c>
      <c r="D10" s="67">
        <v>0</v>
      </c>
      <c r="E10" s="12"/>
      <c r="F10" s="12">
        <v>0</v>
      </c>
      <c r="G10" s="12"/>
      <c r="H10" s="12"/>
      <c r="I10" s="21">
        <f t="shared" si="0"/>
        <v>13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2" t="s">
        <v>67</v>
      </c>
      <c r="B11" s="16" t="s">
        <v>9</v>
      </c>
      <c r="C11" s="34">
        <v>34</v>
      </c>
      <c r="D11" s="66">
        <v>77</v>
      </c>
      <c r="E11" s="12">
        <v>12</v>
      </c>
      <c r="F11" s="30">
        <f>SUM(F16,F13)</f>
        <v>72</v>
      </c>
      <c r="G11" s="27">
        <f>G13</f>
        <v>45</v>
      </c>
      <c r="H11" s="27"/>
      <c r="I11" s="21">
        <f t="shared" si="0"/>
        <v>240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2" t="s">
        <v>68</v>
      </c>
      <c r="B12" s="16" t="s">
        <v>10</v>
      </c>
      <c r="C12" s="31">
        <v>23</v>
      </c>
      <c r="D12" s="67">
        <v>77</v>
      </c>
      <c r="E12" s="12">
        <v>9</v>
      </c>
      <c r="F12" s="12">
        <v>0</v>
      </c>
      <c r="G12" s="35">
        <v>36</v>
      </c>
      <c r="H12" s="12"/>
      <c r="I12" s="21">
        <f t="shared" si="0"/>
        <v>145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2" t="s">
        <v>69</v>
      </c>
      <c r="B13" s="16" t="s">
        <v>11</v>
      </c>
      <c r="C13" s="31">
        <v>34</v>
      </c>
      <c r="D13" s="67">
        <v>76</v>
      </c>
      <c r="E13" s="12">
        <v>8</v>
      </c>
      <c r="F13" s="12">
        <v>36</v>
      </c>
      <c r="G13" s="35">
        <v>45</v>
      </c>
      <c r="H13" s="12"/>
      <c r="I13" s="21">
        <f t="shared" si="0"/>
        <v>199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2" t="s">
        <v>70</v>
      </c>
      <c r="B14" s="16" t="s">
        <v>12</v>
      </c>
      <c r="C14" s="29">
        <v>0</v>
      </c>
      <c r="D14" s="67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2" t="s">
        <v>71</v>
      </c>
      <c r="B15" s="16" t="s">
        <v>13</v>
      </c>
      <c r="C15" s="29">
        <v>0</v>
      </c>
      <c r="D15" s="67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2" t="s">
        <v>72</v>
      </c>
      <c r="B16" s="16" t="s">
        <v>14</v>
      </c>
      <c r="C16" s="29">
        <v>1</v>
      </c>
      <c r="D16" s="67">
        <v>3</v>
      </c>
      <c r="E16" s="12">
        <v>4</v>
      </c>
      <c r="F16" s="12">
        <v>36</v>
      </c>
      <c r="G16" s="35">
        <v>18</v>
      </c>
      <c r="H16" s="12"/>
      <c r="I16" s="21">
        <f t="shared" si="0"/>
        <v>62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2" t="s">
        <v>73</v>
      </c>
      <c r="B17" s="16" t="s">
        <v>15</v>
      </c>
      <c r="C17" s="32">
        <f>SUM(C18:C20)</f>
        <v>0</v>
      </c>
      <c r="D17" s="66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2" t="s">
        <v>74</v>
      </c>
      <c r="B18" s="16" t="s">
        <v>16</v>
      </c>
      <c r="C18" s="64"/>
      <c r="D18" s="67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2" t="s">
        <v>75</v>
      </c>
      <c r="B19" s="16" t="s">
        <v>17</v>
      </c>
      <c r="C19" s="64"/>
      <c r="D19" s="67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3" t="s">
        <v>76</v>
      </c>
      <c r="B20" s="16" t="s">
        <v>18</v>
      </c>
      <c r="C20" s="29"/>
      <c r="D20" s="67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4" t="s">
        <v>60</v>
      </c>
      <c r="B21" s="11" t="s">
        <v>19</v>
      </c>
      <c r="C21" s="32">
        <f>C22</f>
        <v>343</v>
      </c>
      <c r="D21" s="66">
        <v>2</v>
      </c>
      <c r="E21" s="27">
        <f>SUM(E22,E28,E34)</f>
        <v>12</v>
      </c>
      <c r="F21" s="30">
        <f>SUM(F22,F34)</f>
        <v>703</v>
      </c>
      <c r="G21" s="27">
        <f>G22</f>
        <v>277</v>
      </c>
      <c r="H21" s="27">
        <f>H22+H34</f>
        <v>57</v>
      </c>
      <c r="I21" s="19">
        <f t="shared" si="0"/>
        <v>1394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2" t="s">
        <v>62</v>
      </c>
      <c r="B22" s="16" t="s">
        <v>20</v>
      </c>
      <c r="C22" s="34">
        <f>C23+C24+C25+C26+C27</f>
        <v>343</v>
      </c>
      <c r="D22" s="66">
        <v>2</v>
      </c>
      <c r="E22" s="27">
        <f>SUM(E23:E27)</f>
        <v>12</v>
      </c>
      <c r="F22" s="30">
        <f>SUM(F23:F27)</f>
        <v>703</v>
      </c>
      <c r="G22" s="27">
        <f>SUM(G23:G27)</f>
        <v>277</v>
      </c>
      <c r="H22" s="27">
        <f>SUM(H23:H27)</f>
        <v>57</v>
      </c>
      <c r="I22" s="21">
        <f t="shared" si="0"/>
        <v>1394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2" t="s">
        <v>63</v>
      </c>
      <c r="B23" s="16" t="s">
        <v>21</v>
      </c>
      <c r="C23" s="29">
        <v>0</v>
      </c>
      <c r="D23" s="67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2" t="s">
        <v>64</v>
      </c>
      <c r="B24" s="16" t="s">
        <v>22</v>
      </c>
      <c r="C24" s="33">
        <v>343</v>
      </c>
      <c r="D24" s="67">
        <v>2</v>
      </c>
      <c r="E24" s="12">
        <v>12</v>
      </c>
      <c r="F24" s="12">
        <v>703</v>
      </c>
      <c r="G24" s="12">
        <v>277</v>
      </c>
      <c r="H24" s="12">
        <v>57</v>
      </c>
      <c r="I24" s="21">
        <f t="shared" si="0"/>
        <v>1394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2" t="s">
        <v>65</v>
      </c>
      <c r="B25" s="16" t="s">
        <v>23</v>
      </c>
      <c r="C25" s="29">
        <v>0</v>
      </c>
      <c r="D25" s="67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2" t="s">
        <v>66</v>
      </c>
      <c r="B26" s="16" t="s">
        <v>24</v>
      </c>
      <c r="C26" s="64">
        <v>0</v>
      </c>
      <c r="D26" s="67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2" t="s">
        <v>67</v>
      </c>
      <c r="B27" s="16" t="s">
        <v>25</v>
      </c>
      <c r="C27" s="64">
        <v>0</v>
      </c>
      <c r="D27" s="67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2" t="s">
        <v>68</v>
      </c>
      <c r="B28" s="16" t="s">
        <v>26</v>
      </c>
      <c r="C28" s="34">
        <v>50</v>
      </c>
      <c r="D28" s="66">
        <v>0</v>
      </c>
      <c r="E28" s="12"/>
      <c r="F28" s="30">
        <f>SUM(F29:F33)</f>
        <v>517</v>
      </c>
      <c r="G28" s="27">
        <v>0</v>
      </c>
      <c r="H28" s="27"/>
      <c r="I28" s="21">
        <f t="shared" si="0"/>
        <v>567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2" t="s">
        <v>69</v>
      </c>
      <c r="B29" s="16" t="s">
        <v>27</v>
      </c>
      <c r="C29" s="31">
        <v>50</v>
      </c>
      <c r="D29" s="67">
        <v>0</v>
      </c>
      <c r="E29" s="12"/>
      <c r="F29" s="12">
        <v>9</v>
      </c>
      <c r="G29" s="12"/>
      <c r="H29" s="1">
        <v>39</v>
      </c>
      <c r="I29" s="21">
        <f t="shared" si="0"/>
        <v>98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2" t="s">
        <v>70</v>
      </c>
      <c r="B30" s="16" t="s">
        <v>28</v>
      </c>
      <c r="C30" s="31">
        <v>12</v>
      </c>
      <c r="D30" s="67">
        <v>0</v>
      </c>
      <c r="E30" s="12"/>
      <c r="F30" s="12">
        <v>490</v>
      </c>
      <c r="G30" s="12"/>
      <c r="H30" s="12">
        <v>37</v>
      </c>
      <c r="I30" s="21">
        <f t="shared" si="0"/>
        <v>539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2" t="s">
        <v>71</v>
      </c>
      <c r="B31" s="16" t="s">
        <v>29</v>
      </c>
      <c r="C31" s="29">
        <v>0</v>
      </c>
      <c r="D31" s="67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2" t="s">
        <v>72</v>
      </c>
      <c r="B32" s="16" t="s">
        <v>30</v>
      </c>
      <c r="C32" s="29">
        <v>0</v>
      </c>
      <c r="D32" s="67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2" t="s">
        <v>73</v>
      </c>
      <c r="B33" s="16" t="s">
        <v>31</v>
      </c>
      <c r="C33" s="29">
        <v>5</v>
      </c>
      <c r="D33" s="67">
        <v>0</v>
      </c>
      <c r="E33" s="12"/>
      <c r="F33" s="12">
        <v>18</v>
      </c>
      <c r="G33" s="12"/>
      <c r="H33" s="12">
        <v>38</v>
      </c>
      <c r="I33" s="21">
        <f t="shared" si="0"/>
        <v>61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2" t="s">
        <v>74</v>
      </c>
      <c r="B34" s="16" t="s">
        <v>32</v>
      </c>
      <c r="C34" s="65"/>
      <c r="D34" s="66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3" t="s">
        <v>77</v>
      </c>
      <c r="B35" s="16" t="s">
        <v>33</v>
      </c>
      <c r="C35" s="64"/>
      <c r="D35" s="67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2" t="s">
        <v>75</v>
      </c>
      <c r="B36" s="16" t="s">
        <v>34</v>
      </c>
      <c r="C36" s="29"/>
      <c r="D36" s="67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3" t="s">
        <v>76</v>
      </c>
      <c r="B37" s="16" t="s">
        <v>35</v>
      </c>
      <c r="C37" s="29"/>
      <c r="D37" s="67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1" t="s">
        <v>78</v>
      </c>
      <c r="B38" s="11" t="s">
        <v>36</v>
      </c>
      <c r="C38" s="29"/>
      <c r="D38" s="67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4" t="s">
        <v>79</v>
      </c>
      <c r="B39" s="11" t="s">
        <v>37</v>
      </c>
      <c r="C39" s="28">
        <v>77</v>
      </c>
      <c r="D39" s="66">
        <v>34</v>
      </c>
      <c r="E39" s="12">
        <v>105</v>
      </c>
      <c r="F39" s="12">
        <v>34</v>
      </c>
      <c r="G39" s="12">
        <v>34</v>
      </c>
      <c r="H39" s="12">
        <v>39</v>
      </c>
      <c r="I39" s="19">
        <f t="shared" si="0"/>
        <v>323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4" t="s">
        <v>80</v>
      </c>
      <c r="B40" s="11" t="s">
        <v>38</v>
      </c>
      <c r="C40" s="29"/>
      <c r="D40" s="67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4" t="s">
        <v>81</v>
      </c>
      <c r="B41" s="11" t="s">
        <v>39</v>
      </c>
      <c r="C41" s="29"/>
      <c r="D41" s="67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4" t="s">
        <v>82</v>
      </c>
      <c r="B42" s="11" t="s">
        <v>40</v>
      </c>
      <c r="C42" s="29"/>
      <c r="D42" s="67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4" t="s">
        <v>83</v>
      </c>
      <c r="B43" s="11" t="s">
        <v>41</v>
      </c>
      <c r="C43" s="29"/>
      <c r="D43" s="67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75" t="s">
        <v>84</v>
      </c>
      <c r="B44" s="14" t="s">
        <v>42</v>
      </c>
      <c r="C44" s="32">
        <f>C39+C3</f>
        <v>536</v>
      </c>
      <c r="D44" s="66">
        <v>118</v>
      </c>
      <c r="E44" s="27">
        <f>SUM(E3,E38:E43)</f>
        <v>131</v>
      </c>
      <c r="F44" s="54">
        <f>SUM(F3,F39)</f>
        <v>775</v>
      </c>
      <c r="G44" s="27">
        <f>G3+G39</f>
        <v>419</v>
      </c>
      <c r="H44" s="51">
        <f>H39+H3</f>
        <v>96</v>
      </c>
      <c r="I44" s="23">
        <f t="shared" si="0"/>
        <v>2075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tabSelected="1"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99</v>
      </c>
    </row>
    <row r="2" spans="1:39" s="7" customFormat="1" ht="15" x14ac:dyDescent="0.25">
      <c r="A2" s="8"/>
      <c r="B2" s="9"/>
      <c r="C2" s="76" t="s">
        <v>85</v>
      </c>
      <c r="D2" s="76" t="s">
        <v>86</v>
      </c>
      <c r="E2" s="76" t="s">
        <v>87</v>
      </c>
      <c r="F2" s="76" t="s">
        <v>88</v>
      </c>
      <c r="G2" s="76" t="s">
        <v>89</v>
      </c>
      <c r="H2" s="77" t="s">
        <v>90</v>
      </c>
      <c r="I2" s="77" t="s">
        <v>91</v>
      </c>
    </row>
    <row r="3" spans="1:39" s="1" customFormat="1" x14ac:dyDescent="0.2">
      <c r="A3" s="71" t="s">
        <v>59</v>
      </c>
      <c r="B3" s="11" t="s">
        <v>1</v>
      </c>
      <c r="C3" s="32">
        <f>C4+C21</f>
        <v>303</v>
      </c>
      <c r="D3" s="27">
        <v>65</v>
      </c>
      <c r="E3" s="27">
        <f>E4+E21</f>
        <v>38</v>
      </c>
      <c r="F3" s="27">
        <f>SUM(F4,F21)</f>
        <v>752</v>
      </c>
      <c r="G3" s="27">
        <f>G4+G21</f>
        <v>11385</v>
      </c>
      <c r="H3" s="27">
        <f>H4+H21</f>
        <v>35</v>
      </c>
      <c r="I3" s="19">
        <f>SUM(C3:H3)</f>
        <v>12578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1" t="s">
        <v>60</v>
      </c>
      <c r="B4" s="11" t="s">
        <v>2</v>
      </c>
      <c r="C4" s="32">
        <f>C5+C17</f>
        <v>89</v>
      </c>
      <c r="D4" s="27">
        <v>64</v>
      </c>
      <c r="E4" s="27">
        <f>SUM(E5,E17)</f>
        <v>24</v>
      </c>
      <c r="F4" s="27">
        <f>SUM(F5)</f>
        <v>10</v>
      </c>
      <c r="G4" s="27">
        <f>G5</f>
        <v>135</v>
      </c>
      <c r="H4" s="27">
        <f>H5+H17</f>
        <v>0</v>
      </c>
      <c r="I4" s="19">
        <f t="shared" ref="I4:I44" si="0">SUM(C4:H4)</f>
        <v>322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2" t="s">
        <v>61</v>
      </c>
      <c r="B5" s="16" t="s">
        <v>3</v>
      </c>
      <c r="C5" s="32">
        <f t="shared" ref="C5" si="1">C6+C7+C8+C9+C10</f>
        <v>89</v>
      </c>
      <c r="D5" s="27">
        <v>64</v>
      </c>
      <c r="E5" s="27">
        <f>SUM(E6:E10)</f>
        <v>24</v>
      </c>
      <c r="F5" s="27">
        <f>SUM(F6:F10)</f>
        <v>10</v>
      </c>
      <c r="G5" s="27">
        <f>G6+G8</f>
        <v>135</v>
      </c>
      <c r="H5" s="27">
        <f>SUM(H6:H10)</f>
        <v>0</v>
      </c>
      <c r="I5" s="21">
        <f t="shared" si="0"/>
        <v>322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2" t="s">
        <v>62</v>
      </c>
      <c r="B6" s="16" t="s">
        <v>4</v>
      </c>
      <c r="C6" s="63">
        <v>76</v>
      </c>
      <c r="D6" s="12">
        <v>5</v>
      </c>
      <c r="E6" s="12">
        <v>15</v>
      </c>
      <c r="F6" s="12">
        <v>6</v>
      </c>
      <c r="G6" s="35">
        <v>106</v>
      </c>
      <c r="H6" s="12"/>
      <c r="I6" s="21">
        <f t="shared" si="0"/>
        <v>208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2" t="s">
        <v>63</v>
      </c>
      <c r="B7" s="16" t="s">
        <v>5</v>
      </c>
      <c r="C7" s="29">
        <v>0</v>
      </c>
      <c r="D7" s="12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2" t="s">
        <v>64</v>
      </c>
      <c r="B8" s="16" t="s">
        <v>6</v>
      </c>
      <c r="C8" s="63">
        <v>9</v>
      </c>
      <c r="D8" s="12">
        <v>20</v>
      </c>
      <c r="E8" s="12"/>
      <c r="F8" s="12">
        <v>2</v>
      </c>
      <c r="G8" s="35">
        <v>29</v>
      </c>
      <c r="H8" s="12"/>
      <c r="I8" s="21">
        <f t="shared" si="0"/>
        <v>60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2" t="s">
        <v>65</v>
      </c>
      <c r="B9" s="16" t="s">
        <v>7</v>
      </c>
      <c r="C9" s="29">
        <v>0</v>
      </c>
      <c r="D9" s="12">
        <v>39</v>
      </c>
      <c r="E9" s="12">
        <v>9</v>
      </c>
      <c r="F9" s="12">
        <v>2</v>
      </c>
      <c r="G9" s="12"/>
      <c r="H9" s="12"/>
      <c r="I9" s="21">
        <f t="shared" si="0"/>
        <v>50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2" t="s">
        <v>66</v>
      </c>
      <c r="B10" s="16" t="s">
        <v>8</v>
      </c>
      <c r="C10" s="29">
        <v>4</v>
      </c>
      <c r="D10" s="12">
        <v>0</v>
      </c>
      <c r="E10" s="12"/>
      <c r="F10" s="12">
        <v>0</v>
      </c>
      <c r="G10" s="12"/>
      <c r="H10" s="12"/>
      <c r="I10" s="21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2" t="s">
        <v>67</v>
      </c>
      <c r="B11" s="16" t="s">
        <v>9</v>
      </c>
      <c r="C11" s="34">
        <v>32</v>
      </c>
      <c r="D11" s="27">
        <v>128</v>
      </c>
      <c r="E11" s="12">
        <v>19</v>
      </c>
      <c r="F11" s="30">
        <f>SUM(F16,F13)</f>
        <v>7</v>
      </c>
      <c r="G11" s="27">
        <f>G13</f>
        <v>17</v>
      </c>
      <c r="H11" s="27"/>
      <c r="I11" s="21">
        <f t="shared" si="0"/>
        <v>203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2" t="s">
        <v>68</v>
      </c>
      <c r="B12" s="16" t="s">
        <v>10</v>
      </c>
      <c r="C12" s="68">
        <v>22</v>
      </c>
      <c r="D12" s="12">
        <v>128</v>
      </c>
      <c r="E12" s="12">
        <v>16</v>
      </c>
      <c r="F12" s="12">
        <v>0</v>
      </c>
      <c r="G12" s="35">
        <v>17</v>
      </c>
      <c r="H12" s="12"/>
      <c r="I12" s="21">
        <f t="shared" si="0"/>
        <v>183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2" t="s">
        <v>69</v>
      </c>
      <c r="B13" s="16" t="s">
        <v>11</v>
      </c>
      <c r="C13" s="68">
        <v>18</v>
      </c>
      <c r="D13" s="12">
        <v>102</v>
      </c>
      <c r="E13" s="12">
        <v>14</v>
      </c>
      <c r="F13" s="12">
        <v>4</v>
      </c>
      <c r="G13" s="35">
        <v>17</v>
      </c>
      <c r="H13" s="12"/>
      <c r="I13" s="21">
        <f t="shared" si="0"/>
        <v>155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2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2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2" t="s">
        <v>72</v>
      </c>
      <c r="B16" s="16" t="s">
        <v>14</v>
      </c>
      <c r="C16" s="29">
        <v>2</v>
      </c>
      <c r="D16" s="12">
        <v>2</v>
      </c>
      <c r="E16" s="12">
        <v>5</v>
      </c>
      <c r="F16" s="12">
        <v>3</v>
      </c>
      <c r="G16" s="35">
        <v>3</v>
      </c>
      <c r="H16" s="12"/>
      <c r="I16" s="21">
        <f t="shared" si="0"/>
        <v>15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2" t="s">
        <v>73</v>
      </c>
      <c r="B17" s="16" t="s">
        <v>15</v>
      </c>
      <c r="C17" s="32">
        <f>SUM(C18:C20)</f>
        <v>0</v>
      </c>
      <c r="D17" s="27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2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2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3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4" t="s">
        <v>60</v>
      </c>
      <c r="B21" s="11" t="s">
        <v>19</v>
      </c>
      <c r="C21" s="32">
        <f>C22</f>
        <v>214</v>
      </c>
      <c r="D21" s="27">
        <v>1</v>
      </c>
      <c r="E21" s="27">
        <f>SUM(E22,E28,E34)</f>
        <v>14</v>
      </c>
      <c r="F21" s="30">
        <f>SUM(F22,F34)</f>
        <v>742</v>
      </c>
      <c r="G21" s="27">
        <f>G22</f>
        <v>11250</v>
      </c>
      <c r="H21" s="27">
        <f>H22+H34</f>
        <v>35</v>
      </c>
      <c r="I21" s="19">
        <f t="shared" si="0"/>
        <v>12256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2" t="s">
        <v>62</v>
      </c>
      <c r="B22" s="16" t="s">
        <v>20</v>
      </c>
      <c r="C22" s="34">
        <f>C23+C24+C25+C26+C27</f>
        <v>214</v>
      </c>
      <c r="D22" s="27">
        <v>1</v>
      </c>
      <c r="E22" s="27">
        <f>SUM(E23:E27)</f>
        <v>14</v>
      </c>
      <c r="F22" s="30">
        <f>SUM(F23:F27)</f>
        <v>742</v>
      </c>
      <c r="G22" s="27">
        <f>SUM(G23:G27)</f>
        <v>11250</v>
      </c>
      <c r="H22" s="27">
        <f>SUM(H23:H27)</f>
        <v>35</v>
      </c>
      <c r="I22" s="21">
        <f t="shared" si="0"/>
        <v>12256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2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2" t="s">
        <v>64</v>
      </c>
      <c r="B24" s="16" t="s">
        <v>22</v>
      </c>
      <c r="C24" s="33">
        <v>214</v>
      </c>
      <c r="D24" s="12">
        <v>1</v>
      </c>
      <c r="E24" s="12">
        <v>14</v>
      </c>
      <c r="F24" s="12">
        <v>742</v>
      </c>
      <c r="G24" s="12">
        <v>11250</v>
      </c>
      <c r="H24" s="12">
        <v>35</v>
      </c>
      <c r="I24" s="21">
        <f t="shared" si="0"/>
        <v>12256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2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2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2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2" t="s">
        <v>68</v>
      </c>
      <c r="B28" s="16" t="s">
        <v>26</v>
      </c>
      <c r="C28" s="34">
        <v>119</v>
      </c>
      <c r="D28" s="27">
        <v>0</v>
      </c>
      <c r="E28" s="12"/>
      <c r="F28" s="30">
        <f>SUM(F29:F33)</f>
        <v>486</v>
      </c>
      <c r="G28" s="47">
        <v>0</v>
      </c>
      <c r="H28" s="27">
        <v>25</v>
      </c>
      <c r="I28" s="21">
        <f t="shared" si="0"/>
        <v>630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2" t="s">
        <v>69</v>
      </c>
      <c r="B29" s="16" t="s">
        <v>27</v>
      </c>
      <c r="C29" s="68">
        <v>44</v>
      </c>
      <c r="D29" s="12">
        <v>0</v>
      </c>
      <c r="E29" s="12"/>
      <c r="F29" s="12">
        <v>0</v>
      </c>
      <c r="G29" s="12">
        <v>33</v>
      </c>
      <c r="H29" s="1">
        <v>14</v>
      </c>
      <c r="I29" s="21">
        <f t="shared" si="0"/>
        <v>91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2" t="s">
        <v>70</v>
      </c>
      <c r="B30" s="16" t="s">
        <v>28</v>
      </c>
      <c r="C30" s="68">
        <v>7</v>
      </c>
      <c r="D30" s="12">
        <v>0</v>
      </c>
      <c r="E30" s="12"/>
      <c r="F30" s="12">
        <v>463</v>
      </c>
      <c r="G30" s="12">
        <v>33</v>
      </c>
      <c r="H30" s="12">
        <v>19</v>
      </c>
      <c r="I30" s="21">
        <f t="shared" si="0"/>
        <v>522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2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2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>
        <v>33</v>
      </c>
      <c r="H32" s="12"/>
      <c r="I32" s="21">
        <f t="shared" si="0"/>
        <v>33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2" t="s">
        <v>73</v>
      </c>
      <c r="B33" s="16" t="s">
        <v>31</v>
      </c>
      <c r="C33" s="29">
        <v>5</v>
      </c>
      <c r="D33" s="12">
        <v>0</v>
      </c>
      <c r="E33" s="12"/>
      <c r="F33" s="12">
        <v>23</v>
      </c>
      <c r="G33" s="12"/>
      <c r="H33" s="12">
        <v>21</v>
      </c>
      <c r="I33" s="21">
        <f t="shared" si="0"/>
        <v>49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2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3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2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3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1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4" t="s">
        <v>79</v>
      </c>
      <c r="B39" s="11" t="s">
        <v>37</v>
      </c>
      <c r="C39" s="63">
        <v>76</v>
      </c>
      <c r="D39" s="27">
        <v>25</v>
      </c>
      <c r="E39" s="12">
        <v>174</v>
      </c>
      <c r="F39" s="12">
        <v>38</v>
      </c>
      <c r="G39" s="12">
        <v>27</v>
      </c>
      <c r="H39" s="12">
        <v>20</v>
      </c>
      <c r="I39" s="19">
        <f t="shared" si="0"/>
        <v>360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4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4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4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4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5" t="s">
        <v>84</v>
      </c>
      <c r="B44" s="14" t="s">
        <v>42</v>
      </c>
      <c r="C44" s="32">
        <f>C39+C3</f>
        <v>379</v>
      </c>
      <c r="D44" s="27">
        <v>90</v>
      </c>
      <c r="E44" s="27">
        <f>SUM(E3,E38:E43)</f>
        <v>212</v>
      </c>
      <c r="F44" s="52">
        <f>SUM(F3,F39)</f>
        <v>790</v>
      </c>
      <c r="G44" s="27">
        <f>G3+G39</f>
        <v>11412</v>
      </c>
      <c r="H44" s="51">
        <f>H39+H3</f>
        <v>55</v>
      </c>
      <c r="I44" s="23">
        <f t="shared" si="0"/>
        <v>12938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100</v>
      </c>
    </row>
    <row r="2" spans="1:46" s="7" customFormat="1" ht="15" customHeight="1" x14ac:dyDescent="0.25">
      <c r="A2" s="8"/>
      <c r="B2" s="9"/>
      <c r="C2" s="69" t="s">
        <v>85</v>
      </c>
      <c r="D2" s="70"/>
      <c r="E2" s="69" t="s">
        <v>86</v>
      </c>
      <c r="F2" s="70"/>
      <c r="G2" s="69" t="s">
        <v>92</v>
      </c>
      <c r="H2" s="70"/>
      <c r="I2" s="69" t="s">
        <v>88</v>
      </c>
      <c r="J2" s="70"/>
      <c r="K2" s="69" t="s">
        <v>89</v>
      </c>
      <c r="L2" s="70"/>
      <c r="M2" s="69" t="s">
        <v>90</v>
      </c>
      <c r="N2" s="78"/>
      <c r="O2" s="79" t="s">
        <v>91</v>
      </c>
      <c r="P2" s="78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71" t="s">
        <v>59</v>
      </c>
      <c r="B4" s="11" t="s">
        <v>1</v>
      </c>
      <c r="C4" s="27">
        <f t="shared" ref="C4:D4" si="0">C5+C22</f>
        <v>27615</v>
      </c>
      <c r="D4" s="27">
        <f t="shared" si="0"/>
        <v>35</v>
      </c>
      <c r="E4" s="66">
        <v>19030</v>
      </c>
      <c r="F4" s="66">
        <v>32</v>
      </c>
      <c r="G4" s="30">
        <f>G5+G22</f>
        <v>5187</v>
      </c>
      <c r="H4" s="30">
        <v>16</v>
      </c>
      <c r="I4" s="44">
        <f>SUM(I5,I22,I29)</f>
        <v>9789</v>
      </c>
      <c r="J4" s="57"/>
      <c r="K4" s="47">
        <f>K5+K22</f>
        <v>10148.835000000001</v>
      </c>
      <c r="L4" s="27"/>
      <c r="M4" s="47">
        <f t="shared" ref="M4" si="1">M5+M22</f>
        <v>753.11</v>
      </c>
      <c r="N4" s="18"/>
      <c r="O4" s="18">
        <f>C4+E4+G4+I4+K4+M4</f>
        <v>72522.945000000007</v>
      </c>
      <c r="P4" s="19">
        <f>D4+F4+H4+J4+L4+N4</f>
        <v>83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1" t="s">
        <v>60</v>
      </c>
      <c r="B5" s="11" t="s">
        <v>2</v>
      </c>
      <c r="C5" s="27">
        <f>C6+C12</f>
        <v>23320</v>
      </c>
      <c r="D5" s="27">
        <f>D6+D12+D18</f>
        <v>35</v>
      </c>
      <c r="E5" s="66">
        <v>19028</v>
      </c>
      <c r="F5" s="66">
        <v>32</v>
      </c>
      <c r="G5" s="30">
        <f>G6+G12</f>
        <v>4252</v>
      </c>
      <c r="H5" s="41"/>
      <c r="I5" s="44">
        <f>SUM(I12,I6)</f>
        <v>6972</v>
      </c>
      <c r="J5" s="57"/>
      <c r="K5" s="47">
        <f>K6+K12</f>
        <v>8764.0480000000007</v>
      </c>
      <c r="L5" s="27"/>
      <c r="M5" s="47">
        <f t="shared" ref="M5" si="2">M6+M12</f>
        <v>0</v>
      </c>
      <c r="N5" s="18"/>
      <c r="O5" s="18">
        <f t="shared" ref="O5:O45" si="3">C5+E5+G5+I5+K5+M5</f>
        <v>62336.048000000003</v>
      </c>
      <c r="P5" s="19">
        <f t="shared" ref="P5:P45" si="4">D5+F5+H5+J5+L5+N5</f>
        <v>67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2" t="s">
        <v>61</v>
      </c>
      <c r="B6" s="16" t="s">
        <v>3</v>
      </c>
      <c r="C6" s="27">
        <f>SUM(C7:C11)</f>
        <v>22716</v>
      </c>
      <c r="D6" s="27"/>
      <c r="E6" s="66">
        <v>18014</v>
      </c>
      <c r="F6" s="66">
        <v>0</v>
      </c>
      <c r="G6" s="30">
        <f>G7+G10</f>
        <v>3890</v>
      </c>
      <c r="H6" s="41"/>
      <c r="I6" s="44">
        <f>SUM(I7:I11)</f>
        <v>6865</v>
      </c>
      <c r="J6" s="57"/>
      <c r="K6" s="47">
        <f>K7</f>
        <v>8391.4950000000008</v>
      </c>
      <c r="L6" s="27"/>
      <c r="M6" s="47">
        <f t="shared" ref="M6" si="5">SUM(M7:M11)</f>
        <v>0</v>
      </c>
      <c r="N6" s="20"/>
      <c r="O6" s="18">
        <f t="shared" si="3"/>
        <v>59876.495000000003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2" t="s">
        <v>62</v>
      </c>
      <c r="B7" s="16" t="s">
        <v>4</v>
      </c>
      <c r="C7" s="35">
        <v>15755</v>
      </c>
      <c r="D7" s="12"/>
      <c r="E7" s="67">
        <v>10480</v>
      </c>
      <c r="F7" s="67">
        <v>0</v>
      </c>
      <c r="G7" s="12">
        <v>3890</v>
      </c>
      <c r="H7" s="40"/>
      <c r="I7" s="12">
        <v>4987</v>
      </c>
      <c r="J7" s="58"/>
      <c r="K7" s="48">
        <v>8391.4950000000008</v>
      </c>
      <c r="L7" s="35"/>
      <c r="M7" s="12"/>
      <c r="N7" s="20"/>
      <c r="O7" s="18">
        <f t="shared" si="3"/>
        <v>43503.495000000003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2" t="s">
        <v>63</v>
      </c>
      <c r="B8" s="16" t="s">
        <v>5</v>
      </c>
      <c r="C8" s="35"/>
      <c r="D8" s="12"/>
      <c r="E8" s="67">
        <v>0</v>
      </c>
      <c r="F8" s="67">
        <v>0</v>
      </c>
      <c r="G8" s="37"/>
      <c r="H8" s="40"/>
      <c r="I8" s="12">
        <v>0</v>
      </c>
      <c r="J8" s="58"/>
      <c r="K8" s="48"/>
      <c r="L8" s="35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2" t="s">
        <v>64</v>
      </c>
      <c r="B9" s="16" t="s">
        <v>6</v>
      </c>
      <c r="C9" s="35">
        <v>6797</v>
      </c>
      <c r="D9" s="12"/>
      <c r="E9" s="67">
        <v>827</v>
      </c>
      <c r="F9" s="67">
        <v>0</v>
      </c>
      <c r="G9" s="38"/>
      <c r="H9" s="40"/>
      <c r="I9" s="12">
        <v>457</v>
      </c>
      <c r="J9" s="58"/>
      <c r="K9" s="48"/>
      <c r="L9" s="35"/>
      <c r="M9" s="12"/>
      <c r="N9" s="20"/>
      <c r="O9" s="18">
        <f t="shared" si="3"/>
        <v>8081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2" t="s">
        <v>65</v>
      </c>
      <c r="B10" s="16" t="s">
        <v>7</v>
      </c>
      <c r="C10" s="35"/>
      <c r="D10" s="12"/>
      <c r="E10" s="67">
        <v>6707</v>
      </c>
      <c r="F10" s="67">
        <v>0</v>
      </c>
      <c r="G10" s="35"/>
      <c r="H10" s="40"/>
      <c r="I10" s="12">
        <v>1421</v>
      </c>
      <c r="J10" s="58"/>
      <c r="K10" s="49"/>
      <c r="L10" s="12"/>
      <c r="M10" s="12"/>
      <c r="N10" s="20"/>
      <c r="O10" s="18">
        <f t="shared" si="3"/>
        <v>8128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2" t="s">
        <v>66</v>
      </c>
      <c r="B11" s="16" t="s">
        <v>8</v>
      </c>
      <c r="C11" s="35">
        <v>164</v>
      </c>
      <c r="D11" s="12"/>
      <c r="E11" s="67">
        <v>0</v>
      </c>
      <c r="F11" s="67">
        <v>0</v>
      </c>
      <c r="G11" s="37"/>
      <c r="H11" s="40"/>
      <c r="I11" s="12">
        <v>0</v>
      </c>
      <c r="J11" s="58"/>
      <c r="K11" s="49"/>
      <c r="L11" s="12"/>
      <c r="M11" s="12"/>
      <c r="N11" s="20"/>
      <c r="O11" s="18">
        <f t="shared" si="3"/>
        <v>164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2" t="s">
        <v>67</v>
      </c>
      <c r="B12" s="16" t="s">
        <v>9</v>
      </c>
      <c r="C12" s="30">
        <f>C13+C14+C15+C16+C17</f>
        <v>604</v>
      </c>
      <c r="D12" s="27"/>
      <c r="E12" s="66">
        <v>1014</v>
      </c>
      <c r="F12" s="66">
        <v>0</v>
      </c>
      <c r="G12" s="30">
        <v>362</v>
      </c>
      <c r="H12" s="41"/>
      <c r="I12" s="46">
        <f>SUM(I13:I17)</f>
        <v>107</v>
      </c>
      <c r="J12" s="57"/>
      <c r="K12" s="47">
        <f>SUM(K13:K17)</f>
        <v>372.553</v>
      </c>
      <c r="L12" s="27"/>
      <c r="M12" s="27"/>
      <c r="N12" s="20"/>
      <c r="O12" s="18">
        <f t="shared" si="3"/>
        <v>2459.5529999999999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2" t="s">
        <v>68</v>
      </c>
      <c r="B13" s="16" t="s">
        <v>10</v>
      </c>
      <c r="C13" s="35"/>
      <c r="D13" s="12"/>
      <c r="E13" s="67">
        <v>0</v>
      </c>
      <c r="F13" s="67">
        <v>0</v>
      </c>
      <c r="G13" s="37"/>
      <c r="H13" s="40"/>
      <c r="I13" s="12"/>
      <c r="J13" s="58"/>
      <c r="K13" s="49"/>
      <c r="L13" s="12"/>
      <c r="M13" s="12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2" t="s">
        <v>69</v>
      </c>
      <c r="B14" s="16" t="s">
        <v>11</v>
      </c>
      <c r="C14" s="35">
        <v>257</v>
      </c>
      <c r="D14" s="12"/>
      <c r="E14" s="67">
        <v>1014</v>
      </c>
      <c r="F14" s="67">
        <v>0</v>
      </c>
      <c r="G14" s="12">
        <v>362</v>
      </c>
      <c r="H14" s="40"/>
      <c r="I14" s="12">
        <v>74</v>
      </c>
      <c r="J14" s="58"/>
      <c r="K14" s="49">
        <v>372.553</v>
      </c>
      <c r="L14" s="12"/>
      <c r="M14" s="12"/>
      <c r="N14" s="20"/>
      <c r="O14" s="18">
        <f t="shared" si="3"/>
        <v>2079.5529999999999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2" t="s">
        <v>70</v>
      </c>
      <c r="B15" s="16" t="s">
        <v>12</v>
      </c>
      <c r="C15" s="35"/>
      <c r="D15" s="12"/>
      <c r="E15" s="67">
        <v>0</v>
      </c>
      <c r="F15" s="67">
        <v>0</v>
      </c>
      <c r="G15" s="37"/>
      <c r="H15" s="40"/>
      <c r="I15" s="12">
        <v>0</v>
      </c>
      <c r="J15" s="58"/>
      <c r="K15" s="49"/>
      <c r="L15" s="12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2" t="s">
        <v>71</v>
      </c>
      <c r="B16" s="16" t="s">
        <v>13</v>
      </c>
      <c r="C16" s="35"/>
      <c r="D16" s="12"/>
      <c r="E16" s="67">
        <v>0</v>
      </c>
      <c r="F16" s="67">
        <v>0</v>
      </c>
      <c r="G16" s="37"/>
      <c r="H16" s="40"/>
      <c r="I16" s="12">
        <v>0</v>
      </c>
      <c r="J16" s="58"/>
      <c r="K16" s="49"/>
      <c r="L16" s="12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2" t="s">
        <v>72</v>
      </c>
      <c r="B17" s="16" t="s">
        <v>14</v>
      </c>
      <c r="C17" s="12">
        <v>347</v>
      </c>
      <c r="D17" s="12"/>
      <c r="E17" s="67">
        <v>0</v>
      </c>
      <c r="F17" s="67">
        <v>0</v>
      </c>
      <c r="G17" s="12">
        <v>114</v>
      </c>
      <c r="H17" s="40"/>
      <c r="I17" s="12">
        <v>33</v>
      </c>
      <c r="J17" s="58"/>
      <c r="K17" s="49"/>
      <c r="L17" s="12"/>
      <c r="M17" s="12"/>
      <c r="N17" s="20"/>
      <c r="O17" s="18">
        <f t="shared" si="3"/>
        <v>494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2" t="s">
        <v>73</v>
      </c>
      <c r="B18" s="16" t="s">
        <v>15</v>
      </c>
      <c r="C18" s="30"/>
      <c r="D18" s="27">
        <f>D20</f>
        <v>35</v>
      </c>
      <c r="E18" s="66">
        <v>0</v>
      </c>
      <c r="F18" s="66">
        <v>32</v>
      </c>
      <c r="G18" s="39"/>
      <c r="H18" s="41"/>
      <c r="I18" s="27">
        <v>0</v>
      </c>
      <c r="J18" s="57"/>
      <c r="K18" s="47"/>
      <c r="L18" s="27"/>
      <c r="M18" s="27"/>
      <c r="N18" s="20"/>
      <c r="O18" s="18">
        <f t="shared" si="3"/>
        <v>0</v>
      </c>
      <c r="P18" s="19">
        <f t="shared" si="4"/>
        <v>67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2" t="s">
        <v>74</v>
      </c>
      <c r="B19" s="16" t="s">
        <v>16</v>
      </c>
      <c r="C19" s="35"/>
      <c r="D19" s="12"/>
      <c r="E19" s="67">
        <v>0</v>
      </c>
      <c r="F19" s="67">
        <v>0</v>
      </c>
      <c r="G19" s="37"/>
      <c r="H19" s="40"/>
      <c r="I19" s="12">
        <v>0</v>
      </c>
      <c r="J19" s="58"/>
      <c r="K19" s="49"/>
      <c r="L19" s="12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2" t="s">
        <v>75</v>
      </c>
      <c r="B20" s="16" t="s">
        <v>17</v>
      </c>
      <c r="C20" s="35"/>
      <c r="D20" s="12">
        <v>35</v>
      </c>
      <c r="E20" s="67">
        <v>0</v>
      </c>
      <c r="F20" s="67">
        <v>32</v>
      </c>
      <c r="G20" s="37"/>
      <c r="H20" s="40"/>
      <c r="I20" s="12">
        <v>0</v>
      </c>
      <c r="J20" s="58"/>
      <c r="K20" s="49"/>
      <c r="L20" s="12"/>
      <c r="M20" s="12"/>
      <c r="N20" s="20"/>
      <c r="O20" s="18">
        <f t="shared" si="3"/>
        <v>0</v>
      </c>
      <c r="P20" s="19">
        <f t="shared" si="4"/>
        <v>67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3" t="s">
        <v>76</v>
      </c>
      <c r="B21" s="16" t="s">
        <v>18</v>
      </c>
      <c r="C21" s="35"/>
      <c r="D21" s="12"/>
      <c r="E21" s="67">
        <v>0</v>
      </c>
      <c r="F21" s="67">
        <v>0</v>
      </c>
      <c r="G21" s="37"/>
      <c r="H21" s="40"/>
      <c r="I21" s="12">
        <v>0</v>
      </c>
      <c r="J21" s="58"/>
      <c r="K21" s="49"/>
      <c r="L21" s="12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4" t="s">
        <v>60</v>
      </c>
      <c r="B22" s="11" t="s">
        <v>19</v>
      </c>
      <c r="C22" s="32">
        <f>C23+C29</f>
        <v>4295</v>
      </c>
      <c r="D22" s="30"/>
      <c r="E22" s="66">
        <v>2</v>
      </c>
      <c r="F22" s="66">
        <v>0</v>
      </c>
      <c r="G22" s="30">
        <f>G23</f>
        <v>935</v>
      </c>
      <c r="H22" s="41"/>
      <c r="I22" s="30">
        <f>SUM(I23,I35)</f>
        <v>2621</v>
      </c>
      <c r="J22" s="59"/>
      <c r="K22" s="47">
        <f>K23+K29</f>
        <v>1384.787</v>
      </c>
      <c r="L22" s="27"/>
      <c r="M22" s="47">
        <f t="shared" ref="M22" si="6">M23+M29</f>
        <v>753.11</v>
      </c>
      <c r="N22" s="18"/>
      <c r="O22" s="18">
        <f t="shared" si="3"/>
        <v>9990.8970000000008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2" t="s">
        <v>62</v>
      </c>
      <c r="B23" s="16" t="s">
        <v>20</v>
      </c>
      <c r="C23" s="30">
        <f>SUM(C24:C28)</f>
        <v>3532</v>
      </c>
      <c r="D23" s="27"/>
      <c r="E23" s="66">
        <v>2</v>
      </c>
      <c r="F23" s="66">
        <v>0</v>
      </c>
      <c r="G23" s="30">
        <f>G25</f>
        <v>935</v>
      </c>
      <c r="H23" s="41"/>
      <c r="I23" s="30">
        <f t="shared" ref="I23" si="7">SUM(I24:I28)</f>
        <v>2621</v>
      </c>
      <c r="J23" s="57"/>
      <c r="K23" s="47">
        <f>K25</f>
        <v>1384.787</v>
      </c>
      <c r="L23" s="27"/>
      <c r="M23" s="27">
        <f t="shared" ref="M23" si="8">SUM(M24:M28)</f>
        <v>0</v>
      </c>
      <c r="N23" s="20"/>
      <c r="O23" s="18">
        <f t="shared" si="3"/>
        <v>8474.7870000000003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2" t="s">
        <v>63</v>
      </c>
      <c r="B24" s="16" t="s">
        <v>21</v>
      </c>
      <c r="C24" s="35"/>
      <c r="D24" s="12"/>
      <c r="E24" s="67">
        <v>0</v>
      </c>
      <c r="F24" s="67">
        <v>0</v>
      </c>
      <c r="G24" s="37"/>
      <c r="H24" s="40"/>
      <c r="I24" s="12">
        <v>0</v>
      </c>
      <c r="J24" s="58"/>
      <c r="K24" s="49"/>
      <c r="L24" s="12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2" t="s">
        <v>64</v>
      </c>
      <c r="B25" s="16" t="s">
        <v>22</v>
      </c>
      <c r="C25" s="35">
        <v>3532</v>
      </c>
      <c r="D25" s="12"/>
      <c r="E25" s="67">
        <v>2</v>
      </c>
      <c r="F25" s="67">
        <v>0</v>
      </c>
      <c r="G25" s="12">
        <v>935</v>
      </c>
      <c r="H25" s="40"/>
      <c r="I25" s="12">
        <v>2621</v>
      </c>
      <c r="J25" s="58"/>
      <c r="K25" s="49">
        <v>1384.787</v>
      </c>
      <c r="L25" s="12"/>
      <c r="M25" s="12">
        <v>0</v>
      </c>
      <c r="N25" s="20"/>
      <c r="O25" s="18">
        <f t="shared" si="3"/>
        <v>8474.7870000000003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2" t="s">
        <v>65</v>
      </c>
      <c r="B26" s="16" t="s">
        <v>23</v>
      </c>
      <c r="C26" s="35"/>
      <c r="D26" s="12"/>
      <c r="E26" s="67">
        <v>0</v>
      </c>
      <c r="F26" s="67">
        <v>0</v>
      </c>
      <c r="G26" s="37"/>
      <c r="H26" s="40"/>
      <c r="I26" s="12">
        <v>0</v>
      </c>
      <c r="J26" s="58"/>
      <c r="K26" s="49"/>
      <c r="L26" s="12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2" t="s">
        <v>66</v>
      </c>
      <c r="B27" s="16" t="s">
        <v>24</v>
      </c>
      <c r="C27" s="35"/>
      <c r="D27" s="12"/>
      <c r="E27" s="67">
        <v>0</v>
      </c>
      <c r="F27" s="67">
        <v>0</v>
      </c>
      <c r="G27" s="37"/>
      <c r="H27" s="40"/>
      <c r="I27" s="12">
        <v>0</v>
      </c>
      <c r="J27" s="58"/>
      <c r="K27" s="49"/>
      <c r="L27" s="12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2" t="s">
        <v>67</v>
      </c>
      <c r="B28" s="16" t="s">
        <v>25</v>
      </c>
      <c r="C28" s="35"/>
      <c r="D28" s="12"/>
      <c r="E28" s="67">
        <v>0</v>
      </c>
      <c r="F28" s="67">
        <v>0</v>
      </c>
      <c r="G28" s="37"/>
      <c r="H28" s="40"/>
      <c r="I28" s="12">
        <v>0</v>
      </c>
      <c r="J28" s="58"/>
      <c r="K28" s="49"/>
      <c r="L28" s="12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2" t="s">
        <v>68</v>
      </c>
      <c r="B29" s="16" t="s">
        <v>26</v>
      </c>
      <c r="C29" s="30">
        <f>SUM(C30:C34)</f>
        <v>763</v>
      </c>
      <c r="D29" s="27"/>
      <c r="E29" s="66">
        <v>0</v>
      </c>
      <c r="F29" s="66">
        <v>0</v>
      </c>
      <c r="G29" s="39"/>
      <c r="H29" s="41"/>
      <c r="I29" s="30">
        <f>SUM(I30:I34)</f>
        <v>196</v>
      </c>
      <c r="J29" s="57"/>
      <c r="K29" s="47">
        <v>0</v>
      </c>
      <c r="L29" s="27"/>
      <c r="M29" s="47">
        <f t="shared" ref="M29" si="9">SUM(M30:M34)</f>
        <v>753.11</v>
      </c>
      <c r="N29" s="20"/>
      <c r="O29" s="18">
        <f t="shared" si="3"/>
        <v>1712.1100000000001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2" t="s">
        <v>69</v>
      </c>
      <c r="B30" s="16" t="s">
        <v>27</v>
      </c>
      <c r="C30" s="35"/>
      <c r="D30" s="12"/>
      <c r="E30" s="67">
        <v>0</v>
      </c>
      <c r="F30" s="67">
        <v>0</v>
      </c>
      <c r="G30" s="37"/>
      <c r="H30" s="40"/>
      <c r="I30" s="12">
        <v>0</v>
      </c>
      <c r="J30" s="58"/>
      <c r="K30" s="49"/>
      <c r="L30" s="12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2" t="s">
        <v>70</v>
      </c>
      <c r="B31" s="16" t="s">
        <v>28</v>
      </c>
      <c r="C31" s="35">
        <v>585</v>
      </c>
      <c r="D31" s="12"/>
      <c r="E31" s="67">
        <v>0</v>
      </c>
      <c r="F31" s="67">
        <v>0</v>
      </c>
      <c r="G31" s="37"/>
      <c r="H31" s="40"/>
      <c r="I31" s="12">
        <v>196</v>
      </c>
      <c r="J31" s="58"/>
      <c r="K31" s="49"/>
      <c r="L31" s="12"/>
      <c r="M31" s="49">
        <v>13.01</v>
      </c>
      <c r="N31" s="20"/>
      <c r="O31" s="18">
        <f t="shared" si="3"/>
        <v>794.01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2" t="s">
        <v>71</v>
      </c>
      <c r="B32" s="16" t="s">
        <v>29</v>
      </c>
      <c r="C32" s="35"/>
      <c r="D32" s="12"/>
      <c r="E32" s="67">
        <v>0</v>
      </c>
      <c r="F32" s="67">
        <v>0</v>
      </c>
      <c r="G32" s="37"/>
      <c r="H32" s="40"/>
      <c r="I32" s="12">
        <v>0</v>
      </c>
      <c r="J32" s="58"/>
      <c r="K32" s="49"/>
      <c r="L32" s="12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2" t="s">
        <v>72</v>
      </c>
      <c r="B33" s="16" t="s">
        <v>30</v>
      </c>
      <c r="C33" s="35"/>
      <c r="D33" s="12"/>
      <c r="E33" s="67">
        <v>0</v>
      </c>
      <c r="F33" s="67">
        <v>0</v>
      </c>
      <c r="G33" s="37"/>
      <c r="H33" s="40"/>
      <c r="I33" s="12">
        <v>0</v>
      </c>
      <c r="J33" s="58"/>
      <c r="K33" s="49"/>
      <c r="L33" s="12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2" t="s">
        <v>73</v>
      </c>
      <c r="B34" s="16" t="s">
        <v>31</v>
      </c>
      <c r="C34" s="35">
        <v>178</v>
      </c>
      <c r="D34" s="12"/>
      <c r="E34" s="67">
        <v>0</v>
      </c>
      <c r="F34" s="67">
        <v>0</v>
      </c>
      <c r="G34" s="37"/>
      <c r="H34" s="40"/>
      <c r="I34" s="12">
        <v>0</v>
      </c>
      <c r="J34" s="58"/>
      <c r="K34" s="49"/>
      <c r="L34" s="12"/>
      <c r="M34" s="49">
        <v>740.1</v>
      </c>
      <c r="N34" s="20"/>
      <c r="O34" s="18">
        <f t="shared" si="3"/>
        <v>918.1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2" t="s">
        <v>74</v>
      </c>
      <c r="B35" s="16" t="s">
        <v>32</v>
      </c>
      <c r="C35" s="30"/>
      <c r="D35" s="27"/>
      <c r="E35" s="66">
        <v>0</v>
      </c>
      <c r="F35" s="66">
        <v>0</v>
      </c>
      <c r="G35" s="39"/>
      <c r="H35" s="27">
        <v>16</v>
      </c>
      <c r="I35" s="27">
        <v>0</v>
      </c>
      <c r="J35" s="57"/>
      <c r="K35" s="47"/>
      <c r="L35" s="27"/>
      <c r="M35" s="27"/>
      <c r="N35" s="20"/>
      <c r="O35" s="18">
        <f t="shared" si="3"/>
        <v>0</v>
      </c>
      <c r="P35" s="19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3" t="s">
        <v>77</v>
      </c>
      <c r="B36" s="16" t="s">
        <v>33</v>
      </c>
      <c r="C36" s="35"/>
      <c r="D36" s="12"/>
      <c r="E36" s="67">
        <v>0</v>
      </c>
      <c r="F36" s="67">
        <v>0</v>
      </c>
      <c r="G36" s="12"/>
      <c r="H36" s="12">
        <v>16</v>
      </c>
      <c r="I36" s="12">
        <v>0</v>
      </c>
      <c r="J36" s="58"/>
      <c r="K36" s="49"/>
      <c r="L36" s="12"/>
      <c r="M36" s="12"/>
      <c r="N36" s="20"/>
      <c r="O36" s="18">
        <f t="shared" si="3"/>
        <v>0</v>
      </c>
      <c r="P36" s="19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2" t="s">
        <v>75</v>
      </c>
      <c r="B37" s="16" t="s">
        <v>34</v>
      </c>
      <c r="C37" s="35"/>
      <c r="E37" s="67">
        <v>0</v>
      </c>
      <c r="F37" s="67">
        <v>0</v>
      </c>
      <c r="G37" s="37"/>
      <c r="H37" s="12"/>
      <c r="I37" s="12">
        <v>0</v>
      </c>
      <c r="J37" s="58"/>
      <c r="K37" s="49"/>
      <c r="L37" s="12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3" t="s">
        <v>76</v>
      </c>
      <c r="B38" s="16" t="s">
        <v>35</v>
      </c>
      <c r="C38" s="35"/>
      <c r="D38" s="12"/>
      <c r="E38" s="67">
        <v>0</v>
      </c>
      <c r="F38" s="67">
        <v>0</v>
      </c>
      <c r="G38" s="37"/>
      <c r="H38" s="12"/>
      <c r="I38" s="12">
        <v>0</v>
      </c>
      <c r="J38" s="58"/>
      <c r="K38" s="49"/>
      <c r="L38" s="12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1" t="s">
        <v>78</v>
      </c>
      <c r="B39" s="11" t="s">
        <v>36</v>
      </c>
      <c r="C39" s="35"/>
      <c r="D39" s="12"/>
      <c r="E39" s="67">
        <v>0</v>
      </c>
      <c r="F39" s="67">
        <v>0</v>
      </c>
      <c r="G39" s="37"/>
      <c r="H39" s="12"/>
      <c r="I39" s="12">
        <v>579</v>
      </c>
      <c r="J39" s="58"/>
      <c r="K39" s="49"/>
      <c r="L39" s="12"/>
      <c r="M39" s="12"/>
      <c r="N39" s="18"/>
      <c r="O39" s="18">
        <f t="shared" si="3"/>
        <v>579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4" t="s">
        <v>79</v>
      </c>
      <c r="B40" s="11" t="s">
        <v>37</v>
      </c>
      <c r="C40" s="35">
        <v>17422</v>
      </c>
      <c r="D40" s="12"/>
      <c r="E40" s="66">
        <v>94</v>
      </c>
      <c r="F40" s="66">
        <v>0</v>
      </c>
      <c r="G40" s="12">
        <v>9982</v>
      </c>
      <c r="H40" s="12"/>
      <c r="I40" s="12">
        <v>79</v>
      </c>
      <c r="J40" s="58"/>
      <c r="K40" s="49">
        <v>4601.1030000000001</v>
      </c>
      <c r="L40" s="12"/>
      <c r="M40" s="49">
        <v>26.59</v>
      </c>
      <c r="N40" s="18"/>
      <c r="O40" s="18">
        <f t="shared" si="3"/>
        <v>32204.692999999999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4" t="s">
        <v>80</v>
      </c>
      <c r="B41" s="11" t="s">
        <v>38</v>
      </c>
      <c r="C41" s="35"/>
      <c r="D41" s="12"/>
      <c r="E41" s="67">
        <v>0</v>
      </c>
      <c r="F41" s="67">
        <v>0</v>
      </c>
      <c r="G41" s="40"/>
      <c r="H41" s="12"/>
      <c r="I41" s="12">
        <v>0</v>
      </c>
      <c r="J41" s="58"/>
      <c r="K41" s="49"/>
      <c r="L41" s="12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4" t="s">
        <v>81</v>
      </c>
      <c r="B42" s="11" t="s">
        <v>39</v>
      </c>
      <c r="C42" s="35"/>
      <c r="D42" s="12"/>
      <c r="E42" s="67">
        <v>0</v>
      </c>
      <c r="F42" s="67">
        <v>0</v>
      </c>
      <c r="G42" s="40"/>
      <c r="H42" s="12"/>
      <c r="I42" s="12">
        <v>0</v>
      </c>
      <c r="J42" s="58"/>
      <c r="K42" s="49"/>
      <c r="L42" s="12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4" t="s">
        <v>82</v>
      </c>
      <c r="B43" s="11" t="s">
        <v>40</v>
      </c>
      <c r="C43" s="12"/>
      <c r="D43" s="12"/>
      <c r="E43" s="67">
        <v>0</v>
      </c>
      <c r="F43" s="67">
        <v>0</v>
      </c>
      <c r="G43" s="40"/>
      <c r="H43" s="12"/>
      <c r="I43" s="12">
        <v>0</v>
      </c>
      <c r="J43" s="58"/>
      <c r="K43" s="49"/>
      <c r="L43" s="12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4" t="s">
        <v>83</v>
      </c>
      <c r="B44" s="11" t="s">
        <v>41</v>
      </c>
      <c r="C44" s="12"/>
      <c r="D44" s="12"/>
      <c r="E44" s="67">
        <v>0</v>
      </c>
      <c r="F44" s="67">
        <v>0</v>
      </c>
      <c r="G44" s="40"/>
      <c r="H44" s="12"/>
      <c r="I44" s="12">
        <v>0</v>
      </c>
      <c r="J44" s="58"/>
      <c r="K44" s="49"/>
      <c r="L44" s="12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5" t="s">
        <v>84</v>
      </c>
      <c r="B45" s="14" t="s">
        <v>42</v>
      </c>
      <c r="C45" s="27">
        <f>C6+C12+C23+C29+C40</f>
        <v>45037</v>
      </c>
      <c r="D45" s="27">
        <f>D20</f>
        <v>35</v>
      </c>
      <c r="E45" s="66">
        <v>19124</v>
      </c>
      <c r="F45" s="66">
        <v>32</v>
      </c>
      <c r="G45" s="30">
        <f>G40+G4</f>
        <v>15169</v>
      </c>
      <c r="H45" s="30">
        <f>H4</f>
        <v>16</v>
      </c>
      <c r="I45" s="54">
        <f>SUM(I4,I40,I39)</f>
        <v>10447</v>
      </c>
      <c r="J45" s="60"/>
      <c r="K45" s="50">
        <f>K4+K40</f>
        <v>14749.938000000002</v>
      </c>
      <c r="L45" s="30"/>
      <c r="M45" s="55">
        <f t="shared" ref="M45" si="10">M6+M12+M23+M29+M40</f>
        <v>779.7</v>
      </c>
      <c r="N45" s="22"/>
      <c r="O45" s="22">
        <f t="shared" si="3"/>
        <v>105306.63799999999</v>
      </c>
      <c r="P45" s="23">
        <f t="shared" si="4"/>
        <v>83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100</v>
      </c>
    </row>
    <row r="2" spans="1:46" s="7" customFormat="1" ht="15" customHeight="1" x14ac:dyDescent="0.25">
      <c r="A2" s="8"/>
      <c r="B2" s="9"/>
      <c r="C2" s="69" t="s">
        <v>85</v>
      </c>
      <c r="D2" s="70"/>
      <c r="E2" s="69" t="s">
        <v>86</v>
      </c>
      <c r="F2" s="70"/>
      <c r="G2" s="69" t="s">
        <v>92</v>
      </c>
      <c r="H2" s="70"/>
      <c r="I2" s="69" t="s">
        <v>88</v>
      </c>
      <c r="J2" s="70"/>
      <c r="K2" s="69" t="s">
        <v>89</v>
      </c>
      <c r="L2" s="70"/>
      <c r="M2" s="69" t="s">
        <v>90</v>
      </c>
      <c r="N2" s="78"/>
      <c r="O2" s="79" t="s">
        <v>91</v>
      </c>
      <c r="P2" s="78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71" t="s">
        <v>59</v>
      </c>
      <c r="B4" s="11" t="s">
        <v>1</v>
      </c>
      <c r="C4" s="27">
        <f t="shared" ref="C4:D4" si="0">C5+C22</f>
        <v>28342</v>
      </c>
      <c r="D4" s="27">
        <f t="shared" si="0"/>
        <v>28</v>
      </c>
      <c r="E4" s="27">
        <v>11994</v>
      </c>
      <c r="F4" s="27">
        <v>32</v>
      </c>
      <c r="G4" s="27">
        <f t="shared" ref="G4:H4" si="1">G5+G22</f>
        <v>15328</v>
      </c>
      <c r="H4" s="27">
        <f t="shared" si="1"/>
        <v>16</v>
      </c>
      <c r="I4" s="44">
        <f>SUM(I5,I22,I29)</f>
        <v>4906</v>
      </c>
      <c r="J4" s="57"/>
      <c r="K4" s="47">
        <f>K5+K22</f>
        <v>2600.2629999999999</v>
      </c>
      <c r="L4" s="18"/>
      <c r="M4" s="18"/>
      <c r="N4" s="18"/>
      <c r="O4" s="18">
        <f>C4+E4+G4+I4+K4+M4</f>
        <v>63170.262999999999</v>
      </c>
      <c r="P4" s="19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1" t="s">
        <v>60</v>
      </c>
      <c r="B5" s="11" t="s">
        <v>2</v>
      </c>
      <c r="C5" s="27">
        <f>C6+C12</f>
        <v>23646</v>
      </c>
      <c r="D5" s="27">
        <f>D6+D12+D18</f>
        <v>28</v>
      </c>
      <c r="E5" s="27">
        <v>11994</v>
      </c>
      <c r="F5" s="27">
        <v>32</v>
      </c>
      <c r="G5" s="27">
        <f t="shared" ref="G5:H5" si="2">SUM(G6,G18,G12)</f>
        <v>14428</v>
      </c>
      <c r="H5" s="27">
        <f t="shared" si="2"/>
        <v>0</v>
      </c>
      <c r="I5" s="44">
        <f>SUM(I12,I6)</f>
        <v>2153</v>
      </c>
      <c r="J5" s="57"/>
      <c r="K5" s="47">
        <f>K6+K12</f>
        <v>1258.8119999999999</v>
      </c>
      <c r="L5" s="18"/>
      <c r="M5" s="18"/>
      <c r="N5" s="18"/>
      <c r="O5" s="18">
        <f t="shared" ref="O5:O45" si="3">C5+E5+G5+I5+K5+M5</f>
        <v>53479.811999999998</v>
      </c>
      <c r="P5" s="19">
        <f t="shared" ref="P5:P45" si="4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2" t="s">
        <v>61</v>
      </c>
      <c r="B6" s="16" t="s">
        <v>3</v>
      </c>
      <c r="C6" s="27">
        <f>SUM(C7:C11)</f>
        <v>22993</v>
      </c>
      <c r="D6" s="27"/>
      <c r="E6" s="27">
        <v>11788</v>
      </c>
      <c r="F6" s="27">
        <v>0</v>
      </c>
      <c r="G6" s="27">
        <f t="shared" ref="G6:H6" si="5">SUM(G7:G11)</f>
        <v>14355</v>
      </c>
      <c r="H6" s="27">
        <f t="shared" si="5"/>
        <v>0</v>
      </c>
      <c r="I6" s="44">
        <f>SUM(I7:I11)</f>
        <v>1947</v>
      </c>
      <c r="J6" s="57"/>
      <c r="K6" s="47">
        <f>K7</f>
        <v>1215.7159999999999</v>
      </c>
      <c r="L6" s="20"/>
      <c r="M6" s="20"/>
      <c r="N6" s="20"/>
      <c r="O6" s="18">
        <f t="shared" si="3"/>
        <v>52298.716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2" t="s">
        <v>62</v>
      </c>
      <c r="B7" s="16" t="s">
        <v>4</v>
      </c>
      <c r="C7" s="35">
        <v>20378</v>
      </c>
      <c r="D7" s="12"/>
      <c r="E7" s="12">
        <v>7254</v>
      </c>
      <c r="F7" s="12">
        <v>0</v>
      </c>
      <c r="G7" s="38">
        <v>14113</v>
      </c>
      <c r="H7" s="12"/>
      <c r="I7" s="12">
        <v>1535</v>
      </c>
      <c r="J7" s="58"/>
      <c r="K7" s="48">
        <v>1215.7159999999999</v>
      </c>
      <c r="L7" s="20"/>
      <c r="M7" s="20"/>
      <c r="N7" s="20"/>
      <c r="O7" s="18">
        <f t="shared" si="3"/>
        <v>44495.716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2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12"/>
      <c r="I8" s="12">
        <v>0</v>
      </c>
      <c r="J8" s="58"/>
      <c r="K8" s="48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2" t="s">
        <v>64</v>
      </c>
      <c r="B9" s="16" t="s">
        <v>6</v>
      </c>
      <c r="C9" s="35">
        <v>2342</v>
      </c>
      <c r="D9" s="12"/>
      <c r="E9" s="12">
        <v>2218</v>
      </c>
      <c r="F9" s="12">
        <v>0</v>
      </c>
      <c r="G9" s="38"/>
      <c r="H9" s="12"/>
      <c r="I9" s="12">
        <v>412</v>
      </c>
      <c r="J9" s="58"/>
      <c r="K9" s="48"/>
      <c r="L9" s="20"/>
      <c r="M9" s="20"/>
      <c r="N9" s="20"/>
      <c r="O9" s="18">
        <f t="shared" si="3"/>
        <v>4972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2" t="s">
        <v>65</v>
      </c>
      <c r="B10" s="16" t="s">
        <v>7</v>
      </c>
      <c r="C10" s="35"/>
      <c r="D10" s="12"/>
      <c r="E10" s="12">
        <v>2316</v>
      </c>
      <c r="F10" s="12">
        <v>0</v>
      </c>
      <c r="G10" s="35">
        <v>242</v>
      </c>
      <c r="H10" s="12"/>
      <c r="I10" s="12"/>
      <c r="J10" s="58"/>
      <c r="K10" s="49"/>
      <c r="L10" s="20"/>
      <c r="M10" s="20"/>
      <c r="N10" s="20"/>
      <c r="O10" s="18">
        <f t="shared" si="3"/>
        <v>2558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2" t="s">
        <v>66</v>
      </c>
      <c r="B11" s="16" t="s">
        <v>8</v>
      </c>
      <c r="C11" s="35">
        <v>273</v>
      </c>
      <c r="D11" s="12"/>
      <c r="E11" s="12">
        <v>0</v>
      </c>
      <c r="F11" s="12">
        <v>0</v>
      </c>
      <c r="G11" s="37"/>
      <c r="H11" s="12"/>
      <c r="I11" s="12">
        <v>0</v>
      </c>
      <c r="J11" s="58"/>
      <c r="K11" s="49"/>
      <c r="L11" s="20"/>
      <c r="M11" s="20"/>
      <c r="N11" s="20"/>
      <c r="O11" s="18">
        <f t="shared" si="3"/>
        <v>273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2" t="s">
        <v>67</v>
      </c>
      <c r="B12" s="16" t="s">
        <v>9</v>
      </c>
      <c r="C12" s="30">
        <f>C13+C14+C15+C16+C17</f>
        <v>653</v>
      </c>
      <c r="D12" s="27"/>
      <c r="E12" s="27">
        <v>206</v>
      </c>
      <c r="F12" s="27">
        <v>0</v>
      </c>
      <c r="G12" s="61">
        <f t="shared" ref="G12:H12" si="6">SUM(G13:G17)</f>
        <v>73</v>
      </c>
      <c r="H12" s="36">
        <f t="shared" si="6"/>
        <v>0</v>
      </c>
      <c r="I12" s="46">
        <f>SUM(I17,I14)</f>
        <v>206</v>
      </c>
      <c r="J12" s="57"/>
      <c r="K12" s="47">
        <f>SUM(K13:K17)</f>
        <v>43.095999999999997</v>
      </c>
      <c r="L12" s="20"/>
      <c r="M12" s="20"/>
      <c r="N12" s="20"/>
      <c r="O12" s="18">
        <f t="shared" si="3"/>
        <v>1181.096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2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12"/>
      <c r="I13" s="12"/>
      <c r="J13" s="58"/>
      <c r="K13" s="49"/>
      <c r="L13" s="20"/>
      <c r="M13" s="20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2" t="s">
        <v>69</v>
      </c>
      <c r="B14" s="16" t="s">
        <v>11</v>
      </c>
      <c r="C14" s="35">
        <v>653</v>
      </c>
      <c r="D14" s="12"/>
      <c r="E14" s="12">
        <v>206</v>
      </c>
      <c r="F14" s="12">
        <v>0</v>
      </c>
      <c r="G14" s="35">
        <v>73</v>
      </c>
      <c r="H14" s="12"/>
      <c r="I14" s="12">
        <v>174</v>
      </c>
      <c r="J14" s="58"/>
      <c r="K14" s="49">
        <v>43.095999999999997</v>
      </c>
      <c r="L14" s="20"/>
      <c r="M14" s="20"/>
      <c r="N14" s="20"/>
      <c r="O14" s="18">
        <f t="shared" si="3"/>
        <v>1149.096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2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12"/>
      <c r="I15" s="12">
        <v>0</v>
      </c>
      <c r="J15" s="58"/>
      <c r="K15" s="49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2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12"/>
      <c r="I16" s="12">
        <v>0</v>
      </c>
      <c r="J16" s="58"/>
      <c r="K16" s="49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2" t="s">
        <v>72</v>
      </c>
      <c r="B17" s="16" t="s">
        <v>14</v>
      </c>
      <c r="C17" s="12"/>
      <c r="D17" s="12"/>
      <c r="E17" s="12">
        <v>0</v>
      </c>
      <c r="F17" s="12">
        <v>0</v>
      </c>
      <c r="G17" s="38"/>
      <c r="H17" s="12"/>
      <c r="I17" s="12">
        <v>32</v>
      </c>
      <c r="J17" s="58"/>
      <c r="K17" s="49"/>
      <c r="L17" s="20"/>
      <c r="M17" s="20"/>
      <c r="N17" s="20"/>
      <c r="O17" s="18">
        <f t="shared" si="3"/>
        <v>32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2" t="s">
        <v>73</v>
      </c>
      <c r="B18" s="16" t="s">
        <v>15</v>
      </c>
      <c r="C18" s="30"/>
      <c r="D18" s="27">
        <f>D20</f>
        <v>28</v>
      </c>
      <c r="E18" s="27">
        <v>0</v>
      </c>
      <c r="F18" s="27">
        <v>32</v>
      </c>
      <c r="G18" s="39">
        <f t="shared" ref="G18:H18" si="7">SUM(G19:G21)</f>
        <v>0</v>
      </c>
      <c r="H18" s="27">
        <f t="shared" si="7"/>
        <v>0</v>
      </c>
      <c r="I18" s="27">
        <v>0</v>
      </c>
      <c r="J18" s="57"/>
      <c r="K18" s="47"/>
      <c r="L18" s="20"/>
      <c r="M18" s="20"/>
      <c r="N18" s="20"/>
      <c r="O18" s="18">
        <f t="shared" si="3"/>
        <v>0</v>
      </c>
      <c r="P18" s="19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2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12"/>
      <c r="I19" s="12">
        <v>0</v>
      </c>
      <c r="J19" s="58"/>
      <c r="K19" s="49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2" t="s">
        <v>75</v>
      </c>
      <c r="B20" s="16" t="s">
        <v>17</v>
      </c>
      <c r="C20" s="35"/>
      <c r="D20" s="12">
        <v>28</v>
      </c>
      <c r="E20" s="12">
        <v>0</v>
      </c>
      <c r="F20" s="12">
        <v>1422</v>
      </c>
      <c r="G20" s="37"/>
      <c r="H20" s="12"/>
      <c r="I20" s="12">
        <v>0</v>
      </c>
      <c r="J20" s="58"/>
      <c r="K20" s="49"/>
      <c r="L20" s="20"/>
      <c r="M20" s="20"/>
      <c r="N20" s="20"/>
      <c r="O20" s="18">
        <f t="shared" si="3"/>
        <v>0</v>
      </c>
      <c r="P20" s="19">
        <f t="shared" si="4"/>
        <v>1450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3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12"/>
      <c r="I21" s="12">
        <v>0</v>
      </c>
      <c r="J21" s="58"/>
      <c r="K21" s="49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4" t="s">
        <v>60</v>
      </c>
      <c r="B22" s="11" t="s">
        <v>19</v>
      </c>
      <c r="C22" s="32">
        <f>C23+C29</f>
        <v>4696</v>
      </c>
      <c r="D22" s="30"/>
      <c r="E22" s="27">
        <v>0</v>
      </c>
      <c r="F22" s="27">
        <v>0</v>
      </c>
      <c r="G22" s="39">
        <f t="shared" ref="G22:H22" si="8">SUM(G23,G29,G35)</f>
        <v>900</v>
      </c>
      <c r="H22" s="27">
        <f t="shared" si="8"/>
        <v>16</v>
      </c>
      <c r="I22" s="30">
        <f>SUM(I23,I35)</f>
        <v>2611</v>
      </c>
      <c r="J22" s="59"/>
      <c r="K22" s="47">
        <f>K23+K29</f>
        <v>1341.451</v>
      </c>
      <c r="L22" s="18"/>
      <c r="M22" s="18"/>
      <c r="N22" s="18"/>
      <c r="O22" s="18">
        <f t="shared" si="3"/>
        <v>9548.4510000000009</v>
      </c>
      <c r="P22" s="19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2" t="s">
        <v>62</v>
      </c>
      <c r="B23" s="16" t="s">
        <v>20</v>
      </c>
      <c r="C23" s="30">
        <f>SUM(C24:C28)</f>
        <v>4598</v>
      </c>
      <c r="D23" s="27"/>
      <c r="E23" s="27">
        <v>0</v>
      </c>
      <c r="F23" s="27">
        <v>0</v>
      </c>
      <c r="G23" s="39">
        <f t="shared" ref="G23:I23" si="9">SUM(G24:G28)</f>
        <v>900</v>
      </c>
      <c r="H23" s="27">
        <f t="shared" si="9"/>
        <v>0</v>
      </c>
      <c r="I23" s="30">
        <f t="shared" si="9"/>
        <v>2611</v>
      </c>
      <c r="J23" s="57"/>
      <c r="K23" s="47">
        <f>K25</f>
        <v>1341.451</v>
      </c>
      <c r="L23" s="20"/>
      <c r="M23" s="20"/>
      <c r="N23" s="20"/>
      <c r="O23" s="18">
        <f t="shared" si="3"/>
        <v>9450.4510000000009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2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12"/>
      <c r="I24" s="12">
        <v>0</v>
      </c>
      <c r="J24" s="58"/>
      <c r="K24" s="49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2" t="s">
        <v>64</v>
      </c>
      <c r="B25" s="16" t="s">
        <v>22</v>
      </c>
      <c r="C25" s="35">
        <v>4598</v>
      </c>
      <c r="D25" s="12"/>
      <c r="E25" s="12">
        <v>0</v>
      </c>
      <c r="F25" s="12">
        <v>0</v>
      </c>
      <c r="G25" s="35">
        <v>900</v>
      </c>
      <c r="H25" s="12"/>
      <c r="I25" s="12">
        <v>2611</v>
      </c>
      <c r="J25" s="58"/>
      <c r="K25" s="49">
        <v>1341.451</v>
      </c>
      <c r="L25" s="20"/>
      <c r="M25" s="20"/>
      <c r="N25" s="20"/>
      <c r="O25" s="18">
        <f t="shared" si="3"/>
        <v>9450.4510000000009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2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12"/>
      <c r="I26" s="12">
        <v>0</v>
      </c>
      <c r="J26" s="58"/>
      <c r="K26" s="49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2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12"/>
      <c r="I27" s="12">
        <v>0</v>
      </c>
      <c r="J27" s="58"/>
      <c r="K27" s="49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2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12"/>
      <c r="I28" s="12">
        <v>0</v>
      </c>
      <c r="J28" s="58"/>
      <c r="K28" s="49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2" t="s">
        <v>68</v>
      </c>
      <c r="B29" s="16" t="s">
        <v>26</v>
      </c>
      <c r="C29" s="30">
        <f>SUM(C30:C34)</f>
        <v>98</v>
      </c>
      <c r="D29" s="27"/>
      <c r="E29" s="27">
        <v>0</v>
      </c>
      <c r="F29" s="27">
        <v>0</v>
      </c>
      <c r="G29" s="39">
        <f t="shared" ref="G29:H29" si="10">SUM(G30:G34)</f>
        <v>0</v>
      </c>
      <c r="H29" s="27">
        <f t="shared" si="10"/>
        <v>0</v>
      </c>
      <c r="I29" s="30">
        <f>SUM(I30:I34)</f>
        <v>142</v>
      </c>
      <c r="J29" s="57"/>
      <c r="K29" s="47">
        <v>0</v>
      </c>
      <c r="L29" s="20"/>
      <c r="M29" s="20"/>
      <c r="N29" s="20"/>
      <c r="O29" s="18">
        <f t="shared" si="3"/>
        <v>240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2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12"/>
      <c r="I30" s="12">
        <v>0</v>
      </c>
      <c r="J30" s="58"/>
      <c r="K30" s="49">
        <v>0</v>
      </c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2" t="s">
        <v>70</v>
      </c>
      <c r="B31" s="16" t="s">
        <v>28</v>
      </c>
      <c r="C31" s="35">
        <v>46</v>
      </c>
      <c r="D31" s="12"/>
      <c r="E31" s="12">
        <v>0</v>
      </c>
      <c r="F31" s="12">
        <v>0</v>
      </c>
      <c r="G31" s="37"/>
      <c r="H31" s="12"/>
      <c r="I31" s="12">
        <v>142</v>
      </c>
      <c r="J31" s="58"/>
      <c r="K31" s="49">
        <v>0</v>
      </c>
      <c r="L31" s="20"/>
      <c r="M31" s="20"/>
      <c r="N31" s="20"/>
      <c r="O31" s="18">
        <f t="shared" si="3"/>
        <v>188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2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12"/>
      <c r="I32" s="12">
        <v>0</v>
      </c>
      <c r="J32" s="58"/>
      <c r="K32" s="49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2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12"/>
      <c r="I33" s="12">
        <v>0</v>
      </c>
      <c r="J33" s="58"/>
      <c r="K33" s="49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2" t="s">
        <v>73</v>
      </c>
      <c r="B34" s="16" t="s">
        <v>31</v>
      </c>
      <c r="C34" s="35">
        <v>52</v>
      </c>
      <c r="D34" s="12"/>
      <c r="E34" s="12">
        <v>0</v>
      </c>
      <c r="F34" s="12">
        <v>0</v>
      </c>
      <c r="G34" s="37"/>
      <c r="H34" s="12"/>
      <c r="I34" s="12">
        <v>0</v>
      </c>
      <c r="J34" s="58"/>
      <c r="K34" s="49"/>
      <c r="L34" s="20"/>
      <c r="M34" s="20"/>
      <c r="N34" s="20"/>
      <c r="O34" s="18">
        <f t="shared" si="3"/>
        <v>52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2" t="s">
        <v>74</v>
      </c>
      <c r="B35" s="16" t="s">
        <v>32</v>
      </c>
      <c r="C35" s="30"/>
      <c r="D35" s="27"/>
      <c r="E35" s="27">
        <v>0</v>
      </c>
      <c r="F35" s="27">
        <v>0</v>
      </c>
      <c r="G35" s="39">
        <f t="shared" ref="G35:H35" si="11">SUM(G36:G38)</f>
        <v>0</v>
      </c>
      <c r="H35" s="27">
        <f t="shared" si="11"/>
        <v>16</v>
      </c>
      <c r="I35" s="27">
        <v>0</v>
      </c>
      <c r="J35" s="57"/>
      <c r="K35" s="47"/>
      <c r="L35" s="20"/>
      <c r="M35" s="20"/>
      <c r="N35" s="20"/>
      <c r="O35" s="18">
        <f t="shared" si="3"/>
        <v>0</v>
      </c>
      <c r="P35" s="19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3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62">
        <v>16</v>
      </c>
      <c r="I36" s="12">
        <v>0</v>
      </c>
      <c r="J36" s="58"/>
      <c r="K36" s="49"/>
      <c r="L36" s="20"/>
      <c r="M36" s="20"/>
      <c r="N36" s="20"/>
      <c r="O36" s="18">
        <f t="shared" si="3"/>
        <v>0</v>
      </c>
      <c r="P36" s="19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2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58"/>
      <c r="K37" s="49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3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58"/>
      <c r="K38" s="49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1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58"/>
      <c r="K39" s="49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4" t="s">
        <v>79</v>
      </c>
      <c r="B40" s="11" t="s">
        <v>37</v>
      </c>
      <c r="C40" s="35">
        <v>4852</v>
      </c>
      <c r="D40" s="12"/>
      <c r="E40" s="27">
        <v>0</v>
      </c>
      <c r="F40" s="27">
        <v>0</v>
      </c>
      <c r="G40" s="35">
        <v>3200</v>
      </c>
      <c r="H40" s="12"/>
      <c r="I40" s="12">
        <v>494</v>
      </c>
      <c r="J40" s="58"/>
      <c r="K40" s="49"/>
      <c r="L40" s="18"/>
      <c r="M40" s="18"/>
      <c r="N40" s="18"/>
      <c r="O40" s="18">
        <f t="shared" si="3"/>
        <v>8546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4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58"/>
      <c r="K41" s="49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4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58"/>
      <c r="K42" s="49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4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58"/>
      <c r="K43" s="49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4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58"/>
      <c r="K44" s="49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5" t="s">
        <v>84</v>
      </c>
      <c r="B45" s="14" t="s">
        <v>42</v>
      </c>
      <c r="C45" s="27">
        <f>C6+C12+C23+C29+C40</f>
        <v>33194</v>
      </c>
      <c r="D45" s="27">
        <f>D20</f>
        <v>28</v>
      </c>
      <c r="E45" s="27">
        <v>11994</v>
      </c>
      <c r="F45" s="27">
        <v>32</v>
      </c>
      <c r="G45" s="27">
        <f t="shared" ref="G45:H45" si="12">SUM(G4,G39:G44)</f>
        <v>18528</v>
      </c>
      <c r="H45" s="27">
        <f t="shared" si="12"/>
        <v>16</v>
      </c>
      <c r="I45" s="30">
        <f>SUM(I4,I40)</f>
        <v>5400</v>
      </c>
      <c r="J45" s="60"/>
      <c r="K45" s="50">
        <f>K4+K40</f>
        <v>2600.2629999999999</v>
      </c>
      <c r="L45" s="22"/>
      <c r="M45" s="22"/>
      <c r="N45" s="22"/>
      <c r="O45" s="22">
        <f t="shared" si="3"/>
        <v>71716.263000000006</v>
      </c>
      <c r="P45" s="23">
        <f t="shared" si="4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101</v>
      </c>
    </row>
    <row r="2" spans="1:46" s="7" customFormat="1" ht="15" customHeight="1" x14ac:dyDescent="0.25">
      <c r="A2" s="8"/>
      <c r="B2" s="9"/>
      <c r="C2" s="69" t="s">
        <v>85</v>
      </c>
      <c r="D2" s="70"/>
      <c r="E2" s="69" t="s">
        <v>86</v>
      </c>
      <c r="F2" s="70"/>
      <c r="G2" s="69" t="s">
        <v>92</v>
      </c>
      <c r="H2" s="70"/>
      <c r="I2" s="69" t="s">
        <v>88</v>
      </c>
      <c r="J2" s="70"/>
      <c r="K2" s="69" t="s">
        <v>89</v>
      </c>
      <c r="L2" s="70"/>
      <c r="M2" s="69" t="s">
        <v>90</v>
      </c>
      <c r="N2" s="78"/>
      <c r="O2" s="79" t="s">
        <v>91</v>
      </c>
      <c r="P2" s="78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71" t="s">
        <v>59</v>
      </c>
      <c r="B4" s="11" t="s">
        <v>1</v>
      </c>
      <c r="C4" s="27">
        <f t="shared" ref="C4" si="0">C5+C22</f>
        <v>185</v>
      </c>
      <c r="D4" s="27">
        <f>D5+D22</f>
        <v>4</v>
      </c>
      <c r="E4" s="66">
        <v>84</v>
      </c>
      <c r="F4" s="66">
        <v>3</v>
      </c>
      <c r="G4" s="30">
        <f>G5+G22</f>
        <v>33</v>
      </c>
      <c r="H4" s="30">
        <v>3</v>
      </c>
      <c r="I4" s="44">
        <f>SUM(I5,I22,I29)</f>
        <v>58</v>
      </c>
      <c r="J4" s="27"/>
      <c r="K4" s="27">
        <f>K5+K22</f>
        <v>99</v>
      </c>
      <c r="L4" s="18"/>
      <c r="M4" s="27">
        <f t="shared" ref="M4" si="1">M5+M22</f>
        <v>2</v>
      </c>
      <c r="N4" s="18"/>
      <c r="O4" s="18">
        <f>C4+E4+G4+I4+K4+M4</f>
        <v>461</v>
      </c>
      <c r="P4" s="19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1" t="s">
        <v>60</v>
      </c>
      <c r="B5" s="11" t="s">
        <v>2</v>
      </c>
      <c r="C5" s="27">
        <f>C6+C12+C18</f>
        <v>142</v>
      </c>
      <c r="D5" s="27">
        <f>D6+D12+D18</f>
        <v>4</v>
      </c>
      <c r="E5" s="66">
        <v>84</v>
      </c>
      <c r="F5" s="66">
        <v>3</v>
      </c>
      <c r="G5" s="30">
        <f>G6+G12</f>
        <v>31</v>
      </c>
      <c r="H5" s="42"/>
      <c r="I5" s="44">
        <f>SUM(I12,I6)</f>
        <v>47</v>
      </c>
      <c r="J5" s="27"/>
      <c r="K5" s="27">
        <f>K6+K12</f>
        <v>90</v>
      </c>
      <c r="L5" s="18"/>
      <c r="M5" s="27">
        <f t="shared" ref="M5" si="2">M6+M12</f>
        <v>0</v>
      </c>
      <c r="N5" s="18"/>
      <c r="O5" s="18">
        <f t="shared" ref="O5:O45" si="3">C5+E5+G5+I5+K5+M5</f>
        <v>394</v>
      </c>
      <c r="P5" s="19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2" t="s">
        <v>61</v>
      </c>
      <c r="B6" s="16" t="s">
        <v>3</v>
      </c>
      <c r="C6" s="27">
        <f>SUM(C7:C11)</f>
        <v>127</v>
      </c>
      <c r="D6" s="27"/>
      <c r="E6" s="66">
        <v>69</v>
      </c>
      <c r="F6" s="66">
        <v>0</v>
      </c>
      <c r="G6" s="30">
        <f>G7+G10</f>
        <v>25</v>
      </c>
      <c r="H6" s="42"/>
      <c r="I6" s="44">
        <f>SUM(I7:I11)</f>
        <v>45</v>
      </c>
      <c r="J6" s="27"/>
      <c r="K6" s="27">
        <f>K7</f>
        <v>84</v>
      </c>
      <c r="L6" s="20"/>
      <c r="M6" s="27">
        <f t="shared" ref="M6" si="5">SUM(M7:M11)</f>
        <v>0</v>
      </c>
      <c r="N6" s="20"/>
      <c r="O6" s="18">
        <f t="shared" si="3"/>
        <v>350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2" t="s">
        <v>62</v>
      </c>
      <c r="B7" s="16" t="s">
        <v>4</v>
      </c>
      <c r="C7" s="35">
        <v>96</v>
      </c>
      <c r="D7" s="12"/>
      <c r="E7" s="67">
        <v>27</v>
      </c>
      <c r="F7" s="67">
        <v>0</v>
      </c>
      <c r="G7" s="12">
        <v>25</v>
      </c>
      <c r="H7" s="40"/>
      <c r="I7" s="12">
        <v>33</v>
      </c>
      <c r="J7" s="12"/>
      <c r="K7" s="35">
        <v>84</v>
      </c>
      <c r="L7" s="20"/>
      <c r="M7" s="12"/>
      <c r="N7" s="20"/>
      <c r="O7" s="18">
        <f t="shared" si="3"/>
        <v>265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2" t="s">
        <v>63</v>
      </c>
      <c r="B8" s="16" t="s">
        <v>5</v>
      </c>
      <c r="C8" s="35"/>
      <c r="D8" s="12"/>
      <c r="E8" s="67">
        <v>0</v>
      </c>
      <c r="F8" s="67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2" t="s">
        <v>64</v>
      </c>
      <c r="B9" s="16" t="s">
        <v>6</v>
      </c>
      <c r="C9" s="35">
        <v>28</v>
      </c>
      <c r="D9" s="12"/>
      <c r="E9" s="67">
        <v>3</v>
      </c>
      <c r="F9" s="67">
        <v>0</v>
      </c>
      <c r="G9" s="38"/>
      <c r="H9" s="40"/>
      <c r="I9" s="12">
        <v>3</v>
      </c>
      <c r="J9" s="12"/>
      <c r="K9" s="35"/>
      <c r="L9" s="20"/>
      <c r="M9" s="12"/>
      <c r="N9" s="20"/>
      <c r="O9" s="18">
        <f t="shared" si="3"/>
        <v>34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2" t="s">
        <v>65</v>
      </c>
      <c r="B10" s="16" t="s">
        <v>7</v>
      </c>
      <c r="C10" s="35"/>
      <c r="D10" s="12"/>
      <c r="E10" s="67">
        <v>39</v>
      </c>
      <c r="F10" s="67">
        <v>0</v>
      </c>
      <c r="G10" s="35"/>
      <c r="H10" s="40"/>
      <c r="I10" s="12">
        <v>9</v>
      </c>
      <c r="J10" s="12"/>
      <c r="K10" s="12"/>
      <c r="L10" s="20"/>
      <c r="M10" s="12"/>
      <c r="N10" s="20"/>
      <c r="O10" s="18">
        <f t="shared" si="3"/>
        <v>48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2" t="s">
        <v>66</v>
      </c>
      <c r="B11" s="16" t="s">
        <v>8</v>
      </c>
      <c r="C11" s="35">
        <v>3</v>
      </c>
      <c r="D11" s="12"/>
      <c r="E11" s="67">
        <v>0</v>
      </c>
      <c r="F11" s="67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3"/>
        <v>3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2" t="s">
        <v>67</v>
      </c>
      <c r="B12" s="16" t="s">
        <v>9</v>
      </c>
      <c r="C12" s="30">
        <f>SUM(C13:C17)</f>
        <v>15</v>
      </c>
      <c r="D12" s="27"/>
      <c r="E12" s="66">
        <v>15</v>
      </c>
      <c r="F12" s="66">
        <v>0</v>
      </c>
      <c r="G12" s="30">
        <v>6</v>
      </c>
      <c r="H12" s="42"/>
      <c r="I12" s="46">
        <f>SUM(I13:I17)</f>
        <v>2</v>
      </c>
      <c r="J12" s="27"/>
      <c r="K12" s="27">
        <f>SUM(K13:K17)</f>
        <v>6</v>
      </c>
      <c r="L12" s="20"/>
      <c r="M12" s="27"/>
      <c r="N12" s="20"/>
      <c r="O12" s="18">
        <f t="shared" si="3"/>
        <v>44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2" t="s">
        <v>68</v>
      </c>
      <c r="B13" s="16" t="s">
        <v>10</v>
      </c>
      <c r="C13" s="35"/>
      <c r="D13" s="12"/>
      <c r="E13" s="67">
        <v>0</v>
      </c>
      <c r="F13" s="67">
        <v>0</v>
      </c>
      <c r="G13" s="37"/>
      <c r="H13" s="40"/>
      <c r="I13" s="12"/>
      <c r="J13" s="12"/>
      <c r="K13" s="12"/>
      <c r="L13" s="20"/>
      <c r="M13" s="12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2" t="s">
        <v>69</v>
      </c>
      <c r="B14" s="16" t="s">
        <v>11</v>
      </c>
      <c r="C14" s="35">
        <v>12</v>
      </c>
      <c r="D14" s="12"/>
      <c r="E14" s="67">
        <v>15</v>
      </c>
      <c r="F14" s="67">
        <v>0</v>
      </c>
      <c r="G14" s="12">
        <v>6</v>
      </c>
      <c r="H14" s="40"/>
      <c r="I14" s="12">
        <v>1</v>
      </c>
      <c r="J14" s="12"/>
      <c r="K14" s="12">
        <v>6</v>
      </c>
      <c r="L14" s="20"/>
      <c r="M14" s="12"/>
      <c r="N14" s="20"/>
      <c r="O14" s="18">
        <f t="shared" si="3"/>
        <v>40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2" t="s">
        <v>70</v>
      </c>
      <c r="B15" s="16" t="s">
        <v>12</v>
      </c>
      <c r="C15" s="35"/>
      <c r="D15" s="12"/>
      <c r="E15" s="67">
        <v>0</v>
      </c>
      <c r="F15" s="67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2" t="s">
        <v>71</v>
      </c>
      <c r="B16" s="16" t="s">
        <v>13</v>
      </c>
      <c r="C16" s="35"/>
      <c r="D16" s="12"/>
      <c r="E16" s="67">
        <v>0</v>
      </c>
      <c r="F16" s="67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2" t="s">
        <v>72</v>
      </c>
      <c r="B17" s="16" t="s">
        <v>14</v>
      </c>
      <c r="C17" s="12">
        <v>3</v>
      </c>
      <c r="D17" s="12"/>
      <c r="E17" s="67">
        <v>0</v>
      </c>
      <c r="F17" s="67">
        <v>0</v>
      </c>
      <c r="G17" s="12">
        <v>2</v>
      </c>
      <c r="H17" s="40"/>
      <c r="I17" s="12">
        <v>1</v>
      </c>
      <c r="J17" s="12"/>
      <c r="K17" s="12"/>
      <c r="L17" s="20"/>
      <c r="M17" s="12"/>
      <c r="N17" s="20"/>
      <c r="O17" s="18">
        <f t="shared" si="3"/>
        <v>6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2" t="s">
        <v>73</v>
      </c>
      <c r="B18" s="16" t="s">
        <v>15</v>
      </c>
      <c r="C18" s="30"/>
      <c r="D18" s="27">
        <f>D20</f>
        <v>4</v>
      </c>
      <c r="E18" s="66">
        <v>0</v>
      </c>
      <c r="F18" s="66">
        <v>3</v>
      </c>
      <c r="G18" s="39"/>
      <c r="H18" s="41"/>
      <c r="I18" s="30">
        <v>0</v>
      </c>
      <c r="J18" s="27"/>
      <c r="K18" s="27"/>
      <c r="L18" s="20"/>
      <c r="M18" s="27"/>
      <c r="N18" s="20"/>
      <c r="O18" s="18">
        <f t="shared" si="3"/>
        <v>0</v>
      </c>
      <c r="P18" s="19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2" t="s">
        <v>74</v>
      </c>
      <c r="B19" s="16" t="s">
        <v>16</v>
      </c>
      <c r="C19" s="35"/>
      <c r="D19" s="12"/>
      <c r="E19" s="67">
        <v>0</v>
      </c>
      <c r="F19" s="67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2" t="s">
        <v>75</v>
      </c>
      <c r="B20" s="16" t="s">
        <v>17</v>
      </c>
      <c r="C20" s="35"/>
      <c r="D20" s="12">
        <v>4</v>
      </c>
      <c r="E20" s="67">
        <v>0</v>
      </c>
      <c r="F20" s="67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3"/>
        <v>0</v>
      </c>
      <c r="P20" s="19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3" t="s">
        <v>76</v>
      </c>
      <c r="B21" s="16" t="s">
        <v>18</v>
      </c>
      <c r="C21" s="35"/>
      <c r="D21" s="12"/>
      <c r="E21" s="67">
        <v>0</v>
      </c>
      <c r="F21" s="67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4" t="s">
        <v>60</v>
      </c>
      <c r="B22" s="11" t="s">
        <v>19</v>
      </c>
      <c r="C22" s="30">
        <f>C23+C29+C35</f>
        <v>43</v>
      </c>
      <c r="D22" s="30"/>
      <c r="E22" s="66">
        <v>0</v>
      </c>
      <c r="F22" s="66">
        <v>0</v>
      </c>
      <c r="G22" s="30">
        <f>G23</f>
        <v>2</v>
      </c>
      <c r="H22" s="41"/>
      <c r="I22" s="30">
        <f>SUM(I23,I35)</f>
        <v>7</v>
      </c>
      <c r="J22" s="30"/>
      <c r="K22" s="27">
        <f>K23+K29</f>
        <v>9</v>
      </c>
      <c r="L22" s="18"/>
      <c r="M22" s="27">
        <f t="shared" ref="M22" si="6">M23+M29</f>
        <v>2</v>
      </c>
      <c r="N22" s="18"/>
      <c r="O22" s="18">
        <f t="shared" si="3"/>
        <v>63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2" t="s">
        <v>62</v>
      </c>
      <c r="B23" s="16" t="s">
        <v>20</v>
      </c>
      <c r="C23" s="30">
        <f>SUM(C25:C28)</f>
        <v>21</v>
      </c>
      <c r="D23" s="27"/>
      <c r="E23" s="66">
        <v>0</v>
      </c>
      <c r="F23" s="66">
        <v>0</v>
      </c>
      <c r="G23" s="30">
        <f>G25</f>
        <v>2</v>
      </c>
      <c r="H23" s="41"/>
      <c r="I23" s="30">
        <f t="shared" ref="I23" si="7">SUM(I24:I28)</f>
        <v>7</v>
      </c>
      <c r="J23" s="27"/>
      <c r="K23" s="27">
        <f>K25</f>
        <v>9</v>
      </c>
      <c r="L23" s="20"/>
      <c r="M23" s="27">
        <f t="shared" ref="M23" si="8">SUM(M24:M28)</f>
        <v>0</v>
      </c>
      <c r="N23" s="20"/>
      <c r="O23" s="18">
        <f t="shared" si="3"/>
        <v>39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2" t="s">
        <v>63</v>
      </c>
      <c r="B24" s="16" t="s">
        <v>21</v>
      </c>
      <c r="C24" s="35"/>
      <c r="D24" s="12"/>
      <c r="E24" s="67">
        <v>0</v>
      </c>
      <c r="F24" s="67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2" t="s">
        <v>64</v>
      </c>
      <c r="B25" s="16" t="s">
        <v>22</v>
      </c>
      <c r="C25" s="35">
        <v>21</v>
      </c>
      <c r="D25" s="12"/>
      <c r="E25" s="67">
        <v>0</v>
      </c>
      <c r="F25" s="67">
        <v>0</v>
      </c>
      <c r="G25" s="12">
        <v>2</v>
      </c>
      <c r="H25" s="43"/>
      <c r="I25" s="12">
        <v>7</v>
      </c>
      <c r="J25" s="12"/>
      <c r="K25" s="12">
        <v>9</v>
      </c>
      <c r="L25" s="20"/>
      <c r="M25" s="12">
        <v>0</v>
      </c>
      <c r="N25" s="20"/>
      <c r="O25" s="18">
        <f t="shared" si="3"/>
        <v>39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2" t="s">
        <v>65</v>
      </c>
      <c r="B26" s="16" t="s">
        <v>23</v>
      </c>
      <c r="C26" s="35"/>
      <c r="D26" s="12"/>
      <c r="E26" s="67">
        <v>0</v>
      </c>
      <c r="F26" s="67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2" t="s">
        <v>66</v>
      </c>
      <c r="B27" s="16" t="s">
        <v>24</v>
      </c>
      <c r="C27" s="35"/>
      <c r="D27" s="12"/>
      <c r="E27" s="67">
        <v>0</v>
      </c>
      <c r="F27" s="67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2" t="s">
        <v>67</v>
      </c>
      <c r="B28" s="16" t="s">
        <v>25</v>
      </c>
      <c r="C28" s="35"/>
      <c r="D28" s="12"/>
      <c r="E28" s="67">
        <v>0</v>
      </c>
      <c r="F28" s="67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2" t="s">
        <v>68</v>
      </c>
      <c r="B29" s="16" t="s">
        <v>26</v>
      </c>
      <c r="C29" s="30">
        <f>SUM(C30:C34)</f>
        <v>22</v>
      </c>
      <c r="D29" s="27"/>
      <c r="E29" s="66">
        <v>0</v>
      </c>
      <c r="F29" s="66">
        <v>0</v>
      </c>
      <c r="G29" s="39"/>
      <c r="H29" s="41"/>
      <c r="I29" s="30">
        <f>SUM(I30:I34)</f>
        <v>4</v>
      </c>
      <c r="J29" s="27"/>
      <c r="K29" s="27">
        <v>0</v>
      </c>
      <c r="L29" s="20"/>
      <c r="M29" s="27">
        <f t="shared" ref="M29" si="9">SUM(M30:M34)</f>
        <v>2</v>
      </c>
      <c r="N29" s="20"/>
      <c r="O29" s="18">
        <f t="shared" si="3"/>
        <v>28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2" t="s">
        <v>69</v>
      </c>
      <c r="B30" s="16" t="s">
        <v>27</v>
      </c>
      <c r="C30" s="35"/>
      <c r="D30" s="12"/>
      <c r="E30" s="67">
        <v>0</v>
      </c>
      <c r="F30" s="67">
        <v>0</v>
      </c>
      <c r="G30" s="37"/>
      <c r="H30" s="40"/>
      <c r="I30" s="12">
        <v>0</v>
      </c>
      <c r="J30" s="12"/>
      <c r="K30" s="12"/>
      <c r="L30" s="20"/>
      <c r="M30" s="12">
        <v>0</v>
      </c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2" t="s">
        <v>70</v>
      </c>
      <c r="B31" s="16" t="s">
        <v>28</v>
      </c>
      <c r="C31" s="35">
        <v>16</v>
      </c>
      <c r="D31" s="12"/>
      <c r="E31" s="67">
        <v>0</v>
      </c>
      <c r="F31" s="67">
        <v>0</v>
      </c>
      <c r="G31" s="37"/>
      <c r="H31" s="40"/>
      <c r="I31" s="12">
        <v>4</v>
      </c>
      <c r="J31" s="12"/>
      <c r="K31" s="12"/>
      <c r="L31" s="20"/>
      <c r="M31" s="12">
        <v>1</v>
      </c>
      <c r="N31" s="20"/>
      <c r="O31" s="18">
        <f t="shared" si="3"/>
        <v>21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2" t="s">
        <v>71</v>
      </c>
      <c r="B32" s="16" t="s">
        <v>29</v>
      </c>
      <c r="C32" s="35"/>
      <c r="D32" s="12"/>
      <c r="E32" s="67">
        <v>0</v>
      </c>
      <c r="F32" s="67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2" t="s">
        <v>72</v>
      </c>
      <c r="B33" s="16" t="s">
        <v>30</v>
      </c>
      <c r="C33" s="35"/>
      <c r="D33" s="12"/>
      <c r="E33" s="67">
        <v>0</v>
      </c>
      <c r="F33" s="67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2" t="s">
        <v>73</v>
      </c>
      <c r="B34" s="16" t="s">
        <v>31</v>
      </c>
      <c r="C34" s="35">
        <v>6</v>
      </c>
      <c r="D34" s="12"/>
      <c r="E34" s="67">
        <v>0</v>
      </c>
      <c r="F34" s="67">
        <v>0</v>
      </c>
      <c r="G34" s="37"/>
      <c r="H34" s="40"/>
      <c r="I34" s="12">
        <v>0</v>
      </c>
      <c r="J34" s="12"/>
      <c r="K34" s="12"/>
      <c r="L34" s="20"/>
      <c r="M34" s="12">
        <v>1</v>
      </c>
      <c r="N34" s="20"/>
      <c r="O34" s="18">
        <f t="shared" si="3"/>
        <v>7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2" t="s">
        <v>74</v>
      </c>
      <c r="B35" s="16" t="s">
        <v>32</v>
      </c>
      <c r="C35" s="30"/>
      <c r="D35" s="27"/>
      <c r="E35" s="66">
        <v>0</v>
      </c>
      <c r="F35" s="66">
        <v>0</v>
      </c>
      <c r="G35" s="39"/>
      <c r="H35" s="27">
        <v>3</v>
      </c>
      <c r="I35" s="30">
        <v>0</v>
      </c>
      <c r="J35" s="27"/>
      <c r="K35" s="27"/>
      <c r="L35" s="20"/>
      <c r="M35" s="27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3" t="s">
        <v>77</v>
      </c>
      <c r="B36" s="16" t="s">
        <v>33</v>
      </c>
      <c r="C36" s="35"/>
      <c r="D36" s="12"/>
      <c r="E36" s="67">
        <v>0</v>
      </c>
      <c r="F36" s="67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2" t="s">
        <v>75</v>
      </c>
      <c r="B37" s="16" t="s">
        <v>34</v>
      </c>
      <c r="C37" s="35"/>
      <c r="E37" s="67">
        <v>0</v>
      </c>
      <c r="F37" s="67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3" t="s">
        <v>76</v>
      </c>
      <c r="B38" s="16" t="s">
        <v>35</v>
      </c>
      <c r="C38" s="35"/>
      <c r="D38" s="12"/>
      <c r="E38" s="67">
        <v>0</v>
      </c>
      <c r="F38" s="67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1" t="s">
        <v>78</v>
      </c>
      <c r="B39" s="11" t="s">
        <v>36</v>
      </c>
      <c r="C39" s="35"/>
      <c r="D39" s="12"/>
      <c r="E39" s="67">
        <v>0</v>
      </c>
      <c r="F39" s="67">
        <v>0</v>
      </c>
      <c r="G39" s="37"/>
      <c r="H39" s="12"/>
      <c r="I39" s="12">
        <v>1</v>
      </c>
      <c r="J39" s="12"/>
      <c r="K39" s="12"/>
      <c r="L39" s="18"/>
      <c r="M39" s="12"/>
      <c r="N39" s="18"/>
      <c r="O39" s="18">
        <f t="shared" si="3"/>
        <v>1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4" t="s">
        <v>79</v>
      </c>
      <c r="B40" s="11" t="s">
        <v>37</v>
      </c>
      <c r="C40" s="35">
        <v>28</v>
      </c>
      <c r="D40" s="12"/>
      <c r="E40" s="66">
        <v>1</v>
      </c>
      <c r="F40" s="66">
        <v>0</v>
      </c>
      <c r="G40" s="12">
        <v>43</v>
      </c>
      <c r="H40" s="35"/>
      <c r="I40" s="12">
        <v>1</v>
      </c>
      <c r="J40" s="12"/>
      <c r="K40" s="12">
        <v>2</v>
      </c>
      <c r="L40" s="18"/>
      <c r="M40" s="12">
        <v>1</v>
      </c>
      <c r="N40" s="18"/>
      <c r="O40" s="18">
        <f t="shared" si="3"/>
        <v>76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4" t="s">
        <v>80</v>
      </c>
      <c r="B41" s="11" t="s">
        <v>38</v>
      </c>
      <c r="C41" s="35"/>
      <c r="D41" s="12"/>
      <c r="E41" s="67">
        <v>0</v>
      </c>
      <c r="F41" s="67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4" t="s">
        <v>81</v>
      </c>
      <c r="B42" s="11" t="s">
        <v>39</v>
      </c>
      <c r="C42" s="35"/>
      <c r="D42" s="12"/>
      <c r="E42" s="67">
        <v>0</v>
      </c>
      <c r="F42" s="67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4" t="s">
        <v>82</v>
      </c>
      <c r="B43" s="11" t="s">
        <v>40</v>
      </c>
      <c r="C43" s="12"/>
      <c r="D43" s="12"/>
      <c r="E43" s="67">
        <v>0</v>
      </c>
      <c r="F43" s="67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4" t="s">
        <v>83</v>
      </c>
      <c r="B44" s="11" t="s">
        <v>41</v>
      </c>
      <c r="C44" s="12"/>
      <c r="D44" s="12"/>
      <c r="E44" s="67">
        <v>0</v>
      </c>
      <c r="F44" s="67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5" t="s">
        <v>84</v>
      </c>
      <c r="B45" s="14" t="s">
        <v>42</v>
      </c>
      <c r="C45" s="27">
        <f>C4+C40</f>
        <v>213</v>
      </c>
      <c r="D45" s="27">
        <f>D20</f>
        <v>4</v>
      </c>
      <c r="E45" s="66">
        <v>85</v>
      </c>
      <c r="F45" s="66">
        <v>3</v>
      </c>
      <c r="G45" s="30">
        <f>G40+G4</f>
        <v>76</v>
      </c>
      <c r="H45" s="30">
        <f>H4</f>
        <v>3</v>
      </c>
      <c r="I45" s="54">
        <f>SUM(I4,I40)</f>
        <v>59</v>
      </c>
      <c r="J45" s="54"/>
      <c r="K45" s="30">
        <f>K4+K40</f>
        <v>101</v>
      </c>
      <c r="L45" s="22"/>
      <c r="M45" s="56">
        <f t="shared" ref="M45" si="10">M6+M12+M23+M29+M40</f>
        <v>3</v>
      </c>
      <c r="N45" s="22"/>
      <c r="O45" s="22">
        <f t="shared" si="3"/>
        <v>537</v>
      </c>
      <c r="P45" s="23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1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102</v>
      </c>
    </row>
    <row r="2" spans="1:46" s="7" customFormat="1" ht="15" customHeight="1" x14ac:dyDescent="0.25">
      <c r="A2" s="8"/>
      <c r="B2" s="9"/>
      <c r="C2" s="69" t="s">
        <v>85</v>
      </c>
      <c r="D2" s="70"/>
      <c r="E2" s="69" t="s">
        <v>86</v>
      </c>
      <c r="F2" s="70"/>
      <c r="G2" s="69" t="s">
        <v>92</v>
      </c>
      <c r="H2" s="70"/>
      <c r="I2" s="69" t="s">
        <v>88</v>
      </c>
      <c r="J2" s="70"/>
      <c r="K2" s="69" t="s">
        <v>89</v>
      </c>
      <c r="L2" s="70"/>
      <c r="M2" s="69" t="s">
        <v>90</v>
      </c>
      <c r="N2" s="78"/>
      <c r="O2" s="79" t="s">
        <v>91</v>
      </c>
      <c r="P2" s="78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71" t="s">
        <v>59</v>
      </c>
      <c r="B4" s="11" t="s">
        <v>1</v>
      </c>
      <c r="C4" s="27">
        <f t="shared" ref="C4" si="0">C5+C22</f>
        <v>167</v>
      </c>
      <c r="D4" s="27">
        <f>D5+D22</f>
        <v>4</v>
      </c>
      <c r="E4" s="27">
        <v>59</v>
      </c>
      <c r="F4" s="27">
        <v>3</v>
      </c>
      <c r="G4" s="27">
        <f t="shared" ref="G4:H4" si="1">G5+G22</f>
        <v>51</v>
      </c>
      <c r="H4" s="27">
        <f t="shared" si="1"/>
        <v>3</v>
      </c>
      <c r="I4" s="44">
        <f>I5+I22+I29</f>
        <v>24</v>
      </c>
      <c r="J4" s="27"/>
      <c r="K4" s="27">
        <f>K5+K22</f>
        <v>21</v>
      </c>
      <c r="L4" s="18"/>
      <c r="M4" s="18"/>
      <c r="N4" s="18"/>
      <c r="O4" s="18">
        <f>C4+E4+G4+I4+K4+M4</f>
        <v>322</v>
      </c>
      <c r="P4" s="19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1" t="s">
        <v>60</v>
      </c>
      <c r="B5" s="11" t="s">
        <v>2</v>
      </c>
      <c r="C5" s="27">
        <f>C6+C12+C18</f>
        <v>153</v>
      </c>
      <c r="D5" s="27">
        <f>D6+D12+D18</f>
        <v>4</v>
      </c>
      <c r="E5" s="27">
        <v>59</v>
      </c>
      <c r="F5" s="27">
        <v>3</v>
      </c>
      <c r="G5" s="27">
        <f t="shared" ref="G5:H5" si="2">SUM(G6,G18,G12)</f>
        <v>47</v>
      </c>
      <c r="H5" s="27">
        <f t="shared" si="2"/>
        <v>0</v>
      </c>
      <c r="I5" s="44">
        <f>SUM(I12,I6)</f>
        <v>17</v>
      </c>
      <c r="J5" s="27"/>
      <c r="K5" s="27">
        <f>K6+K12</f>
        <v>10</v>
      </c>
      <c r="L5" s="18"/>
      <c r="M5" s="18"/>
      <c r="N5" s="18"/>
      <c r="O5" s="18">
        <f t="shared" ref="O5:O45" si="3">C5+E5+G5+I5+K5+M5</f>
        <v>286</v>
      </c>
      <c r="P5" s="19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2" t="s">
        <v>61</v>
      </c>
      <c r="B6" s="16" t="s">
        <v>3</v>
      </c>
      <c r="C6" s="27">
        <f>SUM(C7:C11)</f>
        <v>139</v>
      </c>
      <c r="D6" s="27"/>
      <c r="E6" s="27">
        <v>53</v>
      </c>
      <c r="F6" s="27">
        <v>0</v>
      </c>
      <c r="G6" s="27">
        <f t="shared" ref="G6:H6" si="5">SUM(G7:G11)</f>
        <v>44</v>
      </c>
      <c r="H6" s="27">
        <f t="shared" si="5"/>
        <v>0</v>
      </c>
      <c r="I6" s="44">
        <f>SUM(I7:I11)</f>
        <v>14</v>
      </c>
      <c r="J6" s="27"/>
      <c r="K6" s="27">
        <f>K7</f>
        <v>9</v>
      </c>
      <c r="L6" s="20"/>
      <c r="M6" s="20"/>
      <c r="N6" s="20"/>
      <c r="O6" s="18">
        <f t="shared" si="3"/>
        <v>259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2" t="s">
        <v>62</v>
      </c>
      <c r="B7" s="16" t="s">
        <v>4</v>
      </c>
      <c r="C7" s="35">
        <v>112</v>
      </c>
      <c r="D7" s="12"/>
      <c r="E7" s="12">
        <v>25</v>
      </c>
      <c r="F7" s="12">
        <v>0</v>
      </c>
      <c r="G7" s="38">
        <v>43</v>
      </c>
      <c r="H7" s="12"/>
      <c r="I7" s="12">
        <v>12</v>
      </c>
      <c r="J7" s="12"/>
      <c r="K7" s="35">
        <v>9</v>
      </c>
      <c r="L7" s="20"/>
      <c r="M7" s="20"/>
      <c r="N7" s="20"/>
      <c r="O7" s="18">
        <f t="shared" si="3"/>
        <v>201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2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12"/>
      <c r="I8" s="12">
        <v>0</v>
      </c>
      <c r="J8" s="12"/>
      <c r="K8" s="35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2" t="s">
        <v>64</v>
      </c>
      <c r="B9" s="16" t="s">
        <v>6</v>
      </c>
      <c r="C9" s="35">
        <v>23</v>
      </c>
      <c r="D9" s="12"/>
      <c r="E9" s="12">
        <v>8</v>
      </c>
      <c r="F9" s="12">
        <v>0</v>
      </c>
      <c r="G9" s="38"/>
      <c r="H9" s="12"/>
      <c r="I9" s="12">
        <v>2</v>
      </c>
      <c r="J9" s="12"/>
      <c r="K9" s="35"/>
      <c r="L9" s="20"/>
      <c r="M9" s="20"/>
      <c r="N9" s="20"/>
      <c r="O9" s="18">
        <f t="shared" si="3"/>
        <v>33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2" t="s">
        <v>65</v>
      </c>
      <c r="B10" s="16" t="s">
        <v>7</v>
      </c>
      <c r="C10" s="35"/>
      <c r="D10" s="12"/>
      <c r="E10" s="12">
        <v>20</v>
      </c>
      <c r="F10" s="12">
        <v>0</v>
      </c>
      <c r="G10" s="35">
        <v>1</v>
      </c>
      <c r="H10" s="12"/>
      <c r="I10" s="12">
        <v>0</v>
      </c>
      <c r="J10" s="12"/>
      <c r="K10" s="12"/>
      <c r="L10" s="20"/>
      <c r="M10" s="20"/>
      <c r="N10" s="20"/>
      <c r="O10" s="18">
        <f t="shared" si="3"/>
        <v>21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2" t="s">
        <v>66</v>
      </c>
      <c r="B11" s="16" t="s">
        <v>8</v>
      </c>
      <c r="C11" s="35">
        <v>4</v>
      </c>
      <c r="D11" s="12"/>
      <c r="E11" s="12">
        <v>0</v>
      </c>
      <c r="F11" s="12">
        <v>0</v>
      </c>
      <c r="G11" s="37"/>
      <c r="H11" s="12"/>
      <c r="I11" s="12">
        <v>0</v>
      </c>
      <c r="J11" s="12"/>
      <c r="K11" s="12"/>
      <c r="L11" s="20"/>
      <c r="M11" s="20"/>
      <c r="N11" s="20"/>
      <c r="O11" s="18">
        <f t="shared" si="3"/>
        <v>4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2" t="s">
        <v>67</v>
      </c>
      <c r="B12" s="16" t="s">
        <v>9</v>
      </c>
      <c r="C12" s="30">
        <f>SUM(C13:C17)</f>
        <v>14</v>
      </c>
      <c r="D12" s="27"/>
      <c r="E12" s="27">
        <v>6</v>
      </c>
      <c r="F12" s="27">
        <v>0</v>
      </c>
      <c r="G12" s="61">
        <f t="shared" ref="G12:H12" si="6">SUM(G13:G17)</f>
        <v>3</v>
      </c>
      <c r="H12" s="36">
        <f t="shared" si="6"/>
        <v>0</v>
      </c>
      <c r="I12" s="46">
        <f>SUM(I17,I14)</f>
        <v>3</v>
      </c>
      <c r="J12" s="27"/>
      <c r="K12" s="27">
        <f>SUM(K13:K17)</f>
        <v>1</v>
      </c>
      <c r="L12" s="20"/>
      <c r="M12" s="20"/>
      <c r="N12" s="20"/>
      <c r="O12" s="18">
        <f t="shared" si="3"/>
        <v>27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2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12"/>
      <c r="I13" s="12"/>
      <c r="J13" s="12"/>
      <c r="K13" s="12"/>
      <c r="L13" s="20"/>
      <c r="M13" s="20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2" t="s">
        <v>69</v>
      </c>
      <c r="B14" s="16" t="s">
        <v>11</v>
      </c>
      <c r="C14" s="35">
        <v>14</v>
      </c>
      <c r="D14" s="12"/>
      <c r="E14" s="12">
        <v>6</v>
      </c>
      <c r="F14" s="12">
        <v>0</v>
      </c>
      <c r="G14" s="35">
        <v>3</v>
      </c>
      <c r="H14" s="12"/>
      <c r="I14" s="12">
        <v>2</v>
      </c>
      <c r="J14" s="12"/>
      <c r="K14" s="12">
        <v>1</v>
      </c>
      <c r="L14" s="20"/>
      <c r="M14" s="20"/>
      <c r="N14" s="20"/>
      <c r="O14" s="18">
        <f t="shared" si="3"/>
        <v>26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2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12"/>
      <c r="I15" s="12">
        <v>0</v>
      </c>
      <c r="J15" s="12"/>
      <c r="K15" s="12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2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12"/>
      <c r="I16" s="12">
        <v>0</v>
      </c>
      <c r="J16" s="12"/>
      <c r="K16" s="12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2" t="s">
        <v>72</v>
      </c>
      <c r="B17" s="16" t="s">
        <v>14</v>
      </c>
      <c r="C17" s="12"/>
      <c r="D17" s="12"/>
      <c r="E17" s="12">
        <v>0</v>
      </c>
      <c r="F17" s="12">
        <v>0</v>
      </c>
      <c r="G17" s="38"/>
      <c r="H17" s="12"/>
      <c r="I17" s="12">
        <v>1</v>
      </c>
      <c r="J17" s="12"/>
      <c r="K17" s="12"/>
      <c r="L17" s="20"/>
      <c r="M17" s="20"/>
      <c r="N17" s="20"/>
      <c r="O17" s="18">
        <f t="shared" si="3"/>
        <v>1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2" t="s">
        <v>73</v>
      </c>
      <c r="B18" s="16" t="s">
        <v>15</v>
      </c>
      <c r="C18" s="30"/>
      <c r="D18" s="27">
        <f>D20</f>
        <v>4</v>
      </c>
      <c r="E18" s="27">
        <v>0</v>
      </c>
      <c r="F18" s="27">
        <v>3</v>
      </c>
      <c r="G18" s="39">
        <f t="shared" ref="G18:H18" si="7">SUM(G19:G21)</f>
        <v>0</v>
      </c>
      <c r="H18" s="27">
        <f t="shared" si="7"/>
        <v>0</v>
      </c>
      <c r="I18" s="30">
        <v>0</v>
      </c>
      <c r="J18" s="27"/>
      <c r="K18" s="27"/>
      <c r="L18" s="20"/>
      <c r="M18" s="20"/>
      <c r="N18" s="20"/>
      <c r="O18" s="18">
        <f t="shared" si="3"/>
        <v>0</v>
      </c>
      <c r="P18" s="19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2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12"/>
      <c r="I19" s="12">
        <v>0</v>
      </c>
      <c r="J19" s="12"/>
      <c r="K19" s="12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2" t="s">
        <v>75</v>
      </c>
      <c r="B20" s="16" t="s">
        <v>17</v>
      </c>
      <c r="C20" s="35"/>
      <c r="D20" s="12">
        <v>4</v>
      </c>
      <c r="E20" s="12">
        <v>0</v>
      </c>
      <c r="F20" s="40">
        <v>3</v>
      </c>
      <c r="G20" s="37"/>
      <c r="H20" s="12"/>
      <c r="I20" s="12">
        <v>0</v>
      </c>
      <c r="J20" s="12"/>
      <c r="K20" s="12"/>
      <c r="L20" s="20"/>
      <c r="M20" s="20"/>
      <c r="N20" s="20"/>
      <c r="O20" s="18">
        <f t="shared" si="3"/>
        <v>0</v>
      </c>
      <c r="P20" s="19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3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12"/>
      <c r="I21" s="12">
        <v>0</v>
      </c>
      <c r="J21" s="12"/>
      <c r="K21" s="12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4" t="s">
        <v>60</v>
      </c>
      <c r="B22" s="11" t="s">
        <v>19</v>
      </c>
      <c r="C22" s="30">
        <f>C23+C29+C35</f>
        <v>14</v>
      </c>
      <c r="D22" s="30"/>
      <c r="E22" s="27">
        <v>0</v>
      </c>
      <c r="F22" s="27">
        <v>0</v>
      </c>
      <c r="G22" s="39">
        <f t="shared" ref="G22:H22" si="8">SUM(G23,G29,G35)</f>
        <v>4</v>
      </c>
      <c r="H22" s="27">
        <f t="shared" si="8"/>
        <v>3</v>
      </c>
      <c r="I22" s="30">
        <f>SUM(I23,I35)</f>
        <v>3</v>
      </c>
      <c r="J22" s="30"/>
      <c r="K22" s="27">
        <f>K23+K29</f>
        <v>11</v>
      </c>
      <c r="L22" s="18"/>
      <c r="M22" s="18"/>
      <c r="N22" s="18"/>
      <c r="O22" s="18">
        <f t="shared" si="3"/>
        <v>32</v>
      </c>
      <c r="P22" s="19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2" t="s">
        <v>62</v>
      </c>
      <c r="B23" s="16" t="s">
        <v>20</v>
      </c>
      <c r="C23" s="30">
        <f>SUM(C25:C28)</f>
        <v>11</v>
      </c>
      <c r="D23" s="27"/>
      <c r="E23" s="27">
        <v>0</v>
      </c>
      <c r="F23" s="27">
        <v>0</v>
      </c>
      <c r="G23" s="39">
        <f t="shared" ref="G23:I23" si="9">SUM(G24:G28)</f>
        <v>4</v>
      </c>
      <c r="H23" s="27">
        <f t="shared" si="9"/>
        <v>0</v>
      </c>
      <c r="I23" s="30">
        <f t="shared" si="9"/>
        <v>3</v>
      </c>
      <c r="J23" s="27"/>
      <c r="K23" s="27">
        <f>K25</f>
        <v>11</v>
      </c>
      <c r="L23" s="20"/>
      <c r="M23" s="20"/>
      <c r="N23" s="20"/>
      <c r="O23" s="18">
        <f t="shared" si="3"/>
        <v>29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2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12"/>
      <c r="I24" s="12">
        <v>0</v>
      </c>
      <c r="J24" s="12"/>
      <c r="K24" s="12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2" t="s">
        <v>64</v>
      </c>
      <c r="B25" s="16" t="s">
        <v>22</v>
      </c>
      <c r="C25" s="35">
        <v>11</v>
      </c>
      <c r="D25" s="12"/>
      <c r="E25" s="12">
        <v>0</v>
      </c>
      <c r="F25" s="12">
        <v>0</v>
      </c>
      <c r="G25" s="35">
        <v>4</v>
      </c>
      <c r="H25" s="12"/>
      <c r="I25" s="12">
        <v>3</v>
      </c>
      <c r="J25" s="12"/>
      <c r="K25" s="12">
        <v>11</v>
      </c>
      <c r="L25" s="20"/>
      <c r="M25" s="20"/>
      <c r="N25" s="20"/>
      <c r="O25" s="18">
        <f t="shared" si="3"/>
        <v>29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2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12"/>
      <c r="I26" s="12">
        <v>0</v>
      </c>
      <c r="J26" s="12"/>
      <c r="K26" s="12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2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12"/>
      <c r="I27" s="12">
        <v>0</v>
      </c>
      <c r="J27" s="12"/>
      <c r="K27" s="12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2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12"/>
      <c r="I28" s="12">
        <v>0</v>
      </c>
      <c r="J28" s="12"/>
      <c r="K28" s="12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2" t="s">
        <v>68</v>
      </c>
      <c r="B29" s="16" t="s">
        <v>26</v>
      </c>
      <c r="C29" s="30">
        <f>SUM(C30:C34)</f>
        <v>3</v>
      </c>
      <c r="D29" s="27"/>
      <c r="E29" s="27">
        <v>0</v>
      </c>
      <c r="F29" s="27">
        <v>0</v>
      </c>
      <c r="G29" s="39">
        <f t="shared" ref="G29:H29" si="10">SUM(G30:G34)</f>
        <v>0</v>
      </c>
      <c r="H29" s="27">
        <f t="shared" si="10"/>
        <v>0</v>
      </c>
      <c r="I29" s="30">
        <f>SUM(I30:I34)</f>
        <v>4</v>
      </c>
      <c r="J29" s="27"/>
      <c r="K29" s="27">
        <v>0</v>
      </c>
      <c r="L29" s="20"/>
      <c r="M29" s="20"/>
      <c r="N29" s="20"/>
      <c r="O29" s="18">
        <f t="shared" si="3"/>
        <v>7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2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12"/>
      <c r="I30" s="12">
        <v>0</v>
      </c>
      <c r="J30" s="12"/>
      <c r="K30" s="12">
        <v>0</v>
      </c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2" t="s">
        <v>70</v>
      </c>
      <c r="B31" s="16" t="s">
        <v>28</v>
      </c>
      <c r="C31" s="35">
        <v>2</v>
      </c>
      <c r="D31" s="12"/>
      <c r="E31" s="12">
        <v>0</v>
      </c>
      <c r="F31" s="12">
        <v>0</v>
      </c>
      <c r="G31" s="37"/>
      <c r="H31" s="12"/>
      <c r="I31" s="12">
        <v>4</v>
      </c>
      <c r="J31" s="12"/>
      <c r="K31" s="12">
        <v>0</v>
      </c>
      <c r="L31" s="20"/>
      <c r="M31" s="20"/>
      <c r="N31" s="20"/>
      <c r="O31" s="18">
        <f t="shared" si="3"/>
        <v>6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2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12"/>
      <c r="I32" s="12">
        <v>0</v>
      </c>
      <c r="J32" s="12"/>
      <c r="K32" s="12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2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12"/>
      <c r="I33" s="12">
        <v>0</v>
      </c>
      <c r="J33" s="12"/>
      <c r="K33" s="12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2" t="s">
        <v>73</v>
      </c>
      <c r="B34" s="16" t="s">
        <v>31</v>
      </c>
      <c r="C34" s="35">
        <v>1</v>
      </c>
      <c r="D34" s="12"/>
      <c r="E34" s="12">
        <v>0</v>
      </c>
      <c r="F34" s="12">
        <v>0</v>
      </c>
      <c r="G34" s="37"/>
      <c r="H34" s="12"/>
      <c r="I34" s="12">
        <v>0</v>
      </c>
      <c r="J34" s="12"/>
      <c r="K34" s="12"/>
      <c r="L34" s="20"/>
      <c r="M34" s="20"/>
      <c r="N34" s="20"/>
      <c r="O34" s="18">
        <f t="shared" si="3"/>
        <v>1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2" t="s">
        <v>74</v>
      </c>
      <c r="B35" s="16" t="s">
        <v>32</v>
      </c>
      <c r="C35" s="30"/>
      <c r="D35" s="27"/>
      <c r="E35" s="27">
        <v>0</v>
      </c>
      <c r="F35" s="27">
        <v>0</v>
      </c>
      <c r="G35" s="39">
        <f t="shared" ref="G35:H35" si="11">SUM(G36:G38)</f>
        <v>0</v>
      </c>
      <c r="H35" s="27">
        <f t="shared" si="11"/>
        <v>3</v>
      </c>
      <c r="I35" s="30">
        <v>0</v>
      </c>
      <c r="J35" s="27"/>
      <c r="K35" s="27"/>
      <c r="L35" s="20"/>
      <c r="M35" s="20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3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62">
        <v>3</v>
      </c>
      <c r="I36" s="12">
        <v>0</v>
      </c>
      <c r="J36" s="12"/>
      <c r="K36" s="12"/>
      <c r="L36" s="20"/>
      <c r="M36" s="20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2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3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1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4" t="s">
        <v>79</v>
      </c>
      <c r="B40" s="11" t="s">
        <v>37</v>
      </c>
      <c r="C40" s="35">
        <v>21</v>
      </c>
      <c r="D40" s="12"/>
      <c r="E40" s="27">
        <v>0</v>
      </c>
      <c r="F40" s="27">
        <v>0</v>
      </c>
      <c r="G40" s="35">
        <v>26</v>
      </c>
      <c r="H40" s="12"/>
      <c r="I40" s="12">
        <v>5</v>
      </c>
      <c r="J40" s="12"/>
      <c r="K40" s="12"/>
      <c r="L40" s="18"/>
      <c r="M40" s="18"/>
      <c r="N40" s="18"/>
      <c r="O40" s="18">
        <f t="shared" si="3"/>
        <v>52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4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4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4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4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5" t="s">
        <v>84</v>
      </c>
      <c r="B45" s="14" t="s">
        <v>42</v>
      </c>
      <c r="C45" s="27">
        <f>C4+C40</f>
        <v>188</v>
      </c>
      <c r="D45" s="27">
        <f>D20</f>
        <v>4</v>
      </c>
      <c r="E45" s="27">
        <v>59</v>
      </c>
      <c r="F45" s="27">
        <v>3</v>
      </c>
      <c r="G45" s="27">
        <f t="shared" ref="G45:H45" si="12">SUM(G4,G39:G44)</f>
        <v>77</v>
      </c>
      <c r="H45" s="27">
        <f t="shared" si="12"/>
        <v>3</v>
      </c>
      <c r="I45" s="30">
        <f>SUM(I4,I40)</f>
        <v>29</v>
      </c>
      <c r="J45" s="54"/>
      <c r="K45" s="30">
        <f>K4+K40</f>
        <v>21</v>
      </c>
      <c r="L45" s="22"/>
      <c r="M45" s="22"/>
      <c r="N45" s="22"/>
      <c r="O45" s="22">
        <f t="shared" si="3"/>
        <v>374</v>
      </c>
      <c r="P45" s="23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2025-07-15T13:56:46Z</dcterms:modified>
</cp:coreProperties>
</file>