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Јули\живот\"/>
    </mc:Choice>
  </mc:AlternateContent>
  <xr:revisionPtr revIDLastSave="0" documentId="13_ncr:1_{86AD7AD3-B170-480B-A6E1-CA1FF9025141}" xr6:coauthVersionLast="47" xr6:coauthVersionMax="47" xr10:uidLastSave="{00000000-0000-0000-0000-000000000000}"/>
  <bookViews>
    <workbookView xWindow="-120" yWindow="-120" windowWidth="29040" windowHeight="15840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1" l="1"/>
  <c r="K22" i="11" s="1"/>
  <c r="K12" i="11"/>
  <c r="K6" i="11"/>
  <c r="K5" i="11" s="1"/>
  <c r="K23" i="5"/>
  <c r="K22" i="5" s="1"/>
  <c r="K12" i="5"/>
  <c r="K6" i="5"/>
  <c r="K5" i="5"/>
  <c r="K4" i="5" s="1"/>
  <c r="K45" i="5" s="1"/>
  <c r="G22" i="3"/>
  <c r="G21" i="3" s="1"/>
  <c r="G3" i="3" s="1"/>
  <c r="G44" i="3" s="1"/>
  <c r="G11" i="3"/>
  <c r="G5" i="3"/>
  <c r="G4" i="3"/>
  <c r="G28" i="1"/>
  <c r="G22" i="1"/>
  <c r="G21" i="1" s="1"/>
  <c r="G11" i="1"/>
  <c r="G5" i="1"/>
  <c r="G4" i="1" s="1"/>
  <c r="G3" i="1" s="1"/>
  <c r="G44" i="1" s="1"/>
  <c r="H34" i="3"/>
  <c r="H22" i="3"/>
  <c r="H21" i="3" s="1"/>
  <c r="H17" i="3"/>
  <c r="H4" i="3" s="1"/>
  <c r="H3" i="3" s="1"/>
  <c r="H44" i="3" s="1"/>
  <c r="H5" i="3"/>
  <c r="H34" i="1"/>
  <c r="H28" i="1"/>
  <c r="H22" i="1"/>
  <c r="H21" i="1" s="1"/>
  <c r="H17" i="1"/>
  <c r="H11" i="1"/>
  <c r="H44" i="1" s="1"/>
  <c r="H5" i="1"/>
  <c r="D45" i="11"/>
  <c r="D18" i="11"/>
  <c r="D5" i="11" s="1"/>
  <c r="D4" i="11" s="1"/>
  <c r="C29" i="11"/>
  <c r="C23" i="11"/>
  <c r="C22" i="11" s="1"/>
  <c r="C12" i="11"/>
  <c r="C6" i="11"/>
  <c r="C5" i="11"/>
  <c r="D45" i="5"/>
  <c r="D18" i="5"/>
  <c r="D5" i="5" s="1"/>
  <c r="D4" i="5" s="1"/>
  <c r="C29" i="5"/>
  <c r="C23" i="5"/>
  <c r="C22" i="5"/>
  <c r="C12" i="5"/>
  <c r="C6" i="5"/>
  <c r="C45" i="5" s="1"/>
  <c r="C22" i="3"/>
  <c r="C21" i="3"/>
  <c r="C17" i="3"/>
  <c r="C5" i="3"/>
  <c r="C4" i="3"/>
  <c r="C3" i="3"/>
  <c r="C44" i="3" s="1"/>
  <c r="C28" i="1"/>
  <c r="C22" i="1"/>
  <c r="C21" i="1" s="1"/>
  <c r="C11" i="1"/>
  <c r="C5" i="1"/>
  <c r="C44" i="1" s="1"/>
  <c r="K4" i="11" l="1"/>
  <c r="K45" i="11" s="1"/>
  <c r="H4" i="1"/>
  <c r="H3" i="1" s="1"/>
  <c r="C4" i="11"/>
  <c r="C45" i="11" s="1"/>
  <c r="C5" i="5"/>
  <c r="C4" i="5" s="1"/>
  <c r="C4" i="1"/>
  <c r="C3" i="1" s="1"/>
  <c r="K23" i="10" l="1"/>
  <c r="K22" i="10" s="1"/>
  <c r="K12" i="10"/>
  <c r="K6" i="10"/>
  <c r="K5" i="10" s="1"/>
  <c r="H45" i="10"/>
  <c r="D45" i="10"/>
  <c r="E29" i="10"/>
  <c r="C29" i="10"/>
  <c r="C22" i="10" s="1"/>
  <c r="G23" i="10"/>
  <c r="G22" i="10" s="1"/>
  <c r="F23" i="10"/>
  <c r="F22" i="10" s="1"/>
  <c r="E23" i="10"/>
  <c r="E22" i="10" s="1"/>
  <c r="C23" i="10"/>
  <c r="F18" i="10"/>
  <c r="E18" i="10"/>
  <c r="D18" i="10"/>
  <c r="G12" i="10"/>
  <c r="G5" i="10" s="1"/>
  <c r="G4" i="10" s="1"/>
  <c r="G45" i="10" s="1"/>
  <c r="E12" i="10"/>
  <c r="C12" i="10"/>
  <c r="G6" i="10"/>
  <c r="F6" i="10"/>
  <c r="F5" i="10" s="1"/>
  <c r="F4" i="10" s="1"/>
  <c r="F45" i="10" s="1"/>
  <c r="E6" i="10"/>
  <c r="E5" i="10" s="1"/>
  <c r="E4" i="10" s="1"/>
  <c r="E45" i="10" s="1"/>
  <c r="C6" i="10"/>
  <c r="C5" i="10" s="1"/>
  <c r="D5" i="10"/>
  <c r="D4" i="10" s="1"/>
  <c r="K23" i="9"/>
  <c r="K22" i="9" s="1"/>
  <c r="K12" i="9"/>
  <c r="K6" i="9"/>
  <c r="K5" i="9" s="1"/>
  <c r="D45" i="9"/>
  <c r="E29" i="9"/>
  <c r="C29" i="9"/>
  <c r="G23" i="9"/>
  <c r="F23" i="9"/>
  <c r="F22" i="9" s="1"/>
  <c r="E23" i="9"/>
  <c r="E22" i="9" s="1"/>
  <c r="C23" i="9"/>
  <c r="G22" i="9"/>
  <c r="C22" i="9"/>
  <c r="F18" i="9"/>
  <c r="E18" i="9"/>
  <c r="D18" i="9"/>
  <c r="G12" i="9"/>
  <c r="E12" i="9"/>
  <c r="C12" i="9"/>
  <c r="G6" i="9"/>
  <c r="G5" i="9" s="1"/>
  <c r="G4" i="9" s="1"/>
  <c r="G45" i="9" s="1"/>
  <c r="F6" i="9"/>
  <c r="F5" i="9" s="1"/>
  <c r="F4" i="9" s="1"/>
  <c r="F45" i="9" s="1"/>
  <c r="E6" i="9"/>
  <c r="E5" i="9" s="1"/>
  <c r="C6" i="9"/>
  <c r="C45" i="9" s="1"/>
  <c r="D5" i="9"/>
  <c r="D4" i="9" s="1"/>
  <c r="H34" i="4"/>
  <c r="H21" i="4" s="1"/>
  <c r="H22" i="4"/>
  <c r="H17" i="4"/>
  <c r="H5" i="4"/>
  <c r="H4" i="4" s="1"/>
  <c r="H3" i="4" s="1"/>
  <c r="H44" i="4" s="1"/>
  <c r="E34" i="4"/>
  <c r="E22" i="4"/>
  <c r="D22" i="4"/>
  <c r="D21" i="4" s="1"/>
  <c r="C22" i="4"/>
  <c r="E21" i="4"/>
  <c r="C21" i="4"/>
  <c r="E17" i="4"/>
  <c r="D17" i="4"/>
  <c r="C17" i="4"/>
  <c r="D11" i="4"/>
  <c r="E5" i="4"/>
  <c r="D5" i="4"/>
  <c r="D4" i="4" s="1"/>
  <c r="D3" i="4" s="1"/>
  <c r="D44" i="4" s="1"/>
  <c r="C5" i="4"/>
  <c r="C4" i="4" s="1"/>
  <c r="C3" i="4" s="1"/>
  <c r="C44" i="4" s="1"/>
  <c r="E4" i="4"/>
  <c r="E3" i="4" s="1"/>
  <c r="E44" i="4" s="1"/>
  <c r="H34" i="2"/>
  <c r="H28" i="2"/>
  <c r="G28" i="2"/>
  <c r="H22" i="2"/>
  <c r="H21" i="2" s="1"/>
  <c r="G22" i="2"/>
  <c r="G21" i="2" s="1"/>
  <c r="H17" i="2"/>
  <c r="H11" i="2"/>
  <c r="G11" i="2"/>
  <c r="H5" i="2"/>
  <c r="H44" i="2" s="1"/>
  <c r="G5" i="2"/>
  <c r="G4" i="2" s="1"/>
  <c r="H4" i="2"/>
  <c r="E34" i="2"/>
  <c r="E28" i="2"/>
  <c r="D28" i="2"/>
  <c r="C28" i="2"/>
  <c r="E22" i="2"/>
  <c r="E21" i="2" s="1"/>
  <c r="D22" i="2"/>
  <c r="D21" i="2" s="1"/>
  <c r="C22" i="2"/>
  <c r="C21" i="2" s="1"/>
  <c r="E17" i="2"/>
  <c r="D17" i="2"/>
  <c r="E11" i="2"/>
  <c r="D11" i="2"/>
  <c r="D4" i="2" s="1"/>
  <c r="C11" i="2"/>
  <c r="C4" i="2" s="1"/>
  <c r="C3" i="2" s="1"/>
  <c r="E5" i="2"/>
  <c r="E4" i="2" s="1"/>
  <c r="E3" i="2" s="1"/>
  <c r="E44" i="2" s="1"/>
  <c r="D5" i="2"/>
  <c r="C5" i="2"/>
  <c r="C44" i="2" s="1"/>
  <c r="K4" i="10" l="1"/>
  <c r="K45" i="10" s="1"/>
  <c r="C4" i="10"/>
  <c r="C45" i="10" s="1"/>
  <c r="K4" i="9"/>
  <c r="K45" i="9" s="1"/>
  <c r="E4" i="9"/>
  <c r="E45" i="9" s="1"/>
  <c r="C5" i="9"/>
  <c r="C4" i="9" s="1"/>
  <c r="H3" i="2"/>
  <c r="G3" i="2"/>
  <c r="G44" i="2" s="1"/>
  <c r="D3" i="2"/>
  <c r="D44" i="2" s="1"/>
  <c r="F23" i="11" l="1"/>
  <c r="F22" i="11" s="1"/>
  <c r="F18" i="11"/>
  <c r="F6" i="11"/>
  <c r="F5" i="11" s="1"/>
  <c r="F4" i="11" s="1"/>
  <c r="F45" i="11" s="1"/>
  <c r="E29" i="11"/>
  <c r="E23" i="11"/>
  <c r="E22" i="11" s="1"/>
  <c r="E18" i="11"/>
  <c r="E12" i="11"/>
  <c r="E6" i="11"/>
  <c r="E5" i="11" s="1"/>
  <c r="E4" i="11" s="1"/>
  <c r="E45" i="11" s="1"/>
  <c r="F23" i="5"/>
  <c r="F22" i="5" s="1"/>
  <c r="F18" i="5"/>
  <c r="F6" i="5"/>
  <c r="F5" i="5" s="1"/>
  <c r="F4" i="5" s="1"/>
  <c r="F45" i="5" s="1"/>
  <c r="E29" i="5"/>
  <c r="E23" i="5"/>
  <c r="E22" i="5" s="1"/>
  <c r="E18" i="5"/>
  <c r="E12" i="5"/>
  <c r="E6" i="5"/>
  <c r="E5" i="5" s="1"/>
  <c r="E4" i="5" s="1"/>
  <c r="E45" i="5" s="1"/>
  <c r="D22" i="3"/>
  <c r="D21" i="3" s="1"/>
  <c r="D17" i="3"/>
  <c r="D11" i="3"/>
  <c r="D5" i="3"/>
  <c r="D4" i="3" s="1"/>
  <c r="D3" i="3" s="1"/>
  <c r="D44" i="3" s="1"/>
  <c r="D28" i="1"/>
  <c r="D22" i="1"/>
  <c r="D21" i="1"/>
  <c r="D17" i="1"/>
  <c r="D11" i="1"/>
  <c r="D5" i="1"/>
  <c r="D4" i="1"/>
  <c r="D3" i="1" s="1"/>
  <c r="D44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<sst xmlns="http://schemas.openxmlformats.org/spreadsheetml/2006/main" count="916" uniqueCount="98">
  <si>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</si>
  <si>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</si>
  <si>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</si>
  <si>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</si>
  <si>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</si>
  <si>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</si>
  <si>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</si>
  <si>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</si>
  <si>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</si>
  <si>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</si>
  <si>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</si>
  <si>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</si>
  <si>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</si>
  <si>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</si>
  <si>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</si>
  <si>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</si>
  <si>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</si>
  <si>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</si>
  <si>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</si>
  <si>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</si>
  <si>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</si>
  <si>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</si>
  <si>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</si>
  <si>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</si>
  <si>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</si>
  <si>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</si>
  <si>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</si>
  <si>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</si>
  <si>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</si>
  <si>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</si>
  <si>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</si>
  <si>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</si>
  <si>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</si>
  <si>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</si>
  <si>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</si>
  <si>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</si>
  <si>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</si>
  <si>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</si>
  <si>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</si>
  <si>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</si>
  <si>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</si>
  <si>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</si>
  <si>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</si>
  <si>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</si>
  <si>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</si>
  <si>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</si>
  <si>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</si>
  <si>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</si>
  <si>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</si>
  <si>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</si>
  <si>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</si>
  <si>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</si>
  <si>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</si>
  <si>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</si>
  <si>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</si>
  <si>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</si>
  <si>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</si>
  <si>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</si>
  <si>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</si>
  <si>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</si>
  <si>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</si>
  <si>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</si>
  <si>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</si>
  <si>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</si>
  <si>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</si>
  <si>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</si>
  <si>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</si>
  <si>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</si>
  <si>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</si>
  <si>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</si>
  <si>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</si>
  <si>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</si>
  <si>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</si>
  <si>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</si>
  <si>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</si>
  <si>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</si>
  <si>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</si>
  <si>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</si>
  <si>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</si>
  <si>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</si>
  <si>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</si>
  <si>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</si>
  <si>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</si>
  <si>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</si>
  <si>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</si>
  <si>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</si>
  <si>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</si>
  <si>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</si>
  <si>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</si>
  <si>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</si>
  <si>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јули 2025 година</t>
  </si>
  <si>
    <t>Бруто полисирана премија, во илјади денари, на друштвата за осигурување на живот, јули 2024 година</t>
  </si>
  <si>
    <t>Број на склучени договори на друштвата за осигурување на живот, јули 2025 година</t>
  </si>
  <si>
    <t>Број на склучени договори на друштвата за осигурување на живот, јули 2024 година</t>
  </si>
  <si>
    <t>Бруто исплатени штети, во илјади денари, на друштвата за осигурување на живот, јули 2025 година</t>
  </si>
  <si>
    <t>Бруто исплатени штети, во илјади денари, на друштвата за осигурување на живот, јули 2024 година</t>
  </si>
  <si>
    <t>Број на исплатени штети на друштвата за осигурување на живот, јули 2025 година</t>
  </si>
  <si>
    <t>Број на исплатени штети на друштвата за осигурување на живот, јули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</si>
</sst>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5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10" fillId="0" borderId="0"/>
    <xf numFmtId="49" fontId="10" fillId="0" borderId="0"/>
    <xf numFmtId="165" fontId="10" fillId="0" borderId="0"/>
    <xf numFmtId="49" fontId="10" fillId="0" borderId="0"/>
    <xf numFmtId="49" fontId="10" fillId="0" borderId="0"/>
    <xf numFmtId="0" fontId="10" fillId="0" borderId="0"/>
    <xf numFmtId="0" fontId="1" fillId="0" borderId="0"/>
    <xf numFmtId="0" fontId="12" fillId="0" borderId="0"/>
    <xf numFmtId="0" fontId="11" fillId="0" borderId="0"/>
    <xf numFmtId="166" fontId="11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0" borderId="0"/>
    <xf numFmtId="0" fontId="14" fillId="0" borderId="0" applyNumberFormat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4" fontId="9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28734</v>
      </c>
      <c r="D3" s="29">
        <f>D4+D21</f>
        <v>3957</v>
      </c>
      <c r="E3" s="29">
        <v>4321</v>
      </c>
      <c r="F3" s="54">
        <v>16565</v>
      </c>
      <c r="G3" s="46">
        <f>G4+G21</f>
        <v>27699.280182500133</v>
      </c>
      <c r="H3" s="46">
        <f>H4+H21</f>
        <v>1098.9100000000001</v>
      </c>
      <c r="I3" s="20">
        <f>SUM(C3:H3)</f>
        <v>82375.190182500141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1690</v>
      </c>
      <c r="D4" s="29">
        <f>D5+D11+D17</f>
        <v>3957</v>
      </c>
      <c r="E4" s="29">
        <v>804</v>
      </c>
      <c r="F4" s="54">
        <v>1312</v>
      </c>
      <c r="G4" s="46">
        <f>G5+G11</f>
        <v>14025.488261250001</v>
      </c>
      <c r="H4" s="46">
        <f>H5+H11</f>
        <v>0</v>
      </c>
      <c r="I4" s="20">
        <f t="shared" ref="I4:I44" si="1">SUM(C4:H4)</f>
        <v>21788.488261250001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1673</v>
      </c>
      <c r="D5" s="29">
        <f t="shared" ref="D5" si="2">SUM(D6:D10)</f>
        <v>3655</v>
      </c>
      <c r="E5" s="29">
        <v>777</v>
      </c>
      <c r="F5" s="54">
        <v>1151</v>
      </c>
      <c r="G5" s="46">
        <f>G6+G8</f>
        <v>13992.003085</v>
      </c>
      <c r="H5" s="46">
        <f>SUM(H6:H10)</f>
        <v>0</v>
      </c>
      <c r="I5" s="22">
        <f t="shared" si="1"/>
        <v>21248.003085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1112</v>
      </c>
      <c r="D6" s="12">
        <v>85</v>
      </c>
      <c r="E6" s="12">
        <v>582</v>
      </c>
      <c r="F6" s="12">
        <v>1151</v>
      </c>
      <c r="G6" s="47">
        <v>13840.14676</v>
      </c>
      <c r="H6" s="48"/>
      <c r="I6" s="22">
        <f t="shared" si="1"/>
        <v>16770.14676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0</v>
      </c>
      <c r="E7" s="12"/>
      <c r="F7" s="55">
        <v>0</v>
      </c>
      <c r="G7" s="47"/>
      <c r="H7" s="48"/>
      <c r="I7" s="22">
        <f t="shared" si="1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260</v>
      </c>
      <c r="D8" s="12">
        <v>1922</v>
      </c>
      <c r="E8" s="12"/>
      <c r="F8" s="12">
        <v>0</v>
      </c>
      <c r="G8" s="47">
        <v>151.85632499999997</v>
      </c>
      <c r="H8" s="48"/>
      <c r="I8" s="22">
        <f t="shared" si="1"/>
        <v>2333.8563249999997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1648</v>
      </c>
      <c r="E9" s="12">
        <v>195</v>
      </c>
      <c r="F9" s="12">
        <v>0</v>
      </c>
      <c r="G9" s="48"/>
      <c r="H9" s="48"/>
      <c r="I9" s="22">
        <f t="shared" si="1"/>
        <v>1843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301</v>
      </c>
      <c r="D10" s="12">
        <v>0</v>
      </c>
      <c r="E10" s="12"/>
      <c r="F10" s="55">
        <v>0</v>
      </c>
      <c r="G10" s="48"/>
      <c r="H10" s="48"/>
      <c r="I10" s="22">
        <f t="shared" si="1"/>
        <v>301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SUM(C12:C16)</f>
        <v>17</v>
      </c>
      <c r="D11" s="29">
        <f>SUM(D12:D16)</f>
        <v>302</v>
      </c>
      <c r="E11" s="38">
        <v>27</v>
      </c>
      <c r="F11" s="56">
        <v>161</v>
      </c>
      <c r="G11" s="46">
        <f>SUM(G12:G16)</f>
        <v>33.485176250000009</v>
      </c>
      <c r="H11" s="46">
        <f>SUM(H12:H16)</f>
        <v>0</v>
      </c>
      <c r="I11" s="22">
        <f t="shared" si="1"/>
        <v>540.48517624999999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4</v>
      </c>
      <c r="D12" s="12">
        <v>104</v>
      </c>
      <c r="E12" s="12">
        <v>6</v>
      </c>
      <c r="F12" s="55">
        <v>0</v>
      </c>
      <c r="G12" s="47">
        <v>1.8758650000000001</v>
      </c>
      <c r="H12" s="48"/>
      <c r="I12" s="22">
        <f t="shared" si="1"/>
        <v>115.875865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8</v>
      </c>
      <c r="D13" s="12">
        <v>191</v>
      </c>
      <c r="E13" s="12">
        <v>18</v>
      </c>
      <c r="F13" s="12">
        <v>6</v>
      </c>
      <c r="G13" s="47">
        <v>19.658991250000003</v>
      </c>
      <c r="H13" s="48"/>
      <c r="I13" s="22">
        <f t="shared" si="1"/>
        <v>242.65899125000001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55">
        <v>0</v>
      </c>
      <c r="G14" s="51"/>
      <c r="H14" s="48"/>
      <c r="I14" s="22">
        <f t="shared" si="1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55">
        <v>0</v>
      </c>
      <c r="G15" s="51"/>
      <c r="H15" s="48"/>
      <c r="I15" s="22">
        <f t="shared" si="1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5</v>
      </c>
      <c r="D16" s="12">
        <v>7</v>
      </c>
      <c r="E16" s="12">
        <v>3</v>
      </c>
      <c r="F16" s="55">
        <v>155</v>
      </c>
      <c r="G16" s="47">
        <v>11.950320000000001</v>
      </c>
      <c r="H16" s="48"/>
      <c r="I16" s="22">
        <f t="shared" si="1"/>
        <v>181.95032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f t="shared" ref="D17" si="3">SUM(D18:D20)</f>
        <v>0</v>
      </c>
      <c r="E17" s="29">
        <v>0</v>
      </c>
      <c r="F17" s="56">
        <v>0</v>
      </c>
      <c r="G17" s="46"/>
      <c r="H17" s="46">
        <f>SUM(H18:H20)</f>
        <v>0</v>
      </c>
      <c r="I17" s="22">
        <f t="shared" si="1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55">
        <v>0</v>
      </c>
      <c r="G18" s="48"/>
      <c r="H18" s="48"/>
      <c r="I18" s="22">
        <f t="shared" si="1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55">
        <v>0</v>
      </c>
      <c r="G19" s="48"/>
      <c r="H19" s="48"/>
      <c r="I19" s="22">
        <f t="shared" si="1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55">
        <v>0</v>
      </c>
      <c r="G20" s="48"/>
      <c r="H20" s="48"/>
      <c r="I20" s="22">
        <f t="shared" si="1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27044</v>
      </c>
      <c r="D21" s="29">
        <f>D22+D28</f>
        <v>0</v>
      </c>
      <c r="E21" s="29">
        <v>3517</v>
      </c>
      <c r="F21" s="32">
        <v>9464</v>
      </c>
      <c r="G21" s="46">
        <f>G22+G28</f>
        <v>13673.791921250133</v>
      </c>
      <c r="H21" s="46">
        <f>H22+H28</f>
        <v>1098.9100000000001</v>
      </c>
      <c r="I21" s="20">
        <f t="shared" si="1"/>
        <v>54797.701921250133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23749</v>
      </c>
      <c r="D22" s="29">
        <f>D24</f>
        <v>0</v>
      </c>
      <c r="E22" s="29">
        <v>3517</v>
      </c>
      <c r="F22" s="32">
        <v>9464</v>
      </c>
      <c r="G22" s="46">
        <f>G24</f>
        <v>13673.791921250133</v>
      </c>
      <c r="H22" s="29">
        <f>SUM(H23:H27)</f>
        <v>497.45000000000005</v>
      </c>
      <c r="I22" s="22">
        <f t="shared" si="1"/>
        <v>50901.241921250126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55">
        <v>0</v>
      </c>
      <c r="G23" s="48"/>
      <c r="H23" s="48"/>
      <c r="I23" s="22">
        <f t="shared" si="1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23749</v>
      </c>
      <c r="D24" s="12">
        <v>0</v>
      </c>
      <c r="E24" s="12">
        <v>3517</v>
      </c>
      <c r="F24" s="12">
        <v>9464</v>
      </c>
      <c r="G24" s="48">
        <v>13673.791921250133</v>
      </c>
      <c r="H24" s="48">
        <v>497.45000000000005</v>
      </c>
      <c r="I24" s="22">
        <f t="shared" si="1"/>
        <v>50901.241921250126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55">
        <v>0</v>
      </c>
      <c r="G25" s="48"/>
      <c r="H25" s="48"/>
      <c r="I25" s="22">
        <f t="shared" si="1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55">
        <v>0</v>
      </c>
      <c r="G26" s="48"/>
      <c r="H26" s="48"/>
      <c r="I26" s="22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55">
        <v>0</v>
      </c>
      <c r="G27" s="48"/>
      <c r="H27" s="48"/>
      <c r="I27" s="22">
        <f t="shared" si="1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3295</v>
      </c>
      <c r="D28" s="29">
        <f>D29+D30</f>
        <v>0</v>
      </c>
      <c r="E28" s="29">
        <v>0</v>
      </c>
      <c r="F28" s="32">
        <v>5789</v>
      </c>
      <c r="G28" s="46">
        <f>SUM(G29:G33)</f>
        <v>0</v>
      </c>
      <c r="H28" s="46">
        <f>SUM(H29:H33)</f>
        <v>601.46</v>
      </c>
      <c r="I28" s="22">
        <f t="shared" si="1"/>
        <v>9685.4599999999991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18</v>
      </c>
      <c r="D29" s="12">
        <v>0</v>
      </c>
      <c r="E29" s="12"/>
      <c r="F29" s="12">
        <v>2341</v>
      </c>
      <c r="G29" s="48"/>
      <c r="H29" s="48">
        <v>108.88</v>
      </c>
      <c r="I29" s="22">
        <f t="shared" si="1"/>
        <v>2467.88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2845</v>
      </c>
      <c r="D30" s="12">
        <v>0</v>
      </c>
      <c r="E30" s="12"/>
      <c r="F30" s="12">
        <v>493</v>
      </c>
      <c r="G30" s="48"/>
      <c r="H30" s="48">
        <v>264.12</v>
      </c>
      <c r="I30" s="22">
        <f t="shared" si="1"/>
        <v>3602.12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55">
        <v>0</v>
      </c>
      <c r="G31" s="48"/>
      <c r="H31" s="48"/>
      <c r="I31" s="22">
        <f t="shared" si="1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55">
        <v>0</v>
      </c>
      <c r="G32" s="48"/>
      <c r="H32" s="48"/>
      <c r="I32" s="22">
        <f t="shared" si="1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432</v>
      </c>
      <c r="D33" s="12">
        <v>0</v>
      </c>
      <c r="E33" s="12"/>
      <c r="F33" s="12">
        <v>2955</v>
      </c>
      <c r="G33" s="48"/>
      <c r="H33" s="48">
        <v>228.45999999999998</v>
      </c>
      <c r="I33" s="22">
        <f t="shared" si="1"/>
        <v>3615.46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v>0</v>
      </c>
      <c r="F34" s="56">
        <v>0</v>
      </c>
      <c r="G34" s="46"/>
      <c r="H34" s="46">
        <f>SUM(H35:H37)</f>
        <v>0</v>
      </c>
      <c r="I34" s="22">
        <f t="shared" si="1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55">
        <v>0</v>
      </c>
      <c r="G35" s="48"/>
      <c r="H35" s="48"/>
      <c r="I35" s="22">
        <f t="shared" si="1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55">
        <v>0</v>
      </c>
      <c r="G36" s="48"/>
      <c r="H36" s="48"/>
      <c r="I36" s="22">
        <f t="shared" si="1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55">
        <v>0</v>
      </c>
      <c r="G37" s="48"/>
      <c r="H37" s="48"/>
      <c r="I37" s="22">
        <f t="shared" si="1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55">
        <v>0</v>
      </c>
      <c r="G38" s="48"/>
      <c r="H38" s="48"/>
      <c r="I38" s="20">
        <f t="shared" si="1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7791</v>
      </c>
      <c r="D39" s="29">
        <v>2889</v>
      </c>
      <c r="E39" s="12">
        <v>10745</v>
      </c>
      <c r="F39" s="12">
        <v>944</v>
      </c>
      <c r="G39" s="48">
        <v>5015.5527550000006</v>
      </c>
      <c r="H39" s="48">
        <v>1718.1299999999999</v>
      </c>
      <c r="I39" s="20">
        <f t="shared" si="1"/>
        <v>29102.682755000002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55">
        <v>0</v>
      </c>
      <c r="G40" s="48"/>
      <c r="H40" s="48"/>
      <c r="I40" s="20">
        <f t="shared" si="1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1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1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1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36525</v>
      </c>
      <c r="D44" s="29">
        <f>D39+D3</f>
        <v>6846</v>
      </c>
      <c r="E44" s="29">
        <v>15066</v>
      </c>
      <c r="F44" s="57">
        <v>17509</v>
      </c>
      <c r="G44" s="49">
        <f>G3+G39</f>
        <v>32714.832937500134</v>
      </c>
      <c r="H44" s="46">
        <f>H5+H11+H22+H28+H39</f>
        <v>2817.04</v>
      </c>
      <c r="I44" s="24">
        <f t="shared" si="1"/>
        <v>111477.87293750013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G3" sqref="G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17818</v>
      </c>
      <c r="D3" s="29">
        <f>D4+D21</f>
        <v>6542</v>
      </c>
      <c r="E3" s="29">
        <f t="shared" ref="E3" si="1">E4+E21</f>
        <v>4180</v>
      </c>
      <c r="F3" s="54">
        <v>10033</v>
      </c>
      <c r="G3" s="46">
        <f>G4+G21</f>
        <v>32129.49</v>
      </c>
      <c r="H3" s="46">
        <f>H4+H21</f>
        <v>2348.75</v>
      </c>
      <c r="I3" s="20">
        <f>SUM(C3:H3)</f>
        <v>73051.240000000005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4029</v>
      </c>
      <c r="D4" s="29">
        <f>D5+D11+D17</f>
        <v>6521</v>
      </c>
      <c r="E4" s="29">
        <f t="shared" ref="E4" si="2">SUM(E5,E17,E11)</f>
        <v>1014</v>
      </c>
      <c r="F4" s="54">
        <v>2947</v>
      </c>
      <c r="G4" s="46">
        <f>G5+G11</f>
        <v>3489.4</v>
      </c>
      <c r="H4" s="46">
        <f>H5+H11</f>
        <v>0</v>
      </c>
      <c r="I4" s="20">
        <f t="shared" ref="I4:I44" si="3">SUM(C4:H4)</f>
        <v>18000.400000000001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3976</v>
      </c>
      <c r="D5" s="29">
        <f t="shared" ref="D5" si="4">SUM(D6:D9)</f>
        <v>6230</v>
      </c>
      <c r="E5" s="29">
        <f t="shared" ref="E5" si="5">SUM(E6:E10)</f>
        <v>950</v>
      </c>
      <c r="F5" s="54">
        <v>2931</v>
      </c>
      <c r="G5" s="46">
        <f>G6+G8</f>
        <v>3412.05</v>
      </c>
      <c r="H5" s="46">
        <f>SUM(H6:H10)</f>
        <v>0</v>
      </c>
      <c r="I5" s="22">
        <f t="shared" si="3"/>
        <v>17499.05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3749</v>
      </c>
      <c r="D6" s="12">
        <v>117</v>
      </c>
      <c r="E6" s="12">
        <v>722</v>
      </c>
      <c r="F6" s="12">
        <v>2857</v>
      </c>
      <c r="G6" s="47">
        <v>2603.71</v>
      </c>
      <c r="H6" s="48"/>
      <c r="I6" s="22">
        <f t="shared" si="3"/>
        <v>10048.709999999999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5</v>
      </c>
      <c r="E7" s="12"/>
      <c r="F7" s="55">
        <v>0</v>
      </c>
      <c r="G7" s="47"/>
      <c r="H7" s="48"/>
      <c r="I7" s="22">
        <f t="shared" si="3"/>
        <v>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136</v>
      </c>
      <c r="D8" s="12">
        <v>4614</v>
      </c>
      <c r="E8" s="12"/>
      <c r="F8" s="12"/>
      <c r="G8" s="47">
        <v>808.34</v>
      </c>
      <c r="H8" s="48"/>
      <c r="I8" s="22">
        <f t="shared" si="3"/>
        <v>5558.34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1494</v>
      </c>
      <c r="E9" s="12">
        <v>228</v>
      </c>
      <c r="F9" s="12">
        <v>74</v>
      </c>
      <c r="G9" s="48"/>
      <c r="H9" s="48"/>
      <c r="I9" s="22">
        <f t="shared" si="3"/>
        <v>1796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91</v>
      </c>
      <c r="D10" s="12">
        <v>0</v>
      </c>
      <c r="E10" s="12"/>
      <c r="F10" s="55">
        <v>0</v>
      </c>
      <c r="G10" s="48"/>
      <c r="H10" s="48"/>
      <c r="I10" s="22">
        <f t="shared" si="3"/>
        <v>91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C12+C13+C14+C15+C16</f>
        <v>53</v>
      </c>
      <c r="D11" s="29">
        <f>SUM(D12:D16)</f>
        <v>291</v>
      </c>
      <c r="E11" s="38">
        <f t="shared" ref="E11" si="6">SUM(E12:E16)</f>
        <v>64</v>
      </c>
      <c r="F11" s="56">
        <v>16</v>
      </c>
      <c r="G11" s="46">
        <f>SUM(G12:G16)</f>
        <v>77.349999999999994</v>
      </c>
      <c r="H11" s="46">
        <f>SUM(H12:H16)</f>
        <v>0</v>
      </c>
      <c r="I11" s="22">
        <f t="shared" si="3"/>
        <v>501.35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22</v>
      </c>
      <c r="D12" s="12">
        <v>104</v>
      </c>
      <c r="E12" s="12">
        <v>10</v>
      </c>
      <c r="F12" s="55">
        <v>0</v>
      </c>
      <c r="G12" s="47">
        <v>3.5</v>
      </c>
      <c r="H12" s="48"/>
      <c r="I12" s="22">
        <f t="shared" si="3"/>
        <v>139.5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10</v>
      </c>
      <c r="D13" s="12">
        <v>164</v>
      </c>
      <c r="E13" s="12">
        <v>29</v>
      </c>
      <c r="F13" s="12">
        <v>8</v>
      </c>
      <c r="G13" s="47">
        <v>35.06</v>
      </c>
      <c r="H13" s="48"/>
      <c r="I13" s="22">
        <f t="shared" si="3"/>
        <v>246.06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55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55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21</v>
      </c>
      <c r="D16" s="12">
        <v>23</v>
      </c>
      <c r="E16" s="12">
        <v>25</v>
      </c>
      <c r="F16" s="12">
        <v>8</v>
      </c>
      <c r="G16" s="47">
        <v>38.79</v>
      </c>
      <c r="H16" s="48"/>
      <c r="I16" s="22">
        <f t="shared" si="3"/>
        <v>115.78999999999999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f t="shared" ref="D17:E17" si="7">SUM(D18:D20)</f>
        <v>0</v>
      </c>
      <c r="E17" s="29">
        <f t="shared" si="7"/>
        <v>0</v>
      </c>
      <c r="F17" s="56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55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55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55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13789</v>
      </c>
      <c r="D21" s="29">
        <f>D22+D28</f>
        <v>21</v>
      </c>
      <c r="E21" s="29">
        <f t="shared" ref="E21" si="8">SUM(E22,E28,E34)</f>
        <v>3166</v>
      </c>
      <c r="F21" s="32">
        <v>6621</v>
      </c>
      <c r="G21" s="46">
        <f>G22+G28</f>
        <v>28640.09</v>
      </c>
      <c r="H21" s="46">
        <f>H22+H28</f>
        <v>2348.75</v>
      </c>
      <c r="I21" s="20">
        <f t="shared" si="3"/>
        <v>54585.84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12453</v>
      </c>
      <c r="D22" s="29">
        <f>D24</f>
        <v>21</v>
      </c>
      <c r="E22" s="29">
        <f t="shared" ref="E22" si="9">SUM(E23:E27)</f>
        <v>3166</v>
      </c>
      <c r="F22" s="32">
        <v>6621</v>
      </c>
      <c r="G22" s="46">
        <f>G24</f>
        <v>28640.09</v>
      </c>
      <c r="H22" s="29">
        <f>SUM(H23:H27)</f>
        <v>831.55</v>
      </c>
      <c r="I22" s="22">
        <f t="shared" si="3"/>
        <v>51732.639999999999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55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12453</v>
      </c>
      <c r="D24" s="12">
        <v>21</v>
      </c>
      <c r="E24" s="12">
        <v>3166</v>
      </c>
      <c r="F24" s="12">
        <v>6621</v>
      </c>
      <c r="G24" s="48">
        <v>28640.09</v>
      </c>
      <c r="H24" s="48">
        <v>831.55</v>
      </c>
      <c r="I24" s="22">
        <f t="shared" si="3"/>
        <v>51732.639999999999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55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55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55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1336</v>
      </c>
      <c r="D28" s="29">
        <f>D29+D30</f>
        <v>0</v>
      </c>
      <c r="E28" s="29">
        <f>SUM(E29:E33)</f>
        <v>0</v>
      </c>
      <c r="F28" s="32">
        <v>465</v>
      </c>
      <c r="G28" s="46">
        <f>SUM(G29:G33)</f>
        <v>0</v>
      </c>
      <c r="H28" s="46">
        <f>SUM(H29:H33)</f>
        <v>1517.2</v>
      </c>
      <c r="I28" s="22">
        <f t="shared" si="3"/>
        <v>3318.2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15</v>
      </c>
      <c r="D29" s="12">
        <v>0</v>
      </c>
      <c r="E29" s="12"/>
      <c r="F29" s="12">
        <v>0</v>
      </c>
      <c r="G29" s="48"/>
      <c r="H29" s="48">
        <v>197.26</v>
      </c>
      <c r="I29" s="22">
        <f t="shared" si="3"/>
        <v>212.26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1189</v>
      </c>
      <c r="D30" s="12">
        <v>0</v>
      </c>
      <c r="E30" s="12"/>
      <c r="F30" s="12">
        <v>365</v>
      </c>
      <c r="G30" s="48"/>
      <c r="H30" s="48">
        <v>499.73</v>
      </c>
      <c r="I30" s="22">
        <f t="shared" si="3"/>
        <v>2053.73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55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55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132</v>
      </c>
      <c r="D33" s="12">
        <v>0</v>
      </c>
      <c r="E33" s="12"/>
      <c r="F33" s="12">
        <v>100</v>
      </c>
      <c r="G33" s="48"/>
      <c r="H33" s="48">
        <v>820.21</v>
      </c>
      <c r="I33" s="22">
        <f t="shared" si="3"/>
        <v>1052.21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10">SUM(E35:E37)</f>
        <v>0</v>
      </c>
      <c r="F34" s="56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55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55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55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55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7331</v>
      </c>
      <c r="D39" s="29">
        <v>2132</v>
      </c>
      <c r="E39" s="12">
        <v>9967</v>
      </c>
      <c r="F39" s="12">
        <v>1493</v>
      </c>
      <c r="G39" s="48">
        <v>13349.9</v>
      </c>
      <c r="H39" s="48">
        <v>1362.64</v>
      </c>
      <c r="I39" s="20">
        <f t="shared" si="3"/>
        <v>35635.54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55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29">
        <f>C5+C11+C22+C28+C39</f>
        <v>25149</v>
      </c>
      <c r="D44" s="29">
        <f>D39+D3</f>
        <v>8674</v>
      </c>
      <c r="E44" s="29">
        <f t="shared" ref="E44" si="11">SUM(E3,E38:E43)</f>
        <v>14147</v>
      </c>
      <c r="F44" s="62">
        <v>11526</v>
      </c>
      <c r="G44" s="49">
        <f>G3+G39</f>
        <v>45479.39</v>
      </c>
      <c r="H44" s="46">
        <f>H5+H11+H22+H28+H39</f>
        <v>3711.3900000000003</v>
      </c>
      <c r="I44" s="24">
        <f t="shared" si="3"/>
        <v>108686.78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441</v>
      </c>
      <c r="D3" s="29">
        <f>D4+D21</f>
        <v>81</v>
      </c>
      <c r="E3" s="29">
        <v>40</v>
      </c>
      <c r="F3" s="29">
        <v>2337</v>
      </c>
      <c r="G3" s="29">
        <f>G4+G21</f>
        <v>529</v>
      </c>
      <c r="H3" s="29">
        <f>H4+H21</f>
        <v>38</v>
      </c>
      <c r="I3" s="20">
        <f>SUM(C3:H3)</f>
        <v>3466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60</v>
      </c>
      <c r="D4" s="29">
        <f>D5+D17</f>
        <v>81</v>
      </c>
      <c r="E4" s="29">
        <v>12</v>
      </c>
      <c r="F4" s="29">
        <v>297</v>
      </c>
      <c r="G4" s="29">
        <f>G5</f>
        <v>61</v>
      </c>
      <c r="H4" s="29">
        <f>H5+H17</f>
        <v>0</v>
      </c>
      <c r="I4" s="20">
        <f t="shared" ref="I4:I44" si="0">SUM(C4:H4)</f>
        <v>511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60</v>
      </c>
      <c r="D5" s="29">
        <f>SUM(D6:D10)</f>
        <v>81</v>
      </c>
      <c r="E5" s="29">
        <v>12</v>
      </c>
      <c r="F5" s="29">
        <v>297</v>
      </c>
      <c r="G5" s="29">
        <f>G6+G8</f>
        <v>61</v>
      </c>
      <c r="H5" s="29">
        <f>SUM(H6:H10)</f>
        <v>0</v>
      </c>
      <c r="I5" s="22">
        <f t="shared" si="0"/>
        <v>511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30</v>
      </c>
      <c r="D6" s="12">
        <v>2</v>
      </c>
      <c r="E6" s="12">
        <v>6</v>
      </c>
      <c r="F6" s="12">
        <v>297</v>
      </c>
      <c r="G6" s="37">
        <v>54</v>
      </c>
      <c r="H6" s="12"/>
      <c r="I6" s="22">
        <f t="shared" si="0"/>
        <v>389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12</v>
      </c>
      <c r="D8" s="12">
        <v>42</v>
      </c>
      <c r="E8" s="12"/>
      <c r="F8" s="12">
        <v>0</v>
      </c>
      <c r="G8" s="37">
        <v>7</v>
      </c>
      <c r="H8" s="12"/>
      <c r="I8" s="22">
        <f t="shared" si="0"/>
        <v>61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37</v>
      </c>
      <c r="E9" s="12">
        <v>6</v>
      </c>
      <c r="F9" s="12">
        <v>0</v>
      </c>
      <c r="G9" s="12"/>
      <c r="H9" s="12"/>
      <c r="I9" s="22">
        <f t="shared" si="0"/>
        <v>43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18</v>
      </c>
      <c r="D10" s="12">
        <v>0</v>
      </c>
      <c r="E10" s="12"/>
      <c r="F10" s="12">
        <v>0</v>
      </c>
      <c r="G10" s="12"/>
      <c r="H10" s="12"/>
      <c r="I10" s="22">
        <f t="shared" si="0"/>
        <v>18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25</v>
      </c>
      <c r="D11" s="29">
        <f>MAX(D12:D16)</f>
        <v>82</v>
      </c>
      <c r="E11" s="12">
        <v>8</v>
      </c>
      <c r="F11" s="32">
        <v>305</v>
      </c>
      <c r="G11" s="29">
        <f>G13</f>
        <v>14</v>
      </c>
      <c r="H11" s="29"/>
      <c r="I11" s="22">
        <f t="shared" si="0"/>
        <v>434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21</v>
      </c>
      <c r="D12" s="12">
        <v>81</v>
      </c>
      <c r="E12" s="12">
        <v>8</v>
      </c>
      <c r="F12" s="12">
        <v>0</v>
      </c>
      <c r="G12" s="37">
        <v>12</v>
      </c>
      <c r="H12" s="12"/>
      <c r="I12" s="22">
        <f t="shared" si="0"/>
        <v>122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15</v>
      </c>
      <c r="D13" s="12">
        <v>82</v>
      </c>
      <c r="E13" s="12">
        <v>7</v>
      </c>
      <c r="F13" s="12">
        <v>9</v>
      </c>
      <c r="G13" s="37">
        <v>14</v>
      </c>
      <c r="H13" s="12"/>
      <c r="I13" s="22">
        <f t="shared" si="0"/>
        <v>127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</v>
      </c>
      <c r="D16" s="12">
        <v>1</v>
      </c>
      <c r="E16" s="12">
        <v>1</v>
      </c>
      <c r="F16" s="12">
        <v>296</v>
      </c>
      <c r="G16" s="37">
        <v>6</v>
      </c>
      <c r="H16" s="12"/>
      <c r="I16" s="22">
        <f t="shared" si="0"/>
        <v>305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381</v>
      </c>
      <c r="D21" s="29">
        <f>D22</f>
        <v>0</v>
      </c>
      <c r="E21" s="29">
        <v>28</v>
      </c>
      <c r="F21" s="32">
        <v>2040</v>
      </c>
      <c r="G21" s="29">
        <f>G22</f>
        <v>468</v>
      </c>
      <c r="H21" s="29">
        <f>H22+H34</f>
        <v>38</v>
      </c>
      <c r="I21" s="20">
        <f t="shared" si="0"/>
        <v>2955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381</v>
      </c>
      <c r="D22" s="29">
        <f>D24</f>
        <v>0</v>
      </c>
      <c r="E22" s="29">
        <v>28</v>
      </c>
      <c r="F22" s="32">
        <v>2040</v>
      </c>
      <c r="G22" s="29">
        <f>SUM(G23:G27)</f>
        <v>468</v>
      </c>
      <c r="H22" s="29">
        <f>SUM(H23:H27)</f>
        <v>38</v>
      </c>
      <c r="I22" s="22">
        <f t="shared" si="0"/>
        <v>2955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381</v>
      </c>
      <c r="D24" s="12">
        <v>0</v>
      </c>
      <c r="E24" s="12">
        <v>28</v>
      </c>
      <c r="F24" s="12">
        <v>2040</v>
      </c>
      <c r="G24" s="12">
        <v>468</v>
      </c>
      <c r="H24" s="12">
        <v>38</v>
      </c>
      <c r="I24" s="22">
        <f t="shared" si="0"/>
        <v>2955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115</v>
      </c>
      <c r="D28" s="29">
        <v>0</v>
      </c>
      <c r="E28" s="12"/>
      <c r="F28" s="32">
        <v>5509</v>
      </c>
      <c r="G28" s="29">
        <v>0</v>
      </c>
      <c r="H28" s="29">
        <v>126</v>
      </c>
      <c r="I28" s="22">
        <f t="shared" si="0"/>
        <v>5750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33</v>
      </c>
      <c r="D29" s="12">
        <v>0</v>
      </c>
      <c r="E29" s="12"/>
      <c r="F29" s="12">
        <v>1150</v>
      </c>
      <c r="G29" s="12"/>
      <c r="H29" s="1">
        <v>28</v>
      </c>
      <c r="I29" s="22">
        <f t="shared" si="0"/>
        <v>1211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115</v>
      </c>
      <c r="D30" s="12">
        <v>0</v>
      </c>
      <c r="E30" s="12"/>
      <c r="F30" s="12">
        <v>1685</v>
      </c>
      <c r="G30" s="12"/>
      <c r="H30" s="12">
        <v>34</v>
      </c>
      <c r="I30" s="22">
        <f t="shared" si="0"/>
        <v>1834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69</v>
      </c>
      <c r="D33" s="12">
        <v>0</v>
      </c>
      <c r="E33" s="12"/>
      <c r="F33" s="12">
        <v>2674</v>
      </c>
      <c r="G33" s="12"/>
      <c r="H33" s="12">
        <v>24</v>
      </c>
      <c r="I33" s="22">
        <f t="shared" si="0"/>
        <v>2767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78</v>
      </c>
      <c r="D39" s="29">
        <v>50</v>
      </c>
      <c r="E39" s="12">
        <v>124</v>
      </c>
      <c r="F39" s="12">
        <v>27</v>
      </c>
      <c r="G39" s="12">
        <v>37</v>
      </c>
      <c r="H39" s="12">
        <v>38</v>
      </c>
      <c r="I39" s="20">
        <f t="shared" si="0"/>
        <v>354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519</v>
      </c>
      <c r="D44" s="29">
        <f>D39+D3</f>
        <v>131</v>
      </c>
      <c r="E44" s="29">
        <v>164</v>
      </c>
      <c r="F44" s="57">
        <v>2364</v>
      </c>
      <c r="G44" s="29">
        <f>G3+G39</f>
        <v>566</v>
      </c>
      <c r="H44" s="50">
        <f>H39+H3</f>
        <v>76</v>
      </c>
      <c r="I44" s="24">
        <f t="shared" si="0"/>
        <v>3820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G3" sqref="G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382</v>
      </c>
      <c r="D3" s="29">
        <f>D4+D21</f>
        <v>83</v>
      </c>
      <c r="E3" s="29">
        <f>E4+E21</f>
        <v>48</v>
      </c>
      <c r="F3" s="29">
        <v>924</v>
      </c>
      <c r="G3" s="29">
        <v>3284</v>
      </c>
      <c r="H3" s="29">
        <f>H4+H21</f>
        <v>141</v>
      </c>
      <c r="I3" s="20">
        <f>SUM(C3:H3)</f>
        <v>4862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43</v>
      </c>
      <c r="D4" s="29">
        <f>D5+D17</f>
        <v>81</v>
      </c>
      <c r="E4" s="29">
        <f>SUM(E5,E17)</f>
        <v>25</v>
      </c>
      <c r="F4" s="29">
        <v>10</v>
      </c>
      <c r="G4" s="29">
        <v>58</v>
      </c>
      <c r="H4" s="29">
        <f>H5+H17</f>
        <v>0</v>
      </c>
      <c r="I4" s="20">
        <f t="shared" ref="I4:I44" si="0">SUM(C4:H4)</f>
        <v>217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43</v>
      </c>
      <c r="D5" s="29">
        <f>SUM(D6:D9)</f>
        <v>81</v>
      </c>
      <c r="E5" s="29">
        <f>SUM(E6:E10)</f>
        <v>25</v>
      </c>
      <c r="F5" s="29">
        <v>10</v>
      </c>
      <c r="G5" s="29">
        <v>58</v>
      </c>
      <c r="H5" s="29">
        <f>SUM(H6:H10)</f>
        <v>0</v>
      </c>
      <c r="I5" s="22">
        <f t="shared" si="0"/>
        <v>217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31</v>
      </c>
      <c r="D6" s="12">
        <v>5</v>
      </c>
      <c r="E6" s="12">
        <v>14</v>
      </c>
      <c r="F6" s="12">
        <v>6</v>
      </c>
      <c r="G6" s="37">
        <v>22</v>
      </c>
      <c r="H6" s="12"/>
      <c r="I6" s="22">
        <f t="shared" si="0"/>
        <v>78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2</v>
      </c>
      <c r="E7" s="12"/>
      <c r="F7" s="12">
        <v>0</v>
      </c>
      <c r="G7" s="37"/>
      <c r="H7" s="12"/>
      <c r="I7" s="22">
        <f t="shared" si="0"/>
        <v>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5</v>
      </c>
      <c r="D8" s="12">
        <v>27</v>
      </c>
      <c r="E8" s="12"/>
      <c r="F8" s="12">
        <v>0</v>
      </c>
      <c r="G8" s="37">
        <v>36</v>
      </c>
      <c r="H8" s="12"/>
      <c r="I8" s="22">
        <f t="shared" si="0"/>
        <v>68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47</v>
      </c>
      <c r="E9" s="12">
        <v>11</v>
      </c>
      <c r="F9" s="12">
        <v>4</v>
      </c>
      <c r="G9" s="12"/>
      <c r="H9" s="12"/>
      <c r="I9" s="22">
        <f t="shared" si="0"/>
        <v>62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7</v>
      </c>
      <c r="D10" s="12">
        <v>0</v>
      </c>
      <c r="E10" s="12"/>
      <c r="F10" s="12">
        <v>0</v>
      </c>
      <c r="G10" s="12"/>
      <c r="H10" s="12"/>
      <c r="I10" s="22">
        <f t="shared" si="0"/>
        <v>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22</v>
      </c>
      <c r="D11" s="29">
        <f>D12</f>
        <v>107</v>
      </c>
      <c r="E11" s="12">
        <v>20</v>
      </c>
      <c r="F11" s="32">
        <v>8</v>
      </c>
      <c r="G11" s="29">
        <v>21</v>
      </c>
      <c r="H11" s="29"/>
      <c r="I11" s="22">
        <f t="shared" si="0"/>
        <v>178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18</v>
      </c>
      <c r="D12" s="12">
        <v>107</v>
      </c>
      <c r="E12" s="12">
        <v>20</v>
      </c>
      <c r="F12" s="12">
        <v>0</v>
      </c>
      <c r="G12" s="37">
        <v>21</v>
      </c>
      <c r="H12" s="12"/>
      <c r="I12" s="22">
        <f t="shared" si="0"/>
        <v>166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19</v>
      </c>
      <c r="D13" s="12">
        <v>76</v>
      </c>
      <c r="E13" s="12">
        <v>13</v>
      </c>
      <c r="F13" s="12">
        <v>7</v>
      </c>
      <c r="G13" s="37">
        <v>21</v>
      </c>
      <c r="H13" s="12"/>
      <c r="I13" s="22">
        <f t="shared" si="0"/>
        <v>136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2</v>
      </c>
      <c r="D16" s="12">
        <v>6</v>
      </c>
      <c r="E16" s="12">
        <v>3</v>
      </c>
      <c r="F16" s="12">
        <v>1</v>
      </c>
      <c r="G16" s="37">
        <v>12</v>
      </c>
      <c r="H16" s="12"/>
      <c r="I16" s="22">
        <f t="shared" si="0"/>
        <v>24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339</v>
      </c>
      <c r="D21" s="29">
        <f>D22</f>
        <v>2</v>
      </c>
      <c r="E21" s="29">
        <f>SUM(E22,E28,E34)</f>
        <v>23</v>
      </c>
      <c r="F21" s="32">
        <v>914</v>
      </c>
      <c r="G21" s="29">
        <v>3226</v>
      </c>
      <c r="H21" s="29">
        <f>H22+H34</f>
        <v>141</v>
      </c>
      <c r="I21" s="20">
        <f t="shared" si="0"/>
        <v>4645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339</v>
      </c>
      <c r="D22" s="29">
        <f>D24</f>
        <v>2</v>
      </c>
      <c r="E22" s="29">
        <f>SUM(E23:E27)</f>
        <v>23</v>
      </c>
      <c r="F22" s="32">
        <v>914</v>
      </c>
      <c r="G22" s="29">
        <v>3226</v>
      </c>
      <c r="H22" s="29">
        <f>SUM(H23:H27)</f>
        <v>141</v>
      </c>
      <c r="I22" s="22">
        <f t="shared" si="0"/>
        <v>4645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339</v>
      </c>
      <c r="D24" s="12">
        <v>2</v>
      </c>
      <c r="E24" s="12">
        <v>23</v>
      </c>
      <c r="F24" s="12">
        <v>914</v>
      </c>
      <c r="G24" s="12"/>
      <c r="H24" s="12">
        <v>141</v>
      </c>
      <c r="I24" s="22">
        <f t="shared" si="0"/>
        <v>1419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48</v>
      </c>
      <c r="D28" s="29">
        <v>0</v>
      </c>
      <c r="E28" s="12"/>
      <c r="F28" s="32">
        <v>582</v>
      </c>
      <c r="G28" s="29"/>
      <c r="H28" s="29">
        <v>126</v>
      </c>
      <c r="I28" s="22">
        <f t="shared" si="0"/>
        <v>756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34</v>
      </c>
      <c r="D29" s="12">
        <v>0</v>
      </c>
      <c r="E29" s="12"/>
      <c r="F29" s="12">
        <v>0</v>
      </c>
      <c r="G29" s="12"/>
      <c r="H29" s="1">
        <v>104</v>
      </c>
      <c r="I29" s="22">
        <f t="shared" si="0"/>
        <v>138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36</v>
      </c>
      <c r="D30" s="12">
        <v>0</v>
      </c>
      <c r="E30" s="12"/>
      <c r="F30" s="12">
        <v>565</v>
      </c>
      <c r="G30" s="12"/>
      <c r="H30" s="12">
        <v>107</v>
      </c>
      <c r="I30" s="22">
        <f t="shared" si="0"/>
        <v>708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42</v>
      </c>
      <c r="D33" s="12">
        <v>0</v>
      </c>
      <c r="E33" s="12"/>
      <c r="F33" s="12">
        <v>17</v>
      </c>
      <c r="G33" s="12"/>
      <c r="H33" s="12">
        <v>124</v>
      </c>
      <c r="I33" s="22">
        <f t="shared" si="0"/>
        <v>183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67</v>
      </c>
      <c r="D39" s="29">
        <v>47</v>
      </c>
      <c r="E39" s="12">
        <v>196</v>
      </c>
      <c r="F39" s="12">
        <v>37</v>
      </c>
      <c r="G39" s="12">
        <v>13</v>
      </c>
      <c r="H39" s="12">
        <v>44</v>
      </c>
      <c r="I39" s="20">
        <f t="shared" si="0"/>
        <v>404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4">
        <f>C39+C3</f>
        <v>449</v>
      </c>
      <c r="D44" s="29">
        <f>D39+D3</f>
        <v>130</v>
      </c>
      <c r="E44" s="29">
        <f>SUM(E3,E38:E43)</f>
        <v>244</v>
      </c>
      <c r="F44" s="62">
        <v>961</v>
      </c>
      <c r="G44" s="29">
        <v>3297</v>
      </c>
      <c r="H44" s="50">
        <f>H39+H3</f>
        <v>185</v>
      </c>
      <c r="I44" s="24">
        <f t="shared" si="0"/>
        <v>5266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40428</v>
      </c>
      <c r="D4" s="29">
        <f t="shared" si="0"/>
        <v>35</v>
      </c>
      <c r="E4" s="29">
        <f t="shared" ref="E4:F4" si="1">E5+E22</f>
        <v>17365</v>
      </c>
      <c r="F4" s="29">
        <f t="shared" si="1"/>
        <v>32</v>
      </c>
      <c r="G4" s="32">
        <v>5932</v>
      </c>
      <c r="H4" s="32">
        <v>16</v>
      </c>
      <c r="I4" s="54">
        <v>5776</v>
      </c>
      <c r="J4" s="58">
        <v>0</v>
      </c>
      <c r="K4" s="46">
        <f>K5+K22</f>
        <v>2360.9349999999999</v>
      </c>
      <c r="L4" s="29"/>
      <c r="M4" s="46"/>
      <c r="N4" s="19"/>
      <c r="O4" s="19">
        <f>C4+E4+G4+I4+K4+M4</f>
        <v>71861.934999999998</v>
      </c>
      <c r="P4" s="20">
        <f>D4+F4+H4+J4+L4+N4</f>
        <v>83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33075</v>
      </c>
      <c r="D5" s="29">
        <f>D6+D12+D18</f>
        <v>35</v>
      </c>
      <c r="E5" s="29">
        <f>E6+E12+E18</f>
        <v>16483</v>
      </c>
      <c r="F5" s="29">
        <f>F6+F12+F18</f>
        <v>32</v>
      </c>
      <c r="G5" s="32">
        <v>5386</v>
      </c>
      <c r="H5" s="43"/>
      <c r="I5" s="54">
        <v>3783</v>
      </c>
      <c r="J5" s="58">
        <v>0</v>
      </c>
      <c r="K5" s="46">
        <f>K6+K12</f>
        <v>1634.5819999999999</v>
      </c>
      <c r="L5" s="29"/>
      <c r="M5" s="46"/>
      <c r="N5" s="19"/>
      <c r="O5" s="19">
        <f t="shared" ref="O5:O45" si="2">C5+E5+G5+I5+K5+M5</f>
        <v>60361.582000000002</v>
      </c>
      <c r="P5" s="20">
        <f t="shared" ref="P5:P45" si="3">D5+F5+H5+J5+L5+N5</f>
        <v>67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32733</v>
      </c>
      <c r="D6" s="29"/>
      <c r="E6" s="29">
        <f t="shared" ref="E6" si="4">SUM(E7:E11)</f>
        <v>15557</v>
      </c>
      <c r="F6" s="29">
        <f>SUM(F7:F11)</f>
        <v>0</v>
      </c>
      <c r="G6" s="32">
        <v>5359</v>
      </c>
      <c r="H6" s="43"/>
      <c r="I6" s="54">
        <v>3540</v>
      </c>
      <c r="J6" s="58">
        <v>0</v>
      </c>
      <c r="K6" s="46">
        <f>K7</f>
        <v>1580.319</v>
      </c>
      <c r="L6" s="29"/>
      <c r="M6" s="46"/>
      <c r="N6" s="21"/>
      <c r="O6" s="19">
        <f t="shared" si="2"/>
        <v>58769.319000000003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25689</v>
      </c>
      <c r="D7" s="12"/>
      <c r="E7" s="12">
        <v>8740</v>
      </c>
      <c r="F7" s="12">
        <v>0</v>
      </c>
      <c r="G7" s="12">
        <v>5359</v>
      </c>
      <c r="H7" s="42"/>
      <c r="I7" s="12">
        <v>3325</v>
      </c>
      <c r="J7" s="59">
        <v>0</v>
      </c>
      <c r="K7" s="47">
        <v>1580.319</v>
      </c>
      <c r="L7" s="37"/>
      <c r="M7" s="12"/>
      <c r="N7" s="21"/>
      <c r="O7" s="19">
        <f t="shared" si="2"/>
        <v>44693.319000000003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59">
        <v>0</v>
      </c>
      <c r="K8" s="47"/>
      <c r="L8" s="37"/>
      <c r="M8" s="12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7044</v>
      </c>
      <c r="D9" s="12"/>
      <c r="E9" s="12">
        <v>1670</v>
      </c>
      <c r="F9" s="12">
        <v>0</v>
      </c>
      <c r="G9" s="40"/>
      <c r="H9" s="42"/>
      <c r="I9" s="12">
        <v>132</v>
      </c>
      <c r="J9" s="59">
        <v>86</v>
      </c>
      <c r="K9" s="47"/>
      <c r="L9" s="37"/>
      <c r="M9" s="12"/>
      <c r="N9" s="21"/>
      <c r="O9" s="19">
        <f t="shared" si="2"/>
        <v>8846</v>
      </c>
      <c r="P9" s="20">
        <f t="shared" si="3"/>
        <v>86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5147</v>
      </c>
      <c r="F10" s="12">
        <v>0</v>
      </c>
      <c r="G10" s="37"/>
      <c r="H10" s="42"/>
      <c r="I10" s="12">
        <v>83</v>
      </c>
      <c r="J10" s="59">
        <v>0</v>
      </c>
      <c r="K10" s="48"/>
      <c r="L10" s="12"/>
      <c r="M10" s="12"/>
      <c r="N10" s="21"/>
      <c r="O10" s="19">
        <f t="shared" si="2"/>
        <v>5230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/>
      <c r="D11" s="12"/>
      <c r="E11" s="12">
        <v>0</v>
      </c>
      <c r="F11" s="12">
        <v>0</v>
      </c>
      <c r="G11" s="39"/>
      <c r="H11" s="42"/>
      <c r="I11" s="12">
        <v>0</v>
      </c>
      <c r="J11" s="59">
        <v>0</v>
      </c>
      <c r="K11" s="48"/>
      <c r="L11" s="12"/>
      <c r="M11" s="12"/>
      <c r="N11" s="21"/>
      <c r="O11" s="19">
        <f t="shared" si="2"/>
        <v>0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342</v>
      </c>
      <c r="D12" s="29"/>
      <c r="E12" s="29">
        <f t="shared" ref="E12" si="5">SUM(E13:E17)</f>
        <v>926</v>
      </c>
      <c r="F12" s="29">
        <v>0</v>
      </c>
      <c r="G12" s="32">
        <v>27</v>
      </c>
      <c r="H12" s="43"/>
      <c r="I12" s="56">
        <v>243</v>
      </c>
      <c r="J12" s="58">
        <v>0</v>
      </c>
      <c r="K12" s="46">
        <f>SUM(K13:K17)</f>
        <v>54.262999999999998</v>
      </c>
      <c r="L12" s="29"/>
      <c r="M12" s="29"/>
      <c r="N12" s="21"/>
      <c r="O12" s="19">
        <f t="shared" si="2"/>
        <v>1592.2629999999999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59">
        <v>0</v>
      </c>
      <c r="K13" s="48"/>
      <c r="L13" s="12"/>
      <c r="M13" s="12"/>
      <c r="N13" s="21"/>
      <c r="O13" s="19">
        <f t="shared" si="2"/>
        <v>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342</v>
      </c>
      <c r="D14" s="12"/>
      <c r="E14" s="12">
        <v>926</v>
      </c>
      <c r="F14" s="12">
        <v>0</v>
      </c>
      <c r="G14" s="12">
        <v>27</v>
      </c>
      <c r="H14" s="42"/>
      <c r="I14" s="12">
        <v>197</v>
      </c>
      <c r="J14" s="59">
        <v>0</v>
      </c>
      <c r="K14" s="48">
        <v>54.262999999999998</v>
      </c>
      <c r="L14" s="12"/>
      <c r="M14" s="12"/>
      <c r="N14" s="21"/>
      <c r="O14" s="19">
        <f t="shared" si="2"/>
        <v>1546.2629999999999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59">
        <v>0</v>
      </c>
      <c r="K15" s="48"/>
      <c r="L15" s="12"/>
      <c r="M15" s="12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59">
        <v>0</v>
      </c>
      <c r="K16" s="48"/>
      <c r="L16" s="12"/>
      <c r="M16" s="12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12">
        <v>0</v>
      </c>
      <c r="H17" s="42"/>
      <c r="I17" s="12">
        <v>46</v>
      </c>
      <c r="J17" s="59">
        <v>0</v>
      </c>
      <c r="K17" s="48"/>
      <c r="L17" s="12"/>
      <c r="M17" s="12"/>
      <c r="N17" s="21"/>
      <c r="O17" s="19">
        <f t="shared" si="2"/>
        <v>46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35</v>
      </c>
      <c r="E18" s="29">
        <f t="shared" ref="E18:F18" si="6">SUM(E19:E21)</f>
        <v>0</v>
      </c>
      <c r="F18" s="29">
        <f t="shared" si="6"/>
        <v>32</v>
      </c>
      <c r="G18" s="41"/>
      <c r="H18" s="43"/>
      <c r="I18" s="29">
        <v>0</v>
      </c>
      <c r="J18" s="58">
        <v>0</v>
      </c>
      <c r="K18" s="46"/>
      <c r="L18" s="29"/>
      <c r="M18" s="29"/>
      <c r="N18" s="21"/>
      <c r="O18" s="19">
        <f t="shared" si="2"/>
        <v>0</v>
      </c>
      <c r="P18" s="20">
        <f t="shared" si="3"/>
        <v>67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59">
        <v>0</v>
      </c>
      <c r="K19" s="48"/>
      <c r="L19" s="12"/>
      <c r="M19" s="12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35</v>
      </c>
      <c r="E20" s="12">
        <v>0</v>
      </c>
      <c r="F20" s="12">
        <v>32</v>
      </c>
      <c r="G20" s="39"/>
      <c r="H20" s="42"/>
      <c r="I20" s="12">
        <v>0</v>
      </c>
      <c r="J20" s="59">
        <v>0</v>
      </c>
      <c r="K20" s="48"/>
      <c r="L20" s="12"/>
      <c r="M20" s="12"/>
      <c r="N20" s="21"/>
      <c r="O20" s="19">
        <f t="shared" si="2"/>
        <v>0</v>
      </c>
      <c r="P20" s="20">
        <f t="shared" si="3"/>
        <v>67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59">
        <v>0</v>
      </c>
      <c r="K21" s="48"/>
      <c r="L21" s="12"/>
      <c r="M21" s="12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7353</v>
      </c>
      <c r="D22" s="32"/>
      <c r="E22" s="29">
        <f t="shared" ref="E22" si="7">E23+E29</f>
        <v>882</v>
      </c>
      <c r="F22" s="29">
        <f>F23+F29</f>
        <v>0</v>
      </c>
      <c r="G22" s="32">
        <v>546</v>
      </c>
      <c r="H22" s="43"/>
      <c r="I22" s="32">
        <v>1719</v>
      </c>
      <c r="J22" s="60">
        <v>0</v>
      </c>
      <c r="K22" s="46">
        <f>K23+K29</f>
        <v>726.35299999999995</v>
      </c>
      <c r="L22" s="29"/>
      <c r="M22" s="46"/>
      <c r="N22" s="19"/>
      <c r="O22" s="19">
        <f t="shared" si="2"/>
        <v>11226.352999999999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6649</v>
      </c>
      <c r="D23" s="29"/>
      <c r="E23" s="29">
        <f t="shared" ref="E23" si="8">E25</f>
        <v>882</v>
      </c>
      <c r="F23" s="29">
        <f>SUM(F24:F28)</f>
        <v>0</v>
      </c>
      <c r="G23" s="32">
        <v>546</v>
      </c>
      <c r="H23" s="43"/>
      <c r="I23" s="32">
        <v>1719</v>
      </c>
      <c r="J23" s="58">
        <v>0</v>
      </c>
      <c r="K23" s="46">
        <f>K25</f>
        <v>726.35299999999995</v>
      </c>
      <c r="L23" s="29"/>
      <c r="M23" s="29"/>
      <c r="N23" s="21"/>
      <c r="O23" s="19">
        <f t="shared" si="2"/>
        <v>10522.352999999999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59">
        <v>0</v>
      </c>
      <c r="K24" s="48"/>
      <c r="L24" s="12"/>
      <c r="M24" s="12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6649</v>
      </c>
      <c r="D25" s="12"/>
      <c r="E25" s="12">
        <v>882</v>
      </c>
      <c r="F25" s="12">
        <v>0</v>
      </c>
      <c r="G25" s="12">
        <v>546</v>
      </c>
      <c r="H25" s="42"/>
      <c r="I25" s="12">
        <v>1719</v>
      </c>
      <c r="J25" s="59">
        <v>0</v>
      </c>
      <c r="K25" s="48">
        <v>726.35299999999995</v>
      </c>
      <c r="L25" s="12"/>
      <c r="M25" s="12"/>
      <c r="N25" s="21"/>
      <c r="O25" s="19">
        <f t="shared" si="2"/>
        <v>10522.352999999999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59">
        <v>0</v>
      </c>
      <c r="K26" s="48"/>
      <c r="L26" s="12"/>
      <c r="M26" s="12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59">
        <v>0</v>
      </c>
      <c r="K27" s="48"/>
      <c r="L27" s="12"/>
      <c r="M27" s="12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59">
        <v>0</v>
      </c>
      <c r="K28" s="48"/>
      <c r="L28" s="12"/>
      <c r="M28" s="12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704</v>
      </c>
      <c r="D29" s="29"/>
      <c r="E29" s="29">
        <f t="shared" ref="E29" si="9">E30+E31</f>
        <v>0</v>
      </c>
      <c r="F29" s="29">
        <v>0</v>
      </c>
      <c r="G29" s="41"/>
      <c r="H29" s="43"/>
      <c r="I29" s="32">
        <v>274</v>
      </c>
      <c r="J29" s="58">
        <v>0</v>
      </c>
      <c r="K29" s="46">
        <v>0</v>
      </c>
      <c r="L29" s="29"/>
      <c r="M29" s="46"/>
      <c r="N29" s="21"/>
      <c r="O29" s="19">
        <f t="shared" si="2"/>
        <v>978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59">
        <v>0</v>
      </c>
      <c r="K30" s="48"/>
      <c r="L30" s="12"/>
      <c r="M30" s="12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570</v>
      </c>
      <c r="D31" s="12"/>
      <c r="E31" s="12">
        <v>0</v>
      </c>
      <c r="F31" s="12">
        <v>0</v>
      </c>
      <c r="G31" s="39"/>
      <c r="H31" s="42"/>
      <c r="I31" s="12">
        <v>274</v>
      </c>
      <c r="J31" s="59">
        <v>0</v>
      </c>
      <c r="K31" s="48"/>
      <c r="L31" s="12"/>
      <c r="M31" s="48"/>
      <c r="N31" s="21"/>
      <c r="O31" s="19">
        <f t="shared" si="2"/>
        <v>844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59">
        <v>0</v>
      </c>
      <c r="K32" s="48"/>
      <c r="L32" s="12"/>
      <c r="M32" s="12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59">
        <v>0</v>
      </c>
      <c r="K33" s="48"/>
      <c r="L33" s="12"/>
      <c r="M33" s="12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134</v>
      </c>
      <c r="D34" s="12"/>
      <c r="E34" s="12">
        <v>0</v>
      </c>
      <c r="F34" s="12">
        <v>0</v>
      </c>
      <c r="G34" s="39"/>
      <c r="H34" s="42"/>
      <c r="I34" s="12">
        <v>0</v>
      </c>
      <c r="J34" s="59">
        <v>0</v>
      </c>
      <c r="K34" s="48"/>
      <c r="L34" s="12"/>
      <c r="M34" s="48"/>
      <c r="N34" s="21"/>
      <c r="O34" s="19">
        <f t="shared" si="2"/>
        <v>134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58">
        <v>0</v>
      </c>
      <c r="K35" s="46"/>
      <c r="L35" s="29"/>
      <c r="M35" s="29"/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59">
        <v>0</v>
      </c>
      <c r="K36" s="48"/>
      <c r="L36" s="12"/>
      <c r="M36" s="12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59">
        <v>0</v>
      </c>
      <c r="K37" s="48"/>
      <c r="L37" s="12"/>
      <c r="M37" s="12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59">
        <v>0</v>
      </c>
      <c r="K38" s="48"/>
      <c r="L38" s="12"/>
      <c r="M38" s="12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59">
        <v>0</v>
      </c>
      <c r="K39" s="48"/>
      <c r="L39" s="12"/>
      <c r="M39" s="12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12326</v>
      </c>
      <c r="D40" s="12"/>
      <c r="E40" s="29">
        <v>134</v>
      </c>
      <c r="F40" s="29">
        <v>0</v>
      </c>
      <c r="G40" s="12">
        <v>7018</v>
      </c>
      <c r="H40" s="12"/>
      <c r="I40" s="12">
        <v>741</v>
      </c>
      <c r="J40" s="59">
        <v>0</v>
      </c>
      <c r="K40" s="48">
        <v>2125.1350000000002</v>
      </c>
      <c r="L40" s="12"/>
      <c r="M40" s="48"/>
      <c r="N40" s="19"/>
      <c r="O40" s="19">
        <f t="shared" si="2"/>
        <v>22344.135000000002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59">
        <v>0</v>
      </c>
      <c r="K41" s="48"/>
      <c r="L41" s="12"/>
      <c r="M41" s="12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59">
        <v>0</v>
      </c>
      <c r="K42" s="48"/>
      <c r="L42" s="12"/>
      <c r="M42" s="12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59">
        <v>0</v>
      </c>
      <c r="K43" s="48"/>
      <c r="L43" s="12"/>
      <c r="M43" s="12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59">
        <v>0</v>
      </c>
      <c r="K44" s="48"/>
      <c r="L44" s="12"/>
      <c r="M44" s="12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52754</v>
      </c>
      <c r="D45" s="29">
        <f>D20</f>
        <v>35</v>
      </c>
      <c r="E45" s="29">
        <f t="shared" ref="E45:F45" si="10">E40+E4</f>
        <v>17499</v>
      </c>
      <c r="F45" s="29">
        <f t="shared" si="10"/>
        <v>32</v>
      </c>
      <c r="G45" s="32">
        <v>12950</v>
      </c>
      <c r="H45" s="32">
        <v>16</v>
      </c>
      <c r="I45" s="57">
        <v>6517</v>
      </c>
      <c r="J45" s="61">
        <v>86</v>
      </c>
      <c r="K45" s="49">
        <f>K4+K40</f>
        <v>4486.07</v>
      </c>
      <c r="L45" s="32"/>
      <c r="M45" s="52"/>
      <c r="N45" s="23"/>
      <c r="O45" s="23">
        <f t="shared" si="2"/>
        <v>94206.07</v>
      </c>
      <c r="P45" s="24">
        <f t="shared" si="3"/>
        <v>169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F4" si="0">C5+C22</f>
        <v>25200</v>
      </c>
      <c r="D4" s="29">
        <f t="shared" si="0"/>
        <v>28</v>
      </c>
      <c r="E4" s="29">
        <f t="shared" si="0"/>
        <v>18646</v>
      </c>
      <c r="F4" s="29">
        <f t="shared" si="0"/>
        <v>32</v>
      </c>
      <c r="G4" s="32">
        <f>G5+G22</f>
        <v>8280</v>
      </c>
      <c r="H4" s="32">
        <v>16</v>
      </c>
      <c r="I4" s="54">
        <v>4401</v>
      </c>
      <c r="J4" s="29">
        <v>0</v>
      </c>
      <c r="K4" s="46">
        <f>K5+K22</f>
        <v>10706.390000000001</v>
      </c>
      <c r="L4" s="19"/>
      <c r="M4" s="19"/>
      <c r="N4" s="19"/>
      <c r="O4" s="19">
        <f>C4+E4+G4+I4+K4+M4</f>
        <v>67233.39</v>
      </c>
      <c r="P4" s="20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22194</v>
      </c>
      <c r="D5" s="29">
        <f>D6+D12+D18</f>
        <v>28</v>
      </c>
      <c r="E5" s="29">
        <f>E6+E12+E18</f>
        <v>18564</v>
      </c>
      <c r="F5" s="29">
        <f>F6+F12+F18</f>
        <v>32</v>
      </c>
      <c r="G5" s="32">
        <f>G6+G12</f>
        <v>7321</v>
      </c>
      <c r="H5" s="43"/>
      <c r="I5" s="54">
        <v>3356</v>
      </c>
      <c r="J5" s="29">
        <v>0</v>
      </c>
      <c r="K5" s="46">
        <f>K6+K12</f>
        <v>10178.040000000001</v>
      </c>
      <c r="L5" s="19"/>
      <c r="M5" s="19"/>
      <c r="N5" s="19"/>
      <c r="O5" s="19">
        <f t="shared" ref="O5:O45" si="1">C5+E5+G5+I5+K5+M5</f>
        <v>61613.04</v>
      </c>
      <c r="P5" s="20">
        <f t="shared" ref="P5:P45" si="2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21419</v>
      </c>
      <c r="D6" s="29"/>
      <c r="E6" s="29">
        <f t="shared" ref="E6:F6" si="3">SUM(E7:E10)</f>
        <v>17687</v>
      </c>
      <c r="F6" s="29">
        <f t="shared" si="3"/>
        <v>0</v>
      </c>
      <c r="G6" s="32">
        <f>G7+G10</f>
        <v>7304</v>
      </c>
      <c r="H6" s="43"/>
      <c r="I6" s="54">
        <v>3245</v>
      </c>
      <c r="J6" s="29">
        <v>0</v>
      </c>
      <c r="K6" s="46">
        <f>K7</f>
        <v>9435.4500000000007</v>
      </c>
      <c r="L6" s="21"/>
      <c r="M6" s="21"/>
      <c r="N6" s="21"/>
      <c r="O6" s="19">
        <f t="shared" si="1"/>
        <v>59090.45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15090</v>
      </c>
      <c r="D7" s="12"/>
      <c r="E7" s="12">
        <v>11851</v>
      </c>
      <c r="F7" s="12">
        <v>0</v>
      </c>
      <c r="G7" s="32">
        <v>6664</v>
      </c>
      <c r="H7" s="42"/>
      <c r="I7" s="12">
        <v>2371</v>
      </c>
      <c r="J7" s="12">
        <v>0</v>
      </c>
      <c r="K7" s="47">
        <v>9435.4500000000007</v>
      </c>
      <c r="L7" s="21"/>
      <c r="M7" s="21"/>
      <c r="N7" s="21"/>
      <c r="O7" s="19">
        <f t="shared" si="1"/>
        <v>45411.45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>
        <v>0</v>
      </c>
      <c r="K8" s="47"/>
      <c r="L8" s="21"/>
      <c r="M8" s="21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6108</v>
      </c>
      <c r="D9" s="12"/>
      <c r="E9" s="12">
        <v>1641</v>
      </c>
      <c r="F9" s="12">
        <v>0</v>
      </c>
      <c r="G9" s="40"/>
      <c r="H9" s="42"/>
      <c r="I9" s="12">
        <v>608</v>
      </c>
      <c r="J9" s="12">
        <v>86</v>
      </c>
      <c r="K9" s="47"/>
      <c r="L9" s="21"/>
      <c r="M9" s="21"/>
      <c r="N9" s="21"/>
      <c r="O9" s="19">
        <f t="shared" si="1"/>
        <v>8357</v>
      </c>
      <c r="P9" s="20">
        <f t="shared" si="2"/>
        <v>86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4195</v>
      </c>
      <c r="F10" s="12">
        <v>0</v>
      </c>
      <c r="G10" s="37">
        <v>640</v>
      </c>
      <c r="H10" s="42"/>
      <c r="I10" s="12">
        <v>266</v>
      </c>
      <c r="J10" s="12">
        <v>0</v>
      </c>
      <c r="K10" s="48"/>
      <c r="L10" s="21"/>
      <c r="M10" s="21"/>
      <c r="N10" s="21"/>
      <c r="O10" s="19">
        <f t="shared" si="1"/>
        <v>5101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221</v>
      </c>
      <c r="D11" s="12"/>
      <c r="E11" s="12">
        <v>0</v>
      </c>
      <c r="F11" s="12">
        <v>0</v>
      </c>
      <c r="G11" s="39"/>
      <c r="H11" s="42"/>
      <c r="I11" s="12">
        <v>0</v>
      </c>
      <c r="J11" s="12">
        <v>0</v>
      </c>
      <c r="K11" s="48"/>
      <c r="L11" s="21"/>
      <c r="M11" s="21"/>
      <c r="N11" s="21"/>
      <c r="O11" s="19">
        <f t="shared" si="1"/>
        <v>221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775</v>
      </c>
      <c r="D12" s="29"/>
      <c r="E12" s="29">
        <f t="shared" ref="E12" si="4">SUM(E13:E17)</f>
        <v>877</v>
      </c>
      <c r="F12" s="29">
        <v>0</v>
      </c>
      <c r="G12" s="32">
        <f>G14+G17</f>
        <v>17</v>
      </c>
      <c r="H12" s="43"/>
      <c r="I12" s="56">
        <v>111</v>
      </c>
      <c r="J12" s="29">
        <v>0</v>
      </c>
      <c r="K12" s="46">
        <f>SUM(K13:K17)</f>
        <v>742.59</v>
      </c>
      <c r="L12" s="21"/>
      <c r="M12" s="21"/>
      <c r="N12" s="21"/>
      <c r="O12" s="19">
        <f t="shared" si="1"/>
        <v>2522.59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>
        <v>0</v>
      </c>
      <c r="K13" s="48"/>
      <c r="L13" s="21"/>
      <c r="M13" s="21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440</v>
      </c>
      <c r="D14" s="12"/>
      <c r="E14" s="12">
        <v>877</v>
      </c>
      <c r="F14" s="12">
        <v>0</v>
      </c>
      <c r="G14" s="37">
        <v>17</v>
      </c>
      <c r="H14" s="42"/>
      <c r="I14" s="12">
        <v>89</v>
      </c>
      <c r="J14" s="12">
        <v>0</v>
      </c>
      <c r="K14" s="48">
        <v>434.96000000000004</v>
      </c>
      <c r="L14" s="21"/>
      <c r="M14" s="21"/>
      <c r="N14" s="21"/>
      <c r="O14" s="19">
        <f t="shared" si="1"/>
        <v>1857.96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>
        <v>0</v>
      </c>
      <c r="K15" s="48"/>
      <c r="L15" s="21"/>
      <c r="M15" s="21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>
        <v>0</v>
      </c>
      <c r="K16" s="48"/>
      <c r="L16" s="21"/>
      <c r="M16" s="21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335</v>
      </c>
      <c r="D17" s="12"/>
      <c r="E17" s="12">
        <v>0</v>
      </c>
      <c r="F17" s="12">
        <v>0</v>
      </c>
      <c r="G17" s="40"/>
      <c r="H17" s="42"/>
      <c r="I17" s="12">
        <v>22</v>
      </c>
      <c r="J17" s="12">
        <v>0</v>
      </c>
      <c r="K17" s="48">
        <v>307.63</v>
      </c>
      <c r="L17" s="21"/>
      <c r="M17" s="21"/>
      <c r="N17" s="21"/>
      <c r="O17" s="19">
        <f t="shared" si="1"/>
        <v>664.63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28</v>
      </c>
      <c r="E18" s="29">
        <f t="shared" ref="E18:F18" si="5">SUM(E19:E21)</f>
        <v>0</v>
      </c>
      <c r="F18" s="29">
        <f t="shared" si="5"/>
        <v>32</v>
      </c>
      <c r="G18" s="41"/>
      <c r="H18" s="43"/>
      <c r="I18" s="29">
        <v>0</v>
      </c>
      <c r="J18" s="29">
        <v>0</v>
      </c>
      <c r="K18" s="46"/>
      <c r="L18" s="21"/>
      <c r="M18" s="21"/>
      <c r="N18" s="21"/>
      <c r="O18" s="19">
        <f t="shared" si="1"/>
        <v>0</v>
      </c>
      <c r="P18" s="20">
        <f t="shared" si="2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>
        <v>0</v>
      </c>
      <c r="K19" s="48"/>
      <c r="L19" s="21"/>
      <c r="M19" s="21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32</v>
      </c>
      <c r="G20" s="39"/>
      <c r="H20" s="42"/>
      <c r="I20" s="12">
        <v>0</v>
      </c>
      <c r="J20" s="12">
        <v>0</v>
      </c>
      <c r="K20" s="48"/>
      <c r="L20" s="21"/>
      <c r="M20" s="21"/>
      <c r="N20" s="21"/>
      <c r="O20" s="19">
        <f t="shared" si="1"/>
        <v>0</v>
      </c>
      <c r="P20" s="20">
        <f t="shared" si="2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>
        <v>0</v>
      </c>
      <c r="K21" s="48"/>
      <c r="L21" s="21"/>
      <c r="M21" s="21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3006</v>
      </c>
      <c r="D22" s="32"/>
      <c r="E22" s="29">
        <f t="shared" ref="E22:F22" si="6">E23+E29</f>
        <v>82</v>
      </c>
      <c r="F22" s="29">
        <f t="shared" si="6"/>
        <v>0</v>
      </c>
      <c r="G22" s="32">
        <f>G23</f>
        <v>959</v>
      </c>
      <c r="H22" s="43"/>
      <c r="I22" s="32">
        <v>886</v>
      </c>
      <c r="J22" s="32">
        <v>0</v>
      </c>
      <c r="K22" s="46">
        <f>K23+K29</f>
        <v>528.35</v>
      </c>
      <c r="L22" s="19"/>
      <c r="M22" s="19"/>
      <c r="N22" s="19"/>
      <c r="O22" s="19">
        <f t="shared" si="1"/>
        <v>5461.35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2854</v>
      </c>
      <c r="D23" s="29"/>
      <c r="E23" s="29">
        <f t="shared" ref="E23:F23" si="7">E25</f>
        <v>82</v>
      </c>
      <c r="F23" s="29">
        <f t="shared" si="7"/>
        <v>0</v>
      </c>
      <c r="G23" s="32">
        <f>G25</f>
        <v>959</v>
      </c>
      <c r="H23" s="43"/>
      <c r="I23" s="32">
        <v>886</v>
      </c>
      <c r="J23" s="29">
        <v>0</v>
      </c>
      <c r="K23" s="46">
        <f>K25</f>
        <v>528.35</v>
      </c>
      <c r="L23" s="21"/>
      <c r="M23" s="21"/>
      <c r="N23" s="21"/>
      <c r="O23" s="19">
        <f t="shared" si="1"/>
        <v>5309.35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>
        <v>0</v>
      </c>
      <c r="K24" s="48"/>
      <c r="L24" s="21"/>
      <c r="M24" s="21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2854</v>
      </c>
      <c r="D25" s="12"/>
      <c r="E25" s="12">
        <v>82</v>
      </c>
      <c r="F25" s="12">
        <v>0</v>
      </c>
      <c r="G25" s="37">
        <v>959</v>
      </c>
      <c r="H25" s="42"/>
      <c r="I25" s="12">
        <v>886</v>
      </c>
      <c r="J25" s="12">
        <v>0</v>
      </c>
      <c r="K25" s="48">
        <v>528.35</v>
      </c>
      <c r="L25" s="21"/>
      <c r="M25" s="21"/>
      <c r="N25" s="21"/>
      <c r="O25" s="19">
        <f t="shared" si="1"/>
        <v>5309.35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>
        <v>0</v>
      </c>
      <c r="K26" s="48"/>
      <c r="L26" s="21"/>
      <c r="M26" s="21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>
        <v>0</v>
      </c>
      <c r="K27" s="48"/>
      <c r="L27" s="21"/>
      <c r="M27" s="21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>
        <v>0</v>
      </c>
      <c r="K28" s="48"/>
      <c r="L28" s="21"/>
      <c r="M28" s="21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152</v>
      </c>
      <c r="D29" s="29"/>
      <c r="E29" s="29">
        <f t="shared" ref="E29" si="8">E30+E31</f>
        <v>0</v>
      </c>
      <c r="F29" s="29">
        <v>0</v>
      </c>
      <c r="G29" s="41"/>
      <c r="H29" s="43"/>
      <c r="I29" s="32">
        <v>159</v>
      </c>
      <c r="J29" s="29">
        <v>0</v>
      </c>
      <c r="K29" s="46">
        <v>0</v>
      </c>
      <c r="L29" s="21"/>
      <c r="M29" s="21"/>
      <c r="N29" s="21"/>
      <c r="O29" s="19">
        <f t="shared" si="1"/>
        <v>311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>
        <v>0</v>
      </c>
      <c r="K30" s="48"/>
      <c r="L30" s="21"/>
      <c r="M30" s="21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152</v>
      </c>
      <c r="D31" s="12"/>
      <c r="E31" s="12">
        <v>0</v>
      </c>
      <c r="F31" s="12">
        <v>0</v>
      </c>
      <c r="G31" s="39"/>
      <c r="H31" s="42"/>
      <c r="I31" s="12">
        <v>159</v>
      </c>
      <c r="J31" s="12">
        <v>0</v>
      </c>
      <c r="K31" s="48"/>
      <c r="L31" s="21"/>
      <c r="M31" s="21"/>
      <c r="N31" s="21"/>
      <c r="O31" s="19">
        <f t="shared" si="1"/>
        <v>311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>
        <v>0</v>
      </c>
      <c r="K32" s="48"/>
      <c r="L32" s="21"/>
      <c r="M32" s="21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>
        <v>0</v>
      </c>
      <c r="K33" s="48"/>
      <c r="L33" s="21"/>
      <c r="M33" s="21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0</v>
      </c>
      <c r="J34" s="12">
        <v>0</v>
      </c>
      <c r="K34" s="48"/>
      <c r="L34" s="21"/>
      <c r="M34" s="21"/>
      <c r="N34" s="21"/>
      <c r="O34" s="19">
        <f t="shared" si="1"/>
        <v>0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>
        <v>0</v>
      </c>
      <c r="K35" s="46"/>
      <c r="L35" s="21"/>
      <c r="M35" s="21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16</v>
      </c>
      <c r="I36" s="12">
        <v>0</v>
      </c>
      <c r="J36" s="12">
        <v>0</v>
      </c>
      <c r="K36" s="48"/>
      <c r="L36" s="21"/>
      <c r="M36" s="21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>
        <v>0</v>
      </c>
      <c r="K37" s="48"/>
      <c r="L37" s="21"/>
      <c r="M37" s="21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>
        <v>0</v>
      </c>
      <c r="K38" s="48"/>
      <c r="L38" s="21"/>
      <c r="M38" s="21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>
        <v>0</v>
      </c>
      <c r="K39" s="48"/>
      <c r="L39" s="19"/>
      <c r="M39" s="19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4107</v>
      </c>
      <c r="D40" s="12"/>
      <c r="E40" s="29">
        <v>39</v>
      </c>
      <c r="F40" s="29">
        <v>0</v>
      </c>
      <c r="G40" s="37">
        <v>4179</v>
      </c>
      <c r="H40" s="12"/>
      <c r="I40" s="12">
        <v>1813</v>
      </c>
      <c r="J40" s="12">
        <v>0</v>
      </c>
      <c r="K40" s="48">
        <v>536.65</v>
      </c>
      <c r="L40" s="19"/>
      <c r="M40" s="19"/>
      <c r="N40" s="19"/>
      <c r="O40" s="19">
        <f t="shared" si="1"/>
        <v>10674.65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>
        <v>0</v>
      </c>
      <c r="K41" s="48"/>
      <c r="L41" s="19"/>
      <c r="M41" s="19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>
        <v>0</v>
      </c>
      <c r="K42" s="48"/>
      <c r="L42" s="19"/>
      <c r="M42" s="19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>
        <v>0</v>
      </c>
      <c r="K43" s="48"/>
      <c r="L43" s="19"/>
      <c r="M43" s="19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>
        <v>0</v>
      </c>
      <c r="K44" s="48"/>
      <c r="L44" s="19"/>
      <c r="M44" s="19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29">
        <f>C6+C12+C23+C29+C40</f>
        <v>29307</v>
      </c>
      <c r="D45" s="29">
        <f>D20</f>
        <v>28</v>
      </c>
      <c r="E45" s="29">
        <f t="shared" ref="E45:F45" si="9">E40+E4</f>
        <v>18685</v>
      </c>
      <c r="F45" s="29">
        <f t="shared" si="9"/>
        <v>32</v>
      </c>
      <c r="G45" s="32">
        <f>G40+G4</f>
        <v>12459</v>
      </c>
      <c r="H45" s="32">
        <v>16</v>
      </c>
      <c r="I45" s="62">
        <v>6214</v>
      </c>
      <c r="J45" s="29">
        <v>86</v>
      </c>
      <c r="K45" s="49">
        <f>K4+K40</f>
        <v>11243.04</v>
      </c>
      <c r="L45" s="23"/>
      <c r="M45" s="23"/>
      <c r="N45" s="23"/>
      <c r="O45" s="23">
        <f t="shared" si="1"/>
        <v>77908.040000000008</v>
      </c>
      <c r="P45" s="24">
        <f t="shared" si="2"/>
        <v>162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214</v>
      </c>
      <c r="D4" s="29">
        <f>D5+D22</f>
        <v>4</v>
      </c>
      <c r="E4" s="29">
        <f t="shared" ref="E4:F4" si="1">E5+E22</f>
        <v>92</v>
      </c>
      <c r="F4" s="29">
        <f t="shared" si="1"/>
        <v>3</v>
      </c>
      <c r="G4" s="32">
        <v>33</v>
      </c>
      <c r="H4" s="32">
        <v>3</v>
      </c>
      <c r="I4" s="54">
        <v>30</v>
      </c>
      <c r="J4" s="29">
        <v>0</v>
      </c>
      <c r="K4" s="29">
        <f>K5+K22</f>
        <v>14</v>
      </c>
      <c r="L4" s="19"/>
      <c r="M4" s="29"/>
      <c r="N4" s="19"/>
      <c r="O4" s="19">
        <f>C4+E4+G4+I4+K4+M4</f>
        <v>383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174</v>
      </c>
      <c r="D5" s="29">
        <f>D6+D12+D18</f>
        <v>4</v>
      </c>
      <c r="E5" s="29">
        <f t="shared" ref="E5" si="2">E6+E12</f>
        <v>88</v>
      </c>
      <c r="F5" s="29">
        <f>F6+F12+F18</f>
        <v>3</v>
      </c>
      <c r="G5" s="32">
        <v>29</v>
      </c>
      <c r="H5" s="44"/>
      <c r="I5" s="54">
        <v>15</v>
      </c>
      <c r="J5" s="29">
        <v>0</v>
      </c>
      <c r="K5" s="29">
        <f>K6+K12</f>
        <v>12</v>
      </c>
      <c r="L5" s="19"/>
      <c r="M5" s="29"/>
      <c r="N5" s="19"/>
      <c r="O5" s="19">
        <f t="shared" ref="O5:O45" si="3">C5+E5+G5+I5+K5+M5</f>
        <v>318</v>
      </c>
      <c r="P5" s="20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161</v>
      </c>
      <c r="D6" s="29"/>
      <c r="E6" s="29">
        <f t="shared" ref="E6" si="5">SUM(E7:E11)</f>
        <v>67</v>
      </c>
      <c r="F6" s="29">
        <f>SUM(F7:F11)</f>
        <v>0</v>
      </c>
      <c r="G6" s="32">
        <v>27</v>
      </c>
      <c r="H6" s="44"/>
      <c r="I6" s="54">
        <v>11</v>
      </c>
      <c r="J6" s="29">
        <v>0</v>
      </c>
      <c r="K6" s="29">
        <f>K7</f>
        <v>10</v>
      </c>
      <c r="L6" s="21"/>
      <c r="M6" s="29"/>
      <c r="N6" s="21"/>
      <c r="O6" s="19">
        <f t="shared" si="3"/>
        <v>276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124</v>
      </c>
      <c r="D7" s="12"/>
      <c r="E7" s="12">
        <v>32</v>
      </c>
      <c r="F7" s="12">
        <v>0</v>
      </c>
      <c r="G7" s="12">
        <v>27</v>
      </c>
      <c r="H7" s="42"/>
      <c r="I7" s="12">
        <v>9</v>
      </c>
      <c r="J7" s="12">
        <v>0</v>
      </c>
      <c r="K7" s="37">
        <v>10</v>
      </c>
      <c r="L7" s="21"/>
      <c r="M7" s="12"/>
      <c r="N7" s="21"/>
      <c r="O7" s="19">
        <f t="shared" si="3"/>
        <v>202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>
        <v>0</v>
      </c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37</v>
      </c>
      <c r="D9" s="12"/>
      <c r="E9" s="12">
        <v>8</v>
      </c>
      <c r="F9" s="12">
        <v>0</v>
      </c>
      <c r="G9" s="40"/>
      <c r="H9" s="42"/>
      <c r="I9" s="12">
        <v>1</v>
      </c>
      <c r="J9" s="12">
        <v>1</v>
      </c>
      <c r="K9" s="37"/>
      <c r="L9" s="21"/>
      <c r="M9" s="12"/>
      <c r="N9" s="21"/>
      <c r="O9" s="19">
        <f t="shared" si="3"/>
        <v>46</v>
      </c>
      <c r="P9" s="20">
        <f t="shared" si="4"/>
        <v>1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27</v>
      </c>
      <c r="F10" s="12">
        <v>0</v>
      </c>
      <c r="G10" s="37"/>
      <c r="H10" s="42"/>
      <c r="I10" s="12">
        <v>1</v>
      </c>
      <c r="J10" s="12">
        <v>0</v>
      </c>
      <c r="K10" s="12"/>
      <c r="L10" s="21"/>
      <c r="M10" s="12"/>
      <c r="N10" s="21"/>
      <c r="O10" s="19">
        <f t="shared" si="3"/>
        <v>28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/>
      <c r="D11" s="12"/>
      <c r="E11" s="12">
        <v>0</v>
      </c>
      <c r="F11" s="12">
        <v>0</v>
      </c>
      <c r="G11" s="39"/>
      <c r="H11" s="42"/>
      <c r="I11" s="12">
        <v>0</v>
      </c>
      <c r="J11" s="12">
        <v>0</v>
      </c>
      <c r="K11" s="12"/>
      <c r="L11" s="21"/>
      <c r="M11" s="12"/>
      <c r="N11" s="21"/>
      <c r="O11" s="19">
        <f t="shared" si="3"/>
        <v>0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13</v>
      </c>
      <c r="D12" s="29"/>
      <c r="E12" s="29">
        <f t="shared" ref="E12" si="6">SUM(E13:E17)</f>
        <v>21</v>
      </c>
      <c r="F12" s="29">
        <v>0</v>
      </c>
      <c r="G12" s="32">
        <v>2</v>
      </c>
      <c r="H12" s="44"/>
      <c r="I12" s="56">
        <v>4</v>
      </c>
      <c r="J12" s="29">
        <v>0</v>
      </c>
      <c r="K12" s="29">
        <f>SUM(K13:K17)</f>
        <v>2</v>
      </c>
      <c r="L12" s="21"/>
      <c r="M12" s="29"/>
      <c r="N12" s="21"/>
      <c r="O12" s="19">
        <f t="shared" si="3"/>
        <v>42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>
        <v>0</v>
      </c>
      <c r="K13" s="12"/>
      <c r="L13" s="21"/>
      <c r="M13" s="12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13</v>
      </c>
      <c r="D14" s="12"/>
      <c r="E14" s="12">
        <v>21</v>
      </c>
      <c r="F14" s="12">
        <v>0</v>
      </c>
      <c r="G14" s="12">
        <v>2</v>
      </c>
      <c r="H14" s="42"/>
      <c r="I14" s="12">
        <v>3</v>
      </c>
      <c r="J14" s="12">
        <v>0</v>
      </c>
      <c r="K14" s="12">
        <v>2</v>
      </c>
      <c r="L14" s="21"/>
      <c r="M14" s="12"/>
      <c r="N14" s="21"/>
      <c r="O14" s="19">
        <f t="shared" si="3"/>
        <v>41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>
        <v>0</v>
      </c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>
        <v>0</v>
      </c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12">
        <v>0</v>
      </c>
      <c r="H17" s="42"/>
      <c r="I17" s="12">
        <v>1</v>
      </c>
      <c r="J17" s="12">
        <v>0</v>
      </c>
      <c r="K17" s="12"/>
      <c r="L17" s="21"/>
      <c r="M17" s="12"/>
      <c r="N17" s="21"/>
      <c r="O17" s="19">
        <f t="shared" si="3"/>
        <v>1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4</v>
      </c>
      <c r="E18" s="29">
        <f t="shared" ref="E18:F18" si="7">SUM(E19:E21)</f>
        <v>0</v>
      </c>
      <c r="F18" s="29">
        <f t="shared" si="7"/>
        <v>3</v>
      </c>
      <c r="G18" s="41"/>
      <c r="H18" s="43"/>
      <c r="I18" s="32">
        <v>0</v>
      </c>
      <c r="J18" s="29">
        <v>0</v>
      </c>
      <c r="K18" s="29"/>
      <c r="L18" s="21"/>
      <c r="M18" s="29"/>
      <c r="N18" s="21"/>
      <c r="O18" s="19">
        <f t="shared" si="3"/>
        <v>0</v>
      </c>
      <c r="P18" s="20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>
        <v>0</v>
      </c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3</v>
      </c>
      <c r="G20" s="39"/>
      <c r="H20" s="42"/>
      <c r="I20" s="12">
        <v>0</v>
      </c>
      <c r="J20" s="12">
        <v>0</v>
      </c>
      <c r="K20" s="12"/>
      <c r="L20" s="21"/>
      <c r="M20" s="12"/>
      <c r="N20" s="21"/>
      <c r="O20" s="19">
        <f t="shared" si="3"/>
        <v>0</v>
      </c>
      <c r="P20" s="20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>
        <v>0</v>
      </c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40</v>
      </c>
      <c r="D22" s="32"/>
      <c r="E22" s="29">
        <f t="shared" ref="E22" si="8">E23+E29</f>
        <v>4</v>
      </c>
      <c r="F22" s="29">
        <f>F23+F29</f>
        <v>0</v>
      </c>
      <c r="G22" s="32">
        <v>4</v>
      </c>
      <c r="H22" s="43"/>
      <c r="I22" s="32">
        <v>7</v>
      </c>
      <c r="J22" s="32">
        <v>0</v>
      </c>
      <c r="K22" s="29">
        <f>K23+K29</f>
        <v>2</v>
      </c>
      <c r="L22" s="19"/>
      <c r="M22" s="29"/>
      <c r="N22" s="19"/>
      <c r="O22" s="19">
        <f t="shared" si="3"/>
        <v>57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19</v>
      </c>
      <c r="D23" s="29"/>
      <c r="E23" s="29">
        <f t="shared" ref="E23" si="9">E25</f>
        <v>4</v>
      </c>
      <c r="F23" s="29">
        <f>SUM(F24:F28)</f>
        <v>0</v>
      </c>
      <c r="G23" s="32">
        <v>4</v>
      </c>
      <c r="H23" s="43"/>
      <c r="I23" s="32">
        <v>7</v>
      </c>
      <c r="J23" s="29">
        <v>0</v>
      </c>
      <c r="K23" s="29">
        <f>K25</f>
        <v>2</v>
      </c>
      <c r="L23" s="21"/>
      <c r="M23" s="29"/>
      <c r="N23" s="21"/>
      <c r="O23" s="19">
        <f t="shared" si="3"/>
        <v>36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>
        <v>0</v>
      </c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19</v>
      </c>
      <c r="D25" s="12"/>
      <c r="E25" s="12">
        <v>4</v>
      </c>
      <c r="F25" s="12">
        <v>0</v>
      </c>
      <c r="G25" s="12">
        <v>4</v>
      </c>
      <c r="H25" s="45"/>
      <c r="I25" s="12">
        <v>7</v>
      </c>
      <c r="J25" s="12">
        <v>0</v>
      </c>
      <c r="K25" s="12">
        <v>2</v>
      </c>
      <c r="L25" s="21"/>
      <c r="M25" s="12"/>
      <c r="N25" s="21"/>
      <c r="O25" s="19">
        <f t="shared" si="3"/>
        <v>36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>
        <v>0</v>
      </c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>
        <v>0</v>
      </c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>
        <v>0</v>
      </c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21</v>
      </c>
      <c r="D29" s="29"/>
      <c r="E29" s="29">
        <f t="shared" ref="E29" si="10">E30+E31</f>
        <v>0</v>
      </c>
      <c r="F29" s="29">
        <v>0</v>
      </c>
      <c r="G29" s="41"/>
      <c r="H29" s="43"/>
      <c r="I29" s="32">
        <v>8</v>
      </c>
      <c r="J29" s="29">
        <v>0</v>
      </c>
      <c r="K29" s="29">
        <v>0</v>
      </c>
      <c r="L29" s="21"/>
      <c r="M29" s="29"/>
      <c r="N29" s="21"/>
      <c r="O29" s="19">
        <f t="shared" si="3"/>
        <v>29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>
        <v>0</v>
      </c>
      <c r="K30" s="12"/>
      <c r="L30" s="21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19</v>
      </c>
      <c r="D31" s="12"/>
      <c r="E31" s="12">
        <v>0</v>
      </c>
      <c r="F31" s="12">
        <v>0</v>
      </c>
      <c r="G31" s="39"/>
      <c r="H31" s="42"/>
      <c r="I31" s="12">
        <v>8</v>
      </c>
      <c r="J31" s="12">
        <v>0</v>
      </c>
      <c r="K31" s="12"/>
      <c r="L31" s="21"/>
      <c r="M31" s="12"/>
      <c r="N31" s="21"/>
      <c r="O31" s="19">
        <f t="shared" si="3"/>
        <v>27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>
        <v>0</v>
      </c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>
        <v>0</v>
      </c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2</v>
      </c>
      <c r="D34" s="12"/>
      <c r="E34" s="12">
        <v>0</v>
      </c>
      <c r="F34" s="12">
        <v>0</v>
      </c>
      <c r="G34" s="39"/>
      <c r="H34" s="42"/>
      <c r="I34" s="12">
        <v>0</v>
      </c>
      <c r="J34" s="12">
        <v>0</v>
      </c>
      <c r="K34" s="12"/>
      <c r="L34" s="21"/>
      <c r="M34" s="12"/>
      <c r="N34" s="21"/>
      <c r="O34" s="19">
        <f t="shared" si="3"/>
        <v>2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>
        <v>0</v>
      </c>
      <c r="K35" s="29"/>
      <c r="L35" s="21"/>
      <c r="M35" s="29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>
        <v>0</v>
      </c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>
        <v>0</v>
      </c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>
        <v>0</v>
      </c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>
        <v>0</v>
      </c>
      <c r="K39" s="12"/>
      <c r="L39" s="19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16</v>
      </c>
      <c r="D40" s="12"/>
      <c r="E40" s="29">
        <v>4</v>
      </c>
      <c r="F40" s="29">
        <v>0</v>
      </c>
      <c r="G40" s="12">
        <v>40</v>
      </c>
      <c r="H40" s="37"/>
      <c r="I40" s="12">
        <v>9</v>
      </c>
      <c r="J40" s="12">
        <v>0</v>
      </c>
      <c r="K40" s="12">
        <v>5</v>
      </c>
      <c r="L40" s="19"/>
      <c r="M40" s="12"/>
      <c r="N40" s="19"/>
      <c r="O40" s="19">
        <f t="shared" si="3"/>
        <v>74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>
        <v>0</v>
      </c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>
        <v>0</v>
      </c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>
        <v>0</v>
      </c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>
        <v>0</v>
      </c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230</v>
      </c>
      <c r="D45" s="29">
        <f>D20</f>
        <v>4</v>
      </c>
      <c r="E45" s="29">
        <f t="shared" ref="E45:F45" si="11">E40+E4</f>
        <v>96</v>
      </c>
      <c r="F45" s="29">
        <f t="shared" si="11"/>
        <v>3</v>
      </c>
      <c r="G45" s="32">
        <v>73</v>
      </c>
      <c r="H45" s="32">
        <v>3</v>
      </c>
      <c r="I45" s="57">
        <v>39</v>
      </c>
      <c r="J45" s="57">
        <v>1</v>
      </c>
      <c r="K45" s="32">
        <f>K4+K40</f>
        <v>19</v>
      </c>
      <c r="L45" s="23"/>
      <c r="M45" s="53"/>
      <c r="N45" s="23"/>
      <c r="O45" s="23">
        <f t="shared" si="3"/>
        <v>457</v>
      </c>
      <c r="P45" s="24">
        <f t="shared" si="4"/>
        <v>11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3" t="s">
        <v>69</v>
      </c>
      <c r="D2" s="63"/>
      <c r="E2" s="63" t="s">
        <v>70</v>
      </c>
      <c r="F2" s="63"/>
      <c r="G2" s="63" t="s">
        <v>71</v>
      </c>
      <c r="H2" s="63"/>
      <c r="I2" s="63" t="s">
        <v>72</v>
      </c>
      <c r="J2" s="63"/>
      <c r="K2" s="63" t="s">
        <v>73</v>
      </c>
      <c r="L2" s="63"/>
      <c r="M2" s="65" t="s">
        <v>89</v>
      </c>
      <c r="N2" s="66"/>
      <c r="O2" s="63" t="s">
        <v>85</v>
      </c>
      <c r="P2" s="64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195</v>
      </c>
      <c r="D4" s="29">
        <f>D5+D22</f>
        <v>4</v>
      </c>
      <c r="E4" s="29">
        <f t="shared" ref="E4:F4" si="1">E5+E22</f>
        <v>61</v>
      </c>
      <c r="F4" s="29">
        <f t="shared" si="1"/>
        <v>3</v>
      </c>
      <c r="G4" s="32">
        <f>G5+G22</f>
        <v>42</v>
      </c>
      <c r="H4" s="32">
        <v>3</v>
      </c>
      <c r="I4" s="54">
        <v>33</v>
      </c>
      <c r="J4" s="29">
        <v>0</v>
      </c>
      <c r="K4" s="29">
        <f>K5+K22</f>
        <v>52</v>
      </c>
      <c r="L4" s="19"/>
      <c r="M4" s="19"/>
      <c r="N4" s="19"/>
      <c r="O4" s="19">
        <f>C4+E4+G4+I4+K4+M4</f>
        <v>383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170</v>
      </c>
      <c r="D5" s="29">
        <f>D6+D12+D18</f>
        <v>4</v>
      </c>
      <c r="E5" s="29">
        <f t="shared" ref="E5" si="2">E6+E12</f>
        <v>60</v>
      </c>
      <c r="F5" s="29">
        <f>F6+F12+F18</f>
        <v>3</v>
      </c>
      <c r="G5" s="32">
        <f>G6+G12</f>
        <v>37</v>
      </c>
      <c r="H5" s="44"/>
      <c r="I5" s="54">
        <v>26</v>
      </c>
      <c r="J5" s="29">
        <v>0</v>
      </c>
      <c r="K5" s="29">
        <f>K6+K12</f>
        <v>48</v>
      </c>
      <c r="L5" s="19"/>
      <c r="M5" s="19"/>
      <c r="N5" s="19"/>
      <c r="O5" s="19">
        <f t="shared" ref="O5:O45" si="3">C5+E5+G5+I5+K5+M5</f>
        <v>341</v>
      </c>
      <c r="P5" s="20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141</v>
      </c>
      <c r="D6" s="29"/>
      <c r="E6" s="29">
        <f t="shared" ref="E6:F6" si="5">SUM(E7:E10)</f>
        <v>52</v>
      </c>
      <c r="F6" s="29">
        <f t="shared" si="5"/>
        <v>0</v>
      </c>
      <c r="G6" s="32">
        <f>G7+G10</f>
        <v>36</v>
      </c>
      <c r="H6" s="44"/>
      <c r="I6" s="54">
        <v>22</v>
      </c>
      <c r="J6" s="29">
        <v>0</v>
      </c>
      <c r="K6" s="29">
        <f>K7</f>
        <v>42</v>
      </c>
      <c r="L6" s="21"/>
      <c r="M6" s="21"/>
      <c r="N6" s="21"/>
      <c r="O6" s="19">
        <f t="shared" si="3"/>
        <v>293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101</v>
      </c>
      <c r="D7" s="12"/>
      <c r="E7" s="12">
        <v>30</v>
      </c>
      <c r="F7" s="12">
        <v>0</v>
      </c>
      <c r="G7" s="32">
        <v>35</v>
      </c>
      <c r="H7" s="42"/>
      <c r="I7" s="12">
        <v>15</v>
      </c>
      <c r="J7" s="12">
        <v>0</v>
      </c>
      <c r="K7" s="37">
        <v>42</v>
      </c>
      <c r="L7" s="21"/>
      <c r="M7" s="21"/>
      <c r="N7" s="21"/>
      <c r="O7" s="19">
        <f t="shared" si="3"/>
        <v>223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>
        <v>0</v>
      </c>
      <c r="K8" s="37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38</v>
      </c>
      <c r="D9" s="12"/>
      <c r="E9" s="12">
        <v>8</v>
      </c>
      <c r="F9" s="12">
        <v>0</v>
      </c>
      <c r="G9" s="40"/>
      <c r="H9" s="42"/>
      <c r="I9" s="12">
        <v>3</v>
      </c>
      <c r="J9" s="12">
        <v>1</v>
      </c>
      <c r="K9" s="37"/>
      <c r="L9" s="21"/>
      <c r="M9" s="21"/>
      <c r="N9" s="21"/>
      <c r="O9" s="19">
        <f t="shared" si="3"/>
        <v>49</v>
      </c>
      <c r="P9" s="20">
        <f t="shared" si="4"/>
        <v>1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14</v>
      </c>
      <c r="F10" s="12">
        <v>0</v>
      </c>
      <c r="G10" s="37">
        <v>1</v>
      </c>
      <c r="H10" s="42"/>
      <c r="I10" s="12">
        <v>4</v>
      </c>
      <c r="J10" s="12">
        <v>0</v>
      </c>
      <c r="K10" s="12"/>
      <c r="L10" s="21"/>
      <c r="M10" s="21"/>
      <c r="N10" s="21"/>
      <c r="O10" s="19">
        <f t="shared" si="3"/>
        <v>19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2</v>
      </c>
      <c r="D11" s="12"/>
      <c r="E11" s="12">
        <v>0</v>
      </c>
      <c r="F11" s="12">
        <v>0</v>
      </c>
      <c r="G11" s="39"/>
      <c r="H11" s="42"/>
      <c r="I11" s="12">
        <v>0</v>
      </c>
      <c r="J11" s="12">
        <v>0</v>
      </c>
      <c r="K11" s="12"/>
      <c r="L11" s="21"/>
      <c r="M11" s="21"/>
      <c r="N11" s="21"/>
      <c r="O11" s="19">
        <f t="shared" si="3"/>
        <v>2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29</v>
      </c>
      <c r="D12" s="29"/>
      <c r="E12" s="29">
        <f t="shared" ref="E12" si="6">SUM(E13:E17)</f>
        <v>8</v>
      </c>
      <c r="F12" s="29">
        <v>0</v>
      </c>
      <c r="G12" s="32">
        <f>G14+G17</f>
        <v>1</v>
      </c>
      <c r="H12" s="44"/>
      <c r="I12" s="56">
        <v>4</v>
      </c>
      <c r="J12" s="29">
        <v>0</v>
      </c>
      <c r="K12" s="29">
        <f>SUM(K13:K17)</f>
        <v>6</v>
      </c>
      <c r="L12" s="21"/>
      <c r="M12" s="21"/>
      <c r="N12" s="21"/>
      <c r="O12" s="19">
        <f t="shared" si="3"/>
        <v>48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>
        <v>0</v>
      </c>
      <c r="K13" s="12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24</v>
      </c>
      <c r="D14" s="12"/>
      <c r="E14" s="12">
        <v>8</v>
      </c>
      <c r="F14" s="12">
        <v>0</v>
      </c>
      <c r="G14" s="37">
        <v>1</v>
      </c>
      <c r="H14" s="42"/>
      <c r="I14" s="12">
        <v>3</v>
      </c>
      <c r="J14" s="12">
        <v>0</v>
      </c>
      <c r="K14" s="12">
        <v>5</v>
      </c>
      <c r="L14" s="21"/>
      <c r="M14" s="21"/>
      <c r="N14" s="21"/>
      <c r="O14" s="19">
        <f t="shared" si="3"/>
        <v>41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>
        <v>0</v>
      </c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>
        <v>0</v>
      </c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5</v>
      </c>
      <c r="D17" s="12"/>
      <c r="E17" s="12">
        <v>0</v>
      </c>
      <c r="F17" s="12">
        <v>0</v>
      </c>
      <c r="G17" s="40"/>
      <c r="H17" s="42"/>
      <c r="I17" s="12">
        <v>1</v>
      </c>
      <c r="J17" s="12">
        <v>0</v>
      </c>
      <c r="K17" s="12">
        <v>1</v>
      </c>
      <c r="L17" s="21"/>
      <c r="M17" s="21"/>
      <c r="N17" s="21"/>
      <c r="O17" s="19">
        <f t="shared" si="3"/>
        <v>7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4</v>
      </c>
      <c r="E18" s="29">
        <f t="shared" ref="E18:F18" si="7">SUM(E19:E21)</f>
        <v>0</v>
      </c>
      <c r="F18" s="29">
        <f t="shared" si="7"/>
        <v>3</v>
      </c>
      <c r="G18" s="41"/>
      <c r="H18" s="43"/>
      <c r="I18" s="32">
        <v>0</v>
      </c>
      <c r="J18" s="29">
        <v>0</v>
      </c>
      <c r="K18" s="29"/>
      <c r="L18" s="21"/>
      <c r="M18" s="21"/>
      <c r="N18" s="21"/>
      <c r="O18" s="19">
        <f t="shared" si="3"/>
        <v>0</v>
      </c>
      <c r="P18" s="20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>
        <v>0</v>
      </c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3</v>
      </c>
      <c r="G20" s="39"/>
      <c r="H20" s="42"/>
      <c r="I20" s="12">
        <v>0</v>
      </c>
      <c r="J20" s="12">
        <v>0</v>
      </c>
      <c r="K20" s="12"/>
      <c r="L20" s="21"/>
      <c r="M20" s="21"/>
      <c r="N20" s="21"/>
      <c r="O20" s="19">
        <f t="shared" si="3"/>
        <v>0</v>
      </c>
      <c r="P20" s="20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>
        <v>0</v>
      </c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25</v>
      </c>
      <c r="D22" s="32"/>
      <c r="E22" s="29">
        <f t="shared" ref="E22:F22" si="8">E23+E29</f>
        <v>1</v>
      </c>
      <c r="F22" s="29">
        <f t="shared" si="8"/>
        <v>0</v>
      </c>
      <c r="G22" s="32">
        <f>G23</f>
        <v>5</v>
      </c>
      <c r="H22" s="43"/>
      <c r="I22" s="32">
        <v>3</v>
      </c>
      <c r="J22" s="32">
        <v>0</v>
      </c>
      <c r="K22" s="29">
        <f>K23+K29</f>
        <v>4</v>
      </c>
      <c r="L22" s="19"/>
      <c r="M22" s="19"/>
      <c r="N22" s="19"/>
      <c r="O22" s="19">
        <f t="shared" si="3"/>
        <v>38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16</v>
      </c>
      <c r="D23" s="29"/>
      <c r="E23" s="29">
        <f t="shared" ref="E23:F23" si="9">E25</f>
        <v>1</v>
      </c>
      <c r="F23" s="29">
        <f t="shared" si="9"/>
        <v>0</v>
      </c>
      <c r="G23" s="32">
        <f>G25</f>
        <v>5</v>
      </c>
      <c r="H23" s="43"/>
      <c r="I23" s="32">
        <v>3</v>
      </c>
      <c r="J23" s="29">
        <v>0</v>
      </c>
      <c r="K23" s="29">
        <f>K25</f>
        <v>4</v>
      </c>
      <c r="L23" s="21"/>
      <c r="M23" s="21"/>
      <c r="N23" s="21"/>
      <c r="O23" s="19">
        <f t="shared" si="3"/>
        <v>29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>
        <v>0</v>
      </c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16</v>
      </c>
      <c r="D25" s="12"/>
      <c r="E25" s="12">
        <v>1</v>
      </c>
      <c r="F25" s="12">
        <v>0</v>
      </c>
      <c r="G25" s="37">
        <v>5</v>
      </c>
      <c r="H25" s="45"/>
      <c r="I25" s="12">
        <v>3</v>
      </c>
      <c r="J25" s="12">
        <v>0</v>
      </c>
      <c r="K25" s="12">
        <v>4</v>
      </c>
      <c r="L25" s="21"/>
      <c r="M25" s="21"/>
      <c r="N25" s="21"/>
      <c r="O25" s="19">
        <f t="shared" si="3"/>
        <v>29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>
        <v>0</v>
      </c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>
        <v>0</v>
      </c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>
        <v>0</v>
      </c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9</v>
      </c>
      <c r="D29" s="29"/>
      <c r="E29" s="29">
        <f t="shared" ref="E29" si="10">E30+E31</f>
        <v>0</v>
      </c>
      <c r="F29" s="29">
        <v>0</v>
      </c>
      <c r="G29" s="41"/>
      <c r="H29" s="43"/>
      <c r="I29" s="32">
        <v>4</v>
      </c>
      <c r="J29" s="29">
        <v>0</v>
      </c>
      <c r="K29" s="29">
        <v>0</v>
      </c>
      <c r="L29" s="21"/>
      <c r="M29" s="21"/>
      <c r="N29" s="21"/>
      <c r="O29" s="19">
        <f t="shared" si="3"/>
        <v>13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>
        <v>0</v>
      </c>
      <c r="K30" s="12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9</v>
      </c>
      <c r="D31" s="12"/>
      <c r="E31" s="12">
        <v>0</v>
      </c>
      <c r="F31" s="12">
        <v>0</v>
      </c>
      <c r="G31" s="39"/>
      <c r="H31" s="42"/>
      <c r="I31" s="12">
        <v>4</v>
      </c>
      <c r="J31" s="12">
        <v>0</v>
      </c>
      <c r="K31" s="12"/>
      <c r="L31" s="21"/>
      <c r="M31" s="21"/>
      <c r="N31" s="21"/>
      <c r="O31" s="19">
        <f t="shared" si="3"/>
        <v>13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>
        <v>0</v>
      </c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>
        <v>0</v>
      </c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0</v>
      </c>
      <c r="J34" s="12">
        <v>0</v>
      </c>
      <c r="K34" s="12"/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>
        <v>0</v>
      </c>
      <c r="K35" s="29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14</v>
      </c>
      <c r="D40" s="12"/>
      <c r="E40" s="29">
        <v>1</v>
      </c>
      <c r="F40" s="29">
        <v>0</v>
      </c>
      <c r="G40" s="37">
        <v>22</v>
      </c>
      <c r="H40" s="37"/>
      <c r="I40" s="12">
        <v>14</v>
      </c>
      <c r="J40" s="12">
        <v>0</v>
      </c>
      <c r="K40" s="12">
        <v>2</v>
      </c>
      <c r="L40" s="19"/>
      <c r="M40" s="19"/>
      <c r="N40" s="19"/>
      <c r="O40" s="19">
        <f t="shared" si="3"/>
        <v>53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29">
        <f>C4+C40</f>
        <v>209</v>
      </c>
      <c r="D45" s="29">
        <f>D20</f>
        <v>4</v>
      </c>
      <c r="E45" s="29">
        <f t="shared" ref="E45:F45" si="11">E40+E4</f>
        <v>62</v>
      </c>
      <c r="F45" s="29">
        <f t="shared" si="11"/>
        <v>3</v>
      </c>
      <c r="G45" s="32">
        <f>G40+G4</f>
        <v>64</v>
      </c>
      <c r="H45" s="32">
        <f>H4</f>
        <v>3</v>
      </c>
      <c r="I45" s="62">
        <v>47</v>
      </c>
      <c r="J45" s="29">
        <v>0</v>
      </c>
      <c r="K45" s="32">
        <f>K4+K40</f>
        <v>54</v>
      </c>
      <c r="L45" s="23"/>
      <c r="M45" s="23"/>
      <c r="N45" s="23"/>
      <c r="O45" s="23">
        <f t="shared" si="3"/>
        <v>436</v>
      </c>
      <c r="P45" s="24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2025-08-11T06:15:19Z</dcterms:modified>
</cp:coreProperties>
</file>