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Октомври\живот\"/>
    </mc:Choice>
  </mc:AlternateContent>
  <xr:revisionPtr revIDLastSave="0" documentId="13_ncr:1_{75C007C9-62F5-4BF1-90CC-F185C0C07F79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1" l="1"/>
  <c r="I23" i="11"/>
  <c r="I22" i="11"/>
  <c r="I12" i="11"/>
  <c r="I6" i="11"/>
  <c r="I5" i="11"/>
  <c r="I4" i="11" s="1"/>
  <c r="I45" i="11" s="1"/>
  <c r="I29" i="5"/>
  <c r="I23" i="5"/>
  <c r="I22" i="5" s="1"/>
  <c r="I12" i="5"/>
  <c r="I6" i="5"/>
  <c r="I5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5" i="1"/>
  <c r="F4" i="1"/>
  <c r="F3" i="1" s="1"/>
  <c r="F44" i="1" s="1"/>
  <c r="I4" i="5" l="1"/>
  <c r="I45" i="5" s="1"/>
  <c r="M35" i="5" l="1"/>
  <c r="M29" i="5"/>
  <c r="M22" i="5"/>
  <c r="M18" i="5"/>
  <c r="M12" i="5"/>
  <c r="M6" i="5"/>
  <c r="M5" i="5" s="1"/>
  <c r="M4" i="5" s="1"/>
  <c r="M45" i="11"/>
  <c r="M35" i="11"/>
  <c r="M29" i="11"/>
  <c r="M22" i="11"/>
  <c r="M18" i="11"/>
  <c r="M12" i="11"/>
  <c r="M6" i="11"/>
  <c r="M5" i="11" s="1"/>
  <c r="M4" i="11" s="1"/>
  <c r="H34" i="3"/>
  <c r="H21" i="3" s="1"/>
  <c r="H22" i="3"/>
  <c r="H17" i="3"/>
  <c r="H4" i="3" s="1"/>
  <c r="H3" i="3" s="1"/>
  <c r="H44" i="3" s="1"/>
  <c r="H5" i="3"/>
  <c r="H34" i="1"/>
  <c r="H28" i="1"/>
  <c r="H22" i="1"/>
  <c r="H21" i="1" s="1"/>
  <c r="H17" i="1"/>
  <c r="H11" i="1"/>
  <c r="H5" i="1"/>
  <c r="H44" i="1" s="1"/>
  <c r="H4" i="1"/>
  <c r="H3" i="1" s="1"/>
  <c r="M45" i="5" l="1"/>
  <c r="D45" i="10"/>
  <c r="C29" i="10"/>
  <c r="C23" i="10"/>
  <c r="C22" i="10"/>
  <c r="D18" i="10"/>
  <c r="C12" i="10"/>
  <c r="C6" i="10"/>
  <c r="C5" i="10" s="1"/>
  <c r="C4" i="10" s="1"/>
  <c r="C45" i="10" s="1"/>
  <c r="D5" i="10"/>
  <c r="D4" i="10" s="1"/>
  <c r="H45" i="10"/>
  <c r="I29" i="10"/>
  <c r="E29" i="10"/>
  <c r="K23" i="10"/>
  <c r="K22" i="10" s="1"/>
  <c r="I23" i="10"/>
  <c r="I22" i="10" s="1"/>
  <c r="G23" i="10"/>
  <c r="F23" i="10"/>
  <c r="E23" i="10"/>
  <c r="G22" i="10"/>
  <c r="F22" i="10"/>
  <c r="E22" i="10"/>
  <c r="F18" i="10"/>
  <c r="E18" i="10"/>
  <c r="K12" i="10"/>
  <c r="I12" i="10"/>
  <c r="I5" i="10" s="1"/>
  <c r="I4" i="10" s="1"/>
  <c r="I45" i="10" s="1"/>
  <c r="G12" i="10"/>
  <c r="E12" i="10"/>
  <c r="K6" i="10"/>
  <c r="K5" i="10" s="1"/>
  <c r="K4" i="10" s="1"/>
  <c r="K45" i="10" s="1"/>
  <c r="I6" i="10"/>
  <c r="G6" i="10"/>
  <c r="F6" i="10"/>
  <c r="E6" i="10"/>
  <c r="G5" i="10"/>
  <c r="G4" i="10" s="1"/>
  <c r="G45" i="10" s="1"/>
  <c r="F5" i="10"/>
  <c r="F4" i="10" s="1"/>
  <c r="F45" i="10" s="1"/>
  <c r="E5" i="10"/>
  <c r="E4" i="10" s="1"/>
  <c r="E45" i="10" s="1"/>
  <c r="D45" i="9"/>
  <c r="C29" i="9"/>
  <c r="C23" i="9"/>
  <c r="C22" i="9" s="1"/>
  <c r="D18" i="9"/>
  <c r="C12" i="9"/>
  <c r="C6" i="9"/>
  <c r="C45" i="9" s="1"/>
  <c r="D5" i="9"/>
  <c r="D4" i="9" s="1"/>
  <c r="H45" i="9"/>
  <c r="I29" i="9"/>
  <c r="E29" i="9"/>
  <c r="K23" i="9"/>
  <c r="K22" i="9" s="1"/>
  <c r="I23" i="9"/>
  <c r="G23" i="9"/>
  <c r="F23" i="9"/>
  <c r="E23" i="9"/>
  <c r="I22" i="9"/>
  <c r="G22" i="9"/>
  <c r="F22" i="9"/>
  <c r="E22" i="9"/>
  <c r="F18" i="9"/>
  <c r="E18" i="9"/>
  <c r="E5" i="9" s="1"/>
  <c r="E4" i="9" s="1"/>
  <c r="E45" i="9" s="1"/>
  <c r="K12" i="9"/>
  <c r="I12" i="9"/>
  <c r="G12" i="9"/>
  <c r="G5" i="9" s="1"/>
  <c r="G4" i="9" s="1"/>
  <c r="G45" i="9" s="1"/>
  <c r="E12" i="9"/>
  <c r="K6" i="9"/>
  <c r="K5" i="9" s="1"/>
  <c r="I6" i="9"/>
  <c r="G6" i="9"/>
  <c r="F6" i="9"/>
  <c r="E6" i="9"/>
  <c r="I5" i="9"/>
  <c r="I4" i="9" s="1"/>
  <c r="I45" i="9" s="1"/>
  <c r="F5" i="9"/>
  <c r="F4" i="9" s="1"/>
  <c r="F45" i="9" s="1"/>
  <c r="C22" i="4"/>
  <c r="C21" i="4"/>
  <c r="C17" i="4"/>
  <c r="C5" i="4"/>
  <c r="C4" i="4" s="1"/>
  <c r="C3" i="4" s="1"/>
  <c r="C44" i="4" s="1"/>
  <c r="H34" i="4"/>
  <c r="E34" i="4"/>
  <c r="F28" i="4"/>
  <c r="H22" i="4"/>
  <c r="H21" i="4" s="1"/>
  <c r="G22" i="4"/>
  <c r="F22" i="4"/>
  <c r="F21" i="4" s="1"/>
  <c r="E22" i="4"/>
  <c r="D22" i="4"/>
  <c r="G21" i="4"/>
  <c r="E21" i="4"/>
  <c r="D21" i="4"/>
  <c r="H17" i="4"/>
  <c r="E17" i="4"/>
  <c r="D17" i="4"/>
  <c r="G11" i="4"/>
  <c r="F11" i="4"/>
  <c r="D11" i="4"/>
  <c r="H5" i="4"/>
  <c r="H4" i="4" s="1"/>
  <c r="G5" i="4"/>
  <c r="F5" i="4"/>
  <c r="E5" i="4"/>
  <c r="D5" i="4"/>
  <c r="G4" i="4"/>
  <c r="F4" i="4"/>
  <c r="F3" i="4" s="1"/>
  <c r="F44" i="4" s="1"/>
  <c r="E4" i="4"/>
  <c r="E3" i="4" s="1"/>
  <c r="E44" i="4" s="1"/>
  <c r="D4" i="4"/>
  <c r="G3" i="4"/>
  <c r="G44" i="4" s="1"/>
  <c r="D3" i="4"/>
  <c r="D44" i="4" s="1"/>
  <c r="C28" i="2"/>
  <c r="C44" i="2" s="1"/>
  <c r="C22" i="2"/>
  <c r="C21" i="2" s="1"/>
  <c r="C11" i="2"/>
  <c r="C5" i="2"/>
  <c r="C4" i="2"/>
  <c r="C3" i="2" s="1"/>
  <c r="H34" i="2"/>
  <c r="E34" i="2"/>
  <c r="H28" i="2"/>
  <c r="G28" i="2"/>
  <c r="F28" i="2"/>
  <c r="E28" i="2"/>
  <c r="E21" i="2" s="1"/>
  <c r="D28" i="2"/>
  <c r="H22" i="2"/>
  <c r="H21" i="2" s="1"/>
  <c r="G22" i="2"/>
  <c r="F22" i="2"/>
  <c r="F21" i="2" s="1"/>
  <c r="E22" i="2"/>
  <c r="D22" i="2"/>
  <c r="D21" i="2" s="1"/>
  <c r="G21" i="2"/>
  <c r="H17" i="2"/>
  <c r="E17" i="2"/>
  <c r="D17" i="2"/>
  <c r="H11" i="2"/>
  <c r="G11" i="2"/>
  <c r="G4" i="2" s="1"/>
  <c r="G3" i="2" s="1"/>
  <c r="G44" i="2" s="1"/>
  <c r="F11" i="2"/>
  <c r="E11" i="2"/>
  <c r="D11" i="2"/>
  <c r="H5" i="2"/>
  <c r="H44" i="2" s="1"/>
  <c r="G5" i="2"/>
  <c r="F5" i="2"/>
  <c r="F4" i="2" s="1"/>
  <c r="F3" i="2" s="1"/>
  <c r="F44" i="2" s="1"/>
  <c r="E5" i="2"/>
  <c r="D5" i="2"/>
  <c r="D4" i="2" s="1"/>
  <c r="D3" i="2" s="1"/>
  <c r="D44" i="2" s="1"/>
  <c r="E4" i="2"/>
  <c r="C5" i="9" l="1"/>
  <c r="C4" i="9" s="1"/>
  <c r="K4" i="9"/>
  <c r="K45" i="9" s="1"/>
  <c r="H3" i="4"/>
  <c r="H44" i="4" s="1"/>
  <c r="E3" i="2"/>
  <c r="E44" i="2" s="1"/>
  <c r="H4" i="2"/>
  <c r="H3" i="2" s="1"/>
  <c r="K23" i="11" l="1"/>
  <c r="K22" i="11" s="1"/>
  <c r="K12" i="11"/>
  <c r="K6" i="11"/>
  <c r="K5" i="11" s="1"/>
  <c r="K23" i="5"/>
  <c r="K22" i="5" s="1"/>
  <c r="K12" i="5"/>
  <c r="K5" i="5" s="1"/>
  <c r="K6" i="5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K4" i="11" l="1"/>
  <c r="K45" i="11" s="1"/>
  <c r="K4" i="5"/>
  <c r="K45" i="5" s="1"/>
  <c r="G3" i="3"/>
  <c r="G44" i="3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5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44" i="1" s="1"/>
  <c r="C4" i="5" l="1"/>
  <c r="C45" i="5"/>
  <c r="C4" i="1"/>
  <c r="C3" i="1" s="1"/>
  <c r="F23" i="11" l="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F23" i="5"/>
  <c r="F22" i="5" s="1"/>
  <c r="F18" i="5"/>
  <c r="F6" i="5"/>
  <c r="F5" i="5" s="1"/>
  <c r="E29" i="5"/>
  <c r="E22" i="5" s="1"/>
  <c r="E23" i="5"/>
  <c r="E18" i="5"/>
  <c r="E5" i="5" s="1"/>
  <c r="E12" i="5"/>
  <c r="E6" i="5"/>
  <c r="D22" i="3"/>
  <c r="D21" i="3" s="1"/>
  <c r="D17" i="3"/>
  <c r="D11" i="3"/>
  <c r="D5" i="3"/>
  <c r="D4" i="3" s="1"/>
  <c r="D28" i="1"/>
  <c r="D22" i="1"/>
  <c r="D21" i="1" s="1"/>
  <c r="D17" i="1"/>
  <c r="D11" i="1"/>
  <c r="D4" i="1" s="1"/>
  <c r="D3" i="1" s="1"/>
  <c r="D44" i="1" s="1"/>
  <c r="D5" i="1"/>
  <c r="E4" i="11" l="1"/>
  <c r="E45" i="11" s="1"/>
  <c r="F4" i="5"/>
  <c r="F45" i="5" s="1"/>
  <c r="E4" i="5"/>
  <c r="E45" i="5" s="1"/>
  <c r="D3" i="3"/>
  <c r="D44" i="3" s="1"/>
  <c r="H45" i="11" l="1"/>
  <c r="G6" i="11"/>
  <c r="G5" i="11" s="1"/>
  <c r="G4" i="11" s="1"/>
  <c r="G45" i="11" s="1"/>
  <c r="H45" i="5"/>
  <c r="G6" i="5"/>
  <c r="G5" i="5" s="1"/>
  <c r="G4" i="5" s="1"/>
  <c r="G45" i="5" s="1"/>
  <c r="E34" i="3"/>
  <c r="E22" i="3"/>
  <c r="E21" i="3"/>
  <c r="E17" i="3"/>
  <c r="E5" i="3"/>
  <c r="E4" i="3"/>
  <c r="E3" i="3" s="1"/>
  <c r="E44" i="3" s="1"/>
  <c r="E34" i="1"/>
  <c r="E21" i="1" s="1"/>
  <c r="E3" i="1" s="1"/>
  <c r="E44" i="1" s="1"/>
  <c r="E28" i="1"/>
  <c r="E22" i="1"/>
  <c r="E17" i="1"/>
  <c r="E11" i="1"/>
  <c r="E5" i="1"/>
  <c r="E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<sst xmlns="http://schemas.openxmlformats.org/spreadsheetml/2006/main" count="916" uniqueCount="98">
  <si>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</si>
  <si>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</si>
  <si>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</si>
  <si>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</si>
  <si>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</si>
  <si>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</si>
  <si>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</si>
  <si>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</si>
  <si>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</si>
  <si>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</si>
  <si>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</si>
  <si>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</si>
  <si>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</si>
  <si>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</si>
  <si>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</si>
  <si>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</si>
  <si>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</si>
  <si>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</si>
  <si>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</si>
  <si>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</si>
  <si>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</si>
  <si>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</si>
  <si>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</si>
  <si>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</si>
  <si>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</si>
  <si>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</si>
  <si>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</si>
  <si>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</si>
  <si>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</si>
  <si>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</si>
  <si>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</si>
  <si>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</si>
  <si>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</si>
  <si>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</si>
  <si>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</si>
  <si>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</si>
  <si>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</si>
  <si>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</si>
  <si>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</si>
  <si>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</si>
  <si>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</si>
  <si>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</si>
  <si>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</si>
  <si>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</si>
  <si>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</si>
  <si>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</si>
  <si>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</si>
  <si>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</si>
  <si>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</si>
  <si>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</si>
  <si>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</si>
  <si>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</si>
  <si>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</si>
  <si>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</si>
  <si>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</si>
  <si>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</si>
  <si>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</si>
  <si>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</si>
  <si>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</si>
  <si>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</si>
  <si>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</si>
  <si>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</si>
  <si>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</si>
  <si>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</si>
  <si>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</si>
  <si>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</si>
  <si>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</si>
  <si>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</si>
  <si>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</si>
  <si>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</si>
  <si>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</si>
  <si>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</si>
  <si>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</si>
  <si>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</si>
  <si>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</si>
  <si>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</si>
  <si>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</si>
  <si>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</si>
  <si>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</si>
  <si>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</si>
  <si>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</si>
  <si>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</si>
  <si>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</si>
  <si>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</si>
  <si>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</si>
  <si>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</si>
  <si>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</si>
  <si>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</si>
  <si>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</si>
  <si>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</si>
  <si>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октомври 2025 година</t>
  </si>
  <si>
    <t>Бруто полисирана премија, во илјади денари, на друштвата за осигурување на живот, октомври 2024 година</t>
  </si>
  <si>
    <t>Број на склучени договори на друштвата за осигурување на живот, октомври 2025 година</t>
  </si>
  <si>
    <t>Број на склучени договори на друштвата за осигурување на живот, октомври 2024 година</t>
  </si>
  <si>
    <t>Бруто исплатени штети, во илјади денари, на друштвата за осигурување на живот, октомври 2025 година</t>
  </si>
  <si>
    <t>Бруто исплатени штети, во илјади денари, на друштвата за осигурување на живот, октомври 2024 година</t>
  </si>
  <si>
    <t>Број на исплатени штети на друштвата за осигурување на живот, октомври 2025 година</t>
  </si>
  <si>
    <t>Број на исплатени штети на друштвата за осигурување на живот, октомври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</si>
</sst>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4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32147</v>
      </c>
      <c r="D3" s="29">
        <f>D4+D21</f>
        <v>2167</v>
      </c>
      <c r="E3" s="29">
        <f t="shared" ref="E3" si="1">E4+E21</f>
        <v>1132</v>
      </c>
      <c r="F3" s="52">
        <f>SUM(F4,F21,F28)</f>
        <v>16321</v>
      </c>
      <c r="G3" s="46">
        <f>G4+G21</f>
        <v>19811.701986515996</v>
      </c>
      <c r="H3" s="46">
        <f>H4+H21</f>
        <v>1013.97</v>
      </c>
      <c r="I3" s="20">
        <f>SUM(C3:H3)</f>
        <v>72592.671986515998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6158</v>
      </c>
      <c r="D4" s="29">
        <f>D5+D11+D17</f>
        <v>2128</v>
      </c>
      <c r="E4" s="29">
        <f t="shared" ref="E4" si="2">SUM(E5,E17,E11)</f>
        <v>511</v>
      </c>
      <c r="F4" s="52">
        <f>SUM(F11,F5)</f>
        <v>44</v>
      </c>
      <c r="G4" s="46">
        <f>G5+G11</f>
        <v>9194.2127385120002</v>
      </c>
      <c r="H4" s="46">
        <f>H5+H11</f>
        <v>0</v>
      </c>
      <c r="I4" s="20">
        <f t="shared" ref="I4:I44" si="3">SUM(C4:H4)</f>
        <v>18035.212738512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6123</v>
      </c>
      <c r="D5" s="29">
        <f t="shared" ref="D5" si="4">SUM(D6:D10)</f>
        <v>1888</v>
      </c>
      <c r="E5" s="29">
        <f t="shared" ref="E5" si="5">SUM(E6:E10)</f>
        <v>441</v>
      </c>
      <c r="F5" s="52">
        <f>SUM(F6:F10)</f>
        <v>38</v>
      </c>
      <c r="G5" s="46">
        <f>G6+G8</f>
        <v>9153.395646246001</v>
      </c>
      <c r="H5" s="46">
        <f>SUM(H6:H10)</f>
        <v>0</v>
      </c>
      <c r="I5" s="22">
        <f t="shared" si="3"/>
        <v>17643.395646246001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5793</v>
      </c>
      <c r="D6" s="12">
        <v>50</v>
      </c>
      <c r="E6" s="12">
        <v>136</v>
      </c>
      <c r="F6" s="12">
        <v>13</v>
      </c>
      <c r="G6" s="47">
        <v>8876.8139899500002</v>
      </c>
      <c r="H6" s="48"/>
      <c r="I6" s="22">
        <f t="shared" si="3"/>
        <v>14868.81398995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136</v>
      </c>
      <c r="E7" s="12"/>
      <c r="F7" s="53">
        <v>0</v>
      </c>
      <c r="G7" s="47"/>
      <c r="H7" s="48"/>
      <c r="I7" s="22">
        <f t="shared" si="3"/>
        <v>136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144</v>
      </c>
      <c r="D8" s="12">
        <v>823</v>
      </c>
      <c r="E8" s="12"/>
      <c r="F8" s="12">
        <v>0</v>
      </c>
      <c r="G8" s="47">
        <v>276.58165629600001</v>
      </c>
      <c r="H8" s="48"/>
      <c r="I8" s="22">
        <f t="shared" si="3"/>
        <v>1243.5816562959999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879</v>
      </c>
      <c r="E9" s="12">
        <v>305</v>
      </c>
      <c r="F9" s="12">
        <v>25</v>
      </c>
      <c r="G9" s="48"/>
      <c r="H9" s="48"/>
      <c r="I9" s="22">
        <f t="shared" si="3"/>
        <v>1209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186</v>
      </c>
      <c r="D10" s="12">
        <v>0</v>
      </c>
      <c r="E10" s="12"/>
      <c r="F10" s="53">
        <v>0</v>
      </c>
      <c r="G10" s="48"/>
      <c r="H10" s="48"/>
      <c r="I10" s="22">
        <f t="shared" si="3"/>
        <v>186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35</v>
      </c>
      <c r="D11" s="29">
        <f>SUM(D12:D16)</f>
        <v>240</v>
      </c>
      <c r="E11" s="38">
        <f>SUM(E12:E16)</f>
        <v>70</v>
      </c>
      <c r="F11" s="54">
        <f>SUM(F16,F13)</f>
        <v>6</v>
      </c>
      <c r="G11" s="46">
        <f>SUM(G12:G16)</f>
        <v>40.817092266000003</v>
      </c>
      <c r="H11" s="46">
        <f>SUM(H12:H16)</f>
        <v>0</v>
      </c>
      <c r="I11" s="22">
        <f t="shared" si="3"/>
        <v>391.81709226600003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15</v>
      </c>
      <c r="D12" s="12">
        <v>95</v>
      </c>
      <c r="E12" s="12">
        <v>13</v>
      </c>
      <c r="F12" s="53">
        <v>0</v>
      </c>
      <c r="G12" s="47">
        <v>2.2141506960000004</v>
      </c>
      <c r="H12" s="48"/>
      <c r="I12" s="22">
        <f t="shared" si="3"/>
        <v>125.214150696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15</v>
      </c>
      <c r="D13" s="12">
        <v>133</v>
      </c>
      <c r="E13" s="12">
        <v>25</v>
      </c>
      <c r="F13" s="12">
        <v>2</v>
      </c>
      <c r="G13" s="47">
        <v>22.576825242000002</v>
      </c>
      <c r="H13" s="48"/>
      <c r="I13" s="22">
        <f t="shared" si="3"/>
        <v>197.57682524200001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4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4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</v>
      </c>
      <c r="D16" s="12">
        <v>12</v>
      </c>
      <c r="E16" s="12">
        <v>32</v>
      </c>
      <c r="F16" s="53">
        <v>4</v>
      </c>
      <c r="G16" s="47">
        <v>16.026116328000001</v>
      </c>
      <c r="H16" s="48"/>
      <c r="I16" s="22">
        <f t="shared" si="3"/>
        <v>69.026116328000001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" si="6">SUM(D18:D20)</f>
        <v>0</v>
      </c>
      <c r="E17" s="29">
        <f t="shared" ref="E17" si="7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25989</v>
      </c>
      <c r="D21" s="29">
        <f>D22+D28</f>
        <v>39</v>
      </c>
      <c r="E21" s="29">
        <f t="shared" ref="E21" si="8">SUM(E22,E28,E34)</f>
        <v>621</v>
      </c>
      <c r="F21" s="32">
        <f>SUM(F22,F34)</f>
        <v>9740</v>
      </c>
      <c r="G21" s="46">
        <f>G22+G28</f>
        <v>10617.489248003998</v>
      </c>
      <c r="H21" s="46">
        <f>H22+H28</f>
        <v>1013.97</v>
      </c>
      <c r="I21" s="20">
        <f t="shared" si="3"/>
        <v>48020.459248004001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23329</v>
      </c>
      <c r="D22" s="29">
        <f>D24</f>
        <v>39</v>
      </c>
      <c r="E22" s="29">
        <f t="shared" ref="E22:F22" si="9">SUM(E23:E27)</f>
        <v>621</v>
      </c>
      <c r="F22" s="32">
        <f t="shared" si="9"/>
        <v>9740</v>
      </c>
      <c r="G22" s="46">
        <f>G24</f>
        <v>10617.489248003998</v>
      </c>
      <c r="H22" s="29">
        <f>SUM(H23:H27)</f>
        <v>643.98</v>
      </c>
      <c r="I22" s="22">
        <f t="shared" si="3"/>
        <v>44990.469248004003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23329</v>
      </c>
      <c r="D24" s="12">
        <v>39</v>
      </c>
      <c r="E24" s="12">
        <v>621</v>
      </c>
      <c r="F24" s="12">
        <v>9740</v>
      </c>
      <c r="G24" s="48">
        <v>10617.489248003998</v>
      </c>
      <c r="H24" s="48">
        <v>643.98</v>
      </c>
      <c r="I24" s="22">
        <f t="shared" si="3"/>
        <v>44990.469248004003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2660</v>
      </c>
      <c r="D28" s="29">
        <f>D29+D30</f>
        <v>0</v>
      </c>
      <c r="E28" s="29">
        <f>SUM(E29:E33)</f>
        <v>0</v>
      </c>
      <c r="F28" s="32">
        <f>SUM(F29:F33)</f>
        <v>6537</v>
      </c>
      <c r="G28" s="46">
        <f>SUM(G29:G33)</f>
        <v>0</v>
      </c>
      <c r="H28" s="46">
        <f>SUM(H29:H33)</f>
        <v>369.99</v>
      </c>
      <c r="I28" s="22">
        <f t="shared" si="3"/>
        <v>9566.99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141</v>
      </c>
      <c r="D29" s="12">
        <v>0</v>
      </c>
      <c r="E29" s="12"/>
      <c r="F29" s="12">
        <v>2452</v>
      </c>
      <c r="G29" s="48"/>
      <c r="H29" s="48">
        <v>46.830000000000005</v>
      </c>
      <c r="I29" s="22">
        <f t="shared" si="3"/>
        <v>2639.83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2408</v>
      </c>
      <c r="D30" s="12">
        <v>0</v>
      </c>
      <c r="E30" s="12"/>
      <c r="F30" s="12">
        <v>502</v>
      </c>
      <c r="G30" s="48"/>
      <c r="H30" s="48">
        <v>153.47999999999999</v>
      </c>
      <c r="I30" s="22">
        <f t="shared" si="3"/>
        <v>3063.48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111</v>
      </c>
      <c r="D33" s="12">
        <v>0</v>
      </c>
      <c r="E33" s="12"/>
      <c r="F33" s="12">
        <v>3583</v>
      </c>
      <c r="G33" s="48"/>
      <c r="H33" s="48">
        <v>169.68</v>
      </c>
      <c r="I33" s="22">
        <f t="shared" si="3"/>
        <v>3863.68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6862</v>
      </c>
      <c r="D39" s="29">
        <v>3410</v>
      </c>
      <c r="E39" s="12">
        <v>9317</v>
      </c>
      <c r="F39" s="12">
        <v>809</v>
      </c>
      <c r="G39" s="48">
        <v>15710.657116338001</v>
      </c>
      <c r="H39" s="48">
        <v>1774.1100000000001</v>
      </c>
      <c r="I39" s="20">
        <f t="shared" si="3"/>
        <v>37882.767116338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39009</v>
      </c>
      <c r="D44" s="29">
        <f>D39+D3</f>
        <v>5577</v>
      </c>
      <c r="E44" s="29">
        <f t="shared" ref="E44" si="11">SUM(E3,E38:E43)</f>
        <v>10449</v>
      </c>
      <c r="F44" s="55">
        <f>SUM(F3,F39)</f>
        <v>17130</v>
      </c>
      <c r="G44" s="49">
        <f>G3+G39</f>
        <v>35522.359102853996</v>
      </c>
      <c r="H44" s="46">
        <f>H5+H11+H22+H28+H39</f>
        <v>2788.08</v>
      </c>
      <c r="I44" s="24">
        <f t="shared" si="3"/>
        <v>110475.439102854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22255</v>
      </c>
      <c r="D3" s="29">
        <f>D4+D21</f>
        <v>3579</v>
      </c>
      <c r="E3" s="29">
        <f t="shared" ref="E3" si="1">E4+E21</f>
        <v>2974</v>
      </c>
      <c r="F3" s="52">
        <f>SUM(F4,F21,F28)</f>
        <v>4401</v>
      </c>
      <c r="G3" s="46">
        <f>G4+G21</f>
        <v>22018.239048276057</v>
      </c>
      <c r="H3" s="46">
        <f>H4+H21</f>
        <v>1530.47</v>
      </c>
      <c r="I3" s="20">
        <f>SUM(C3:H3)</f>
        <v>56757.709048276054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7301</v>
      </c>
      <c r="D4" s="29">
        <f>D5+D11+D17</f>
        <v>3520</v>
      </c>
      <c r="E4" s="29">
        <f t="shared" ref="E4" si="2">SUM(E5,E17,E11)</f>
        <v>2674</v>
      </c>
      <c r="F4" s="52">
        <f>SUM(F11,F5)</f>
        <v>29</v>
      </c>
      <c r="G4" s="46">
        <f>G5+G11</f>
        <v>5635.886704476</v>
      </c>
      <c r="H4" s="46">
        <f>H5+H11</f>
        <v>0</v>
      </c>
      <c r="I4" s="20">
        <f t="shared" ref="I4:I44" si="3">SUM(C4:H4)</f>
        <v>19159.886704476001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7268</v>
      </c>
      <c r="D5" s="29">
        <f t="shared" ref="D5" si="4">SUM(D6:D9)</f>
        <v>3115</v>
      </c>
      <c r="E5" s="29">
        <f t="shared" ref="E5" si="5">SUM(E6:E10)</f>
        <v>2234</v>
      </c>
      <c r="F5" s="52">
        <f>SUM(F6:F10)</f>
        <v>28</v>
      </c>
      <c r="G5" s="46">
        <f>G6+G8</f>
        <v>5586.3620730120001</v>
      </c>
      <c r="H5" s="46">
        <f>SUM(H6:H10)</f>
        <v>0</v>
      </c>
      <c r="I5" s="22">
        <f t="shared" si="3"/>
        <v>18231.362073012002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7023</v>
      </c>
      <c r="D6" s="12">
        <v>215</v>
      </c>
      <c r="E6" s="12">
        <v>1391</v>
      </c>
      <c r="F6" s="12">
        <v>0</v>
      </c>
      <c r="G6" s="47">
        <v>5336.9618778120002</v>
      </c>
      <c r="H6" s="48"/>
      <c r="I6" s="22">
        <f t="shared" si="3"/>
        <v>13965.961877812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53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192</v>
      </c>
      <c r="D8" s="12">
        <v>1692</v>
      </c>
      <c r="E8" s="12"/>
      <c r="F8" s="12">
        <v>0</v>
      </c>
      <c r="G8" s="47">
        <v>249.40019519999998</v>
      </c>
      <c r="H8" s="48"/>
      <c r="I8" s="22">
        <f t="shared" si="3"/>
        <v>2133.4001951999999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1208</v>
      </c>
      <c r="E9" s="12">
        <v>843</v>
      </c>
      <c r="F9" s="12">
        <v>28</v>
      </c>
      <c r="G9" s="48"/>
      <c r="H9" s="48"/>
      <c r="I9" s="22">
        <f t="shared" si="3"/>
        <v>2079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53</v>
      </c>
      <c r="D10" s="12">
        <v>0</v>
      </c>
      <c r="E10" s="12"/>
      <c r="F10" s="53">
        <v>0</v>
      </c>
      <c r="G10" s="48"/>
      <c r="H10" s="48"/>
      <c r="I10" s="22">
        <f t="shared" si="3"/>
        <v>53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33</v>
      </c>
      <c r="D11" s="29">
        <f>SUM(D12:D16)</f>
        <v>405</v>
      </c>
      <c r="E11" s="38">
        <f>SUM(E12:E16)</f>
        <v>440</v>
      </c>
      <c r="F11" s="54">
        <f>SUM(F16,F13)</f>
        <v>1</v>
      </c>
      <c r="G11" s="46">
        <f>SUM(G12:G16)</f>
        <v>49.524631464000002</v>
      </c>
      <c r="H11" s="46">
        <f>SUM(H12:H16)</f>
        <v>0</v>
      </c>
      <c r="I11" s="22">
        <f t="shared" si="3"/>
        <v>928.52463146399998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8</v>
      </c>
      <c r="D12" s="12">
        <v>107</v>
      </c>
      <c r="E12" s="12">
        <v>28</v>
      </c>
      <c r="F12" s="53">
        <v>0</v>
      </c>
      <c r="G12" s="47">
        <v>3.3794464319999991</v>
      </c>
      <c r="H12" s="48"/>
      <c r="I12" s="22">
        <f t="shared" si="3"/>
        <v>146.37944643200001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18</v>
      </c>
      <c r="D13" s="12">
        <v>272</v>
      </c>
      <c r="E13" s="12">
        <v>299</v>
      </c>
      <c r="F13" s="12">
        <v>1</v>
      </c>
      <c r="G13" s="47">
        <v>34.72295124</v>
      </c>
      <c r="H13" s="48"/>
      <c r="I13" s="22">
        <f t="shared" si="3"/>
        <v>624.72295124000004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7</v>
      </c>
      <c r="D16" s="12">
        <v>26</v>
      </c>
      <c r="E16" s="12">
        <v>113</v>
      </c>
      <c r="F16" s="12">
        <v>0</v>
      </c>
      <c r="G16" s="47">
        <v>11.422233791999998</v>
      </c>
      <c r="H16" s="48"/>
      <c r="I16" s="22">
        <f t="shared" si="3"/>
        <v>157.42223379199999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:E17" si="6">SUM(D18:D20)</f>
        <v>0</v>
      </c>
      <c r="E17" s="29">
        <f t="shared" si="6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14954</v>
      </c>
      <c r="D21" s="29">
        <f>D22+D28</f>
        <v>59</v>
      </c>
      <c r="E21" s="29">
        <f t="shared" ref="E21" si="7">SUM(E22,E28,E34)</f>
        <v>300</v>
      </c>
      <c r="F21" s="32">
        <f>SUM(F22,F34)</f>
        <v>4135</v>
      </c>
      <c r="G21" s="46">
        <f>G22+G28</f>
        <v>16382.352343800056</v>
      </c>
      <c r="H21" s="46">
        <f>H22+H28</f>
        <v>1530.47</v>
      </c>
      <c r="I21" s="20">
        <f t="shared" si="3"/>
        <v>37360.822343800057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13683</v>
      </c>
      <c r="D22" s="29">
        <f>D24</f>
        <v>59</v>
      </c>
      <c r="E22" s="29">
        <f t="shared" ref="E22:F22" si="8">SUM(E23:E27)</f>
        <v>300</v>
      </c>
      <c r="F22" s="32">
        <f t="shared" si="8"/>
        <v>4135</v>
      </c>
      <c r="G22" s="46">
        <f>G24</f>
        <v>16382.352343800056</v>
      </c>
      <c r="H22" s="29">
        <f>SUM(H23:H27)</f>
        <v>902.7</v>
      </c>
      <c r="I22" s="22">
        <f t="shared" si="3"/>
        <v>35462.052343800053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13683</v>
      </c>
      <c r="D24" s="12">
        <v>59</v>
      </c>
      <c r="E24" s="12">
        <v>300</v>
      </c>
      <c r="F24" s="12">
        <v>4135</v>
      </c>
      <c r="G24" s="48">
        <v>16382.352343800056</v>
      </c>
      <c r="H24" s="48">
        <v>902.7</v>
      </c>
      <c r="I24" s="22">
        <f t="shared" si="3"/>
        <v>35462.052343800053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1271</v>
      </c>
      <c r="D28" s="29">
        <f>D29+D30</f>
        <v>0</v>
      </c>
      <c r="E28" s="29">
        <f>SUM(E29:E33)</f>
        <v>0</v>
      </c>
      <c r="F28" s="32">
        <f>SUM(F29:F33)</f>
        <v>237</v>
      </c>
      <c r="G28" s="46">
        <f>SUM(G29:G33)</f>
        <v>0</v>
      </c>
      <c r="H28" s="46">
        <f>SUM(H29:H33)</f>
        <v>627.77</v>
      </c>
      <c r="I28" s="22">
        <f t="shared" si="3"/>
        <v>2135.77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224</v>
      </c>
      <c r="D29" s="12">
        <v>0</v>
      </c>
      <c r="E29" s="12"/>
      <c r="F29" s="12">
        <v>0</v>
      </c>
      <c r="G29" s="48"/>
      <c r="H29" s="48">
        <v>75.48</v>
      </c>
      <c r="I29" s="22">
        <f t="shared" si="3"/>
        <v>299.48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965</v>
      </c>
      <c r="D30" s="12">
        <v>0</v>
      </c>
      <c r="E30" s="12"/>
      <c r="F30" s="12">
        <v>199</v>
      </c>
      <c r="G30" s="48"/>
      <c r="H30" s="48">
        <v>217.20999999999998</v>
      </c>
      <c r="I30" s="22">
        <f t="shared" si="3"/>
        <v>1381.21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82</v>
      </c>
      <c r="D33" s="12">
        <v>0</v>
      </c>
      <c r="E33" s="12"/>
      <c r="F33" s="12">
        <v>38</v>
      </c>
      <c r="G33" s="48"/>
      <c r="H33" s="48">
        <v>335.08</v>
      </c>
      <c r="I33" s="22">
        <f t="shared" si="3"/>
        <v>455.08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9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7810</v>
      </c>
      <c r="D39" s="29">
        <v>3422</v>
      </c>
      <c r="E39" s="12">
        <v>9190</v>
      </c>
      <c r="F39" s="12">
        <v>1603</v>
      </c>
      <c r="G39" s="48">
        <v>10031.825859083998</v>
      </c>
      <c r="H39" s="48">
        <v>522.15</v>
      </c>
      <c r="I39" s="20">
        <f t="shared" si="3"/>
        <v>32578.975859083999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30065</v>
      </c>
      <c r="D44" s="29">
        <f>D39+D3</f>
        <v>7001</v>
      </c>
      <c r="E44" s="29">
        <f t="shared" ref="E44" si="10">SUM(E3,E38:E43)</f>
        <v>12164</v>
      </c>
      <c r="F44" s="60">
        <f>SUM(F3,F39)</f>
        <v>6004</v>
      </c>
      <c r="G44" s="49">
        <f>G3+G39</f>
        <v>32050.064907360054</v>
      </c>
      <c r="H44" s="46">
        <f>H5+H11+H22+H28+H39</f>
        <v>2052.62</v>
      </c>
      <c r="I44" s="24">
        <f t="shared" si="3"/>
        <v>89336.684907360046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387</v>
      </c>
      <c r="D3" s="29">
        <f>D4+D21</f>
        <v>55</v>
      </c>
      <c r="E3" s="29">
        <f>E4+E21</f>
        <v>40</v>
      </c>
      <c r="F3" s="29">
        <f>SUM(F4,F21)</f>
        <v>2087</v>
      </c>
      <c r="G3" s="29">
        <f>G4+G21</f>
        <v>369</v>
      </c>
      <c r="H3" s="29">
        <f>H4+H21</f>
        <v>43</v>
      </c>
      <c r="I3" s="20">
        <f>SUM(C3:H3)</f>
        <v>2981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64</v>
      </c>
      <c r="D4" s="29">
        <f>D5+D17</f>
        <v>52</v>
      </c>
      <c r="E4" s="29">
        <f>SUM(E5,E17)</f>
        <v>16</v>
      </c>
      <c r="F4" s="29">
        <f>SUM(F5)</f>
        <v>2</v>
      </c>
      <c r="G4" s="29">
        <f>G5</f>
        <v>43</v>
      </c>
      <c r="H4" s="29">
        <f>H5+H17</f>
        <v>0</v>
      </c>
      <c r="I4" s="20">
        <f t="shared" ref="I4:I44" si="0">SUM(C4:H4)</f>
        <v>177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64</v>
      </c>
      <c r="D5" s="29">
        <f>SUM(D6:D10)</f>
        <v>52</v>
      </c>
      <c r="E5" s="29">
        <f>SUM(E6:E10)</f>
        <v>16</v>
      </c>
      <c r="F5" s="29">
        <f>SUM(F6:F10)</f>
        <v>2</v>
      </c>
      <c r="G5" s="29">
        <f>G6+G8</f>
        <v>43</v>
      </c>
      <c r="H5" s="29">
        <f>SUM(H6:H10)</f>
        <v>0</v>
      </c>
      <c r="I5" s="22">
        <f t="shared" si="0"/>
        <v>177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40</v>
      </c>
      <c r="D6" s="12">
        <v>2</v>
      </c>
      <c r="E6" s="12">
        <v>5</v>
      </c>
      <c r="F6" s="12">
        <v>1</v>
      </c>
      <c r="G6" s="37">
        <v>32</v>
      </c>
      <c r="H6" s="12"/>
      <c r="I6" s="22">
        <f t="shared" si="0"/>
        <v>80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12</v>
      </c>
      <c r="E7" s="12"/>
      <c r="F7" s="12">
        <v>0</v>
      </c>
      <c r="G7" s="37"/>
      <c r="H7" s="12"/>
      <c r="I7" s="22">
        <f t="shared" si="0"/>
        <v>12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7</v>
      </c>
      <c r="D8" s="12">
        <v>17</v>
      </c>
      <c r="E8" s="12"/>
      <c r="F8" s="12">
        <v>0</v>
      </c>
      <c r="G8" s="37">
        <v>11</v>
      </c>
      <c r="H8" s="12"/>
      <c r="I8" s="22">
        <f t="shared" si="0"/>
        <v>35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21</v>
      </c>
      <c r="E9" s="12">
        <v>11</v>
      </c>
      <c r="F9" s="12">
        <v>1</v>
      </c>
      <c r="G9" s="12"/>
      <c r="H9" s="12"/>
      <c r="I9" s="22">
        <f t="shared" si="0"/>
        <v>33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17</v>
      </c>
      <c r="D10" s="12">
        <v>0</v>
      </c>
      <c r="E10" s="12"/>
      <c r="F10" s="12">
        <v>0</v>
      </c>
      <c r="G10" s="12"/>
      <c r="H10" s="12"/>
      <c r="I10" s="22">
        <f t="shared" si="0"/>
        <v>17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12</v>
      </c>
      <c r="D11" s="29">
        <f>MAX(D12:D16)</f>
        <v>78</v>
      </c>
      <c r="E11" s="12">
        <v>15</v>
      </c>
      <c r="F11" s="32">
        <f>SUM(F16,F13)</f>
        <v>3</v>
      </c>
      <c r="G11" s="29">
        <f>G13</f>
        <v>19</v>
      </c>
      <c r="H11" s="29"/>
      <c r="I11" s="22">
        <f t="shared" si="0"/>
        <v>127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8</v>
      </c>
      <c r="D12" s="12">
        <v>58</v>
      </c>
      <c r="E12" s="12">
        <v>13</v>
      </c>
      <c r="F12" s="12">
        <v>0</v>
      </c>
      <c r="G12" s="37">
        <v>18</v>
      </c>
      <c r="H12" s="12"/>
      <c r="I12" s="22">
        <f t="shared" si="0"/>
        <v>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9</v>
      </c>
      <c r="D13" s="12">
        <v>78</v>
      </c>
      <c r="E13" s="12">
        <v>12</v>
      </c>
      <c r="F13" s="12">
        <v>2</v>
      </c>
      <c r="G13" s="37">
        <v>19</v>
      </c>
      <c r="H13" s="12"/>
      <c r="I13" s="22">
        <f t="shared" si="0"/>
        <v>120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4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4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10</v>
      </c>
      <c r="D16" s="12">
        <v>4</v>
      </c>
      <c r="E16" s="12">
        <v>9</v>
      </c>
      <c r="F16" s="12">
        <v>1</v>
      </c>
      <c r="G16" s="37">
        <v>9</v>
      </c>
      <c r="H16" s="12"/>
      <c r="I16" s="22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323</v>
      </c>
      <c r="D21" s="29">
        <f>D22</f>
        <v>3</v>
      </c>
      <c r="E21" s="29">
        <f>SUM(E22,E28,E34)</f>
        <v>24</v>
      </c>
      <c r="F21" s="32">
        <f>SUM(F22,F34)</f>
        <v>2085</v>
      </c>
      <c r="G21" s="29">
        <f>G22</f>
        <v>326</v>
      </c>
      <c r="H21" s="29">
        <f>H22+H34</f>
        <v>43</v>
      </c>
      <c r="I21" s="20">
        <f t="shared" si="0"/>
        <v>2804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323</v>
      </c>
      <c r="D22" s="29">
        <f>D24</f>
        <v>3</v>
      </c>
      <c r="E22" s="29">
        <f>SUM(E23:E27)</f>
        <v>24</v>
      </c>
      <c r="F22" s="32">
        <f>SUM(F23:F27)</f>
        <v>2085</v>
      </c>
      <c r="G22" s="29">
        <f>SUM(G23:G27)</f>
        <v>326</v>
      </c>
      <c r="H22" s="29">
        <f>SUM(H23:H27)</f>
        <v>43</v>
      </c>
      <c r="I22" s="22">
        <f t="shared" si="0"/>
        <v>2804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323</v>
      </c>
      <c r="D24" s="12">
        <v>3</v>
      </c>
      <c r="E24" s="12">
        <v>24</v>
      </c>
      <c r="F24" s="12">
        <v>2085</v>
      </c>
      <c r="G24" s="12">
        <v>326</v>
      </c>
      <c r="H24" s="12">
        <v>43</v>
      </c>
      <c r="I24" s="22">
        <f t="shared" si="0"/>
        <v>2804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45</v>
      </c>
      <c r="D28" s="29">
        <v>0</v>
      </c>
      <c r="E28" s="12"/>
      <c r="F28" s="32">
        <f>SUM(F29:F33)</f>
        <v>6006</v>
      </c>
      <c r="G28" s="29">
        <v>0</v>
      </c>
      <c r="H28" s="29">
        <v>30</v>
      </c>
      <c r="I28" s="22">
        <f t="shared" si="0"/>
        <v>6081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38</v>
      </c>
      <c r="D29" s="12">
        <v>0</v>
      </c>
      <c r="E29" s="12"/>
      <c r="F29" s="12">
        <v>1216</v>
      </c>
      <c r="G29" s="12"/>
      <c r="H29" s="1">
        <v>28</v>
      </c>
      <c r="I29" s="22">
        <f t="shared" si="0"/>
        <v>1282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25</v>
      </c>
      <c r="D30" s="12">
        <v>0</v>
      </c>
      <c r="E30" s="12"/>
      <c r="F30" s="12">
        <v>1790</v>
      </c>
      <c r="G30" s="12"/>
      <c r="H30" s="12">
        <v>30</v>
      </c>
      <c r="I30" s="22">
        <f t="shared" si="0"/>
        <v>1845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18</v>
      </c>
      <c r="D33" s="12">
        <v>0</v>
      </c>
      <c r="E33" s="12"/>
      <c r="F33" s="12">
        <v>3000</v>
      </c>
      <c r="G33" s="12"/>
      <c r="H33" s="12">
        <v>29</v>
      </c>
      <c r="I33" s="22">
        <f t="shared" si="0"/>
        <v>3047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82</v>
      </c>
      <c r="D39" s="29">
        <v>62</v>
      </c>
      <c r="E39" s="12">
        <v>119</v>
      </c>
      <c r="F39" s="12">
        <v>20</v>
      </c>
      <c r="G39" s="12">
        <v>60</v>
      </c>
      <c r="H39" s="12">
        <v>32</v>
      </c>
      <c r="I39" s="20">
        <f t="shared" si="0"/>
        <v>375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469</v>
      </c>
      <c r="D44" s="29">
        <f>D39+D3</f>
        <v>117</v>
      </c>
      <c r="E44" s="29">
        <f>SUM(E3,E38:E43)</f>
        <v>159</v>
      </c>
      <c r="F44" s="55">
        <f>SUM(F3,F39)</f>
        <v>2107</v>
      </c>
      <c r="G44" s="29">
        <f>G3+G39</f>
        <v>429</v>
      </c>
      <c r="H44" s="50">
        <f>H39+H3</f>
        <v>75</v>
      </c>
      <c r="I44" s="24">
        <f t="shared" si="0"/>
        <v>3356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403</v>
      </c>
      <c r="D3" s="29">
        <f>D4+D21</f>
        <v>61</v>
      </c>
      <c r="E3" s="29">
        <f>E4+E21</f>
        <v>66</v>
      </c>
      <c r="F3" s="29">
        <f>SUM(F4,F21)</f>
        <v>515</v>
      </c>
      <c r="G3" s="29">
        <f>G4+G21</f>
        <v>3135</v>
      </c>
      <c r="H3" s="29">
        <f>H4+H21</f>
        <v>68</v>
      </c>
      <c r="I3" s="20">
        <f>SUM(C3:H3)</f>
        <v>4248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75</v>
      </c>
      <c r="D4" s="29">
        <f>D5+D17</f>
        <v>59</v>
      </c>
      <c r="E4" s="29">
        <f>SUM(E5,E17)</f>
        <v>47</v>
      </c>
      <c r="F4" s="29">
        <f>SUM(F5)</f>
        <v>2</v>
      </c>
      <c r="G4" s="29">
        <f>G5</f>
        <v>44</v>
      </c>
      <c r="H4" s="29">
        <f>H5+H17</f>
        <v>0</v>
      </c>
      <c r="I4" s="20">
        <f t="shared" ref="I4:I44" si="0">SUM(C4:H4)</f>
        <v>227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75</v>
      </c>
      <c r="D5" s="29">
        <f>SUM(D6:D9)</f>
        <v>59</v>
      </c>
      <c r="E5" s="29">
        <f>SUM(E6:E10)</f>
        <v>47</v>
      </c>
      <c r="F5" s="29">
        <f>SUM(F6:F10)</f>
        <v>2</v>
      </c>
      <c r="G5" s="29">
        <f>G6+G8</f>
        <v>44</v>
      </c>
      <c r="H5" s="29">
        <f>SUM(H6:H10)</f>
        <v>0</v>
      </c>
      <c r="I5" s="22">
        <f t="shared" si="0"/>
        <v>227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64</v>
      </c>
      <c r="D6" s="12">
        <v>7</v>
      </c>
      <c r="E6" s="12">
        <v>19</v>
      </c>
      <c r="F6" s="12">
        <v>0</v>
      </c>
      <c r="G6" s="37">
        <v>34</v>
      </c>
      <c r="H6" s="12"/>
      <c r="I6" s="22">
        <f t="shared" si="0"/>
        <v>124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6</v>
      </c>
      <c r="D8" s="12">
        <v>18</v>
      </c>
      <c r="E8" s="12"/>
      <c r="F8" s="12">
        <v>0</v>
      </c>
      <c r="G8" s="37">
        <v>10</v>
      </c>
      <c r="H8" s="12"/>
      <c r="I8" s="22">
        <f t="shared" si="0"/>
        <v>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34</v>
      </c>
      <c r="E9" s="12">
        <v>28</v>
      </c>
      <c r="F9" s="12">
        <v>2</v>
      </c>
      <c r="G9" s="12"/>
      <c r="H9" s="12"/>
      <c r="I9" s="22">
        <f t="shared" si="0"/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5</v>
      </c>
      <c r="D10" s="12">
        <v>0</v>
      </c>
      <c r="E10" s="12"/>
      <c r="F10" s="12">
        <v>0</v>
      </c>
      <c r="G10" s="12"/>
      <c r="H10" s="12"/>
      <c r="I10" s="22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27</v>
      </c>
      <c r="D11" s="29">
        <f>D12</f>
        <v>85</v>
      </c>
      <c r="E11" s="12">
        <v>136</v>
      </c>
      <c r="F11" s="32">
        <f>SUM(F16,F13)</f>
        <v>1</v>
      </c>
      <c r="G11" s="29">
        <f>G13</f>
        <v>28</v>
      </c>
      <c r="H11" s="29"/>
      <c r="I11" s="22">
        <f t="shared" si="0"/>
        <v>277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27</v>
      </c>
      <c r="D12" s="12">
        <v>85</v>
      </c>
      <c r="E12" s="12">
        <v>32</v>
      </c>
      <c r="F12" s="12">
        <v>0</v>
      </c>
      <c r="G12" s="37">
        <v>24</v>
      </c>
      <c r="H12" s="12"/>
      <c r="I12" s="22">
        <f t="shared" si="0"/>
        <v>168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15</v>
      </c>
      <c r="D13" s="12">
        <v>121</v>
      </c>
      <c r="E13" s="12">
        <v>130</v>
      </c>
      <c r="F13" s="12">
        <v>1</v>
      </c>
      <c r="G13" s="37">
        <v>28</v>
      </c>
      <c r="H13" s="12"/>
      <c r="I13" s="22">
        <f t="shared" si="0"/>
        <v>295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</v>
      </c>
      <c r="D16" s="12">
        <v>7</v>
      </c>
      <c r="E16" s="12">
        <v>25</v>
      </c>
      <c r="F16" s="12">
        <v>0</v>
      </c>
      <c r="G16" s="37">
        <v>7</v>
      </c>
      <c r="H16" s="12"/>
      <c r="I16" s="22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328</v>
      </c>
      <c r="D21" s="29">
        <f>D22</f>
        <v>2</v>
      </c>
      <c r="E21" s="29">
        <f>SUM(E22,E28,E34)</f>
        <v>19</v>
      </c>
      <c r="F21" s="32">
        <f>SUM(F22,F34)</f>
        <v>513</v>
      </c>
      <c r="G21" s="29">
        <f>G22</f>
        <v>3091</v>
      </c>
      <c r="H21" s="29">
        <f>H22+H34</f>
        <v>68</v>
      </c>
      <c r="I21" s="20">
        <f t="shared" si="0"/>
        <v>4021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328</v>
      </c>
      <c r="D22" s="29">
        <f>D24</f>
        <v>2</v>
      </c>
      <c r="E22" s="29">
        <f>SUM(E23:E27)</f>
        <v>19</v>
      </c>
      <c r="F22" s="32">
        <f>SUM(F23:F27)</f>
        <v>513</v>
      </c>
      <c r="G22" s="29">
        <f>SUM(G23:G27)</f>
        <v>3091</v>
      </c>
      <c r="H22" s="29">
        <f>SUM(H23:H27)</f>
        <v>68</v>
      </c>
      <c r="I22" s="22">
        <f t="shared" si="0"/>
        <v>4021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328</v>
      </c>
      <c r="D24" s="12">
        <v>2</v>
      </c>
      <c r="E24" s="12">
        <v>19</v>
      </c>
      <c r="F24" s="12">
        <v>513</v>
      </c>
      <c r="G24" s="12">
        <v>3091</v>
      </c>
      <c r="H24" s="12">
        <v>68</v>
      </c>
      <c r="I24" s="22">
        <f t="shared" si="0"/>
        <v>4021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89</v>
      </c>
      <c r="D28" s="29">
        <v>0</v>
      </c>
      <c r="E28" s="12"/>
      <c r="F28" s="32">
        <f>SUM(F29:F33)</f>
        <v>326</v>
      </c>
      <c r="G28" s="29">
        <v>0</v>
      </c>
      <c r="H28" s="29">
        <v>55</v>
      </c>
      <c r="I28" s="22">
        <f t="shared" si="0"/>
        <v>470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44</v>
      </c>
      <c r="D29" s="12">
        <v>0</v>
      </c>
      <c r="E29" s="12"/>
      <c r="F29" s="12">
        <v>0</v>
      </c>
      <c r="G29" s="12"/>
      <c r="H29" s="1">
        <v>50</v>
      </c>
      <c r="I29" s="22">
        <f t="shared" si="0"/>
        <v>94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82</v>
      </c>
      <c r="D30" s="12">
        <v>0</v>
      </c>
      <c r="E30" s="12"/>
      <c r="F30" s="12">
        <v>311</v>
      </c>
      <c r="G30" s="12"/>
      <c r="H30" s="12">
        <v>45</v>
      </c>
      <c r="I30" s="22">
        <f t="shared" si="0"/>
        <v>438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50</v>
      </c>
      <c r="D33" s="12">
        <v>0</v>
      </c>
      <c r="E33" s="12"/>
      <c r="F33" s="12">
        <v>15</v>
      </c>
      <c r="G33" s="12"/>
      <c r="H33" s="12">
        <v>50</v>
      </c>
      <c r="I33" s="22">
        <f t="shared" si="0"/>
        <v>115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82</v>
      </c>
      <c r="D39" s="29">
        <v>80</v>
      </c>
      <c r="E39" s="12">
        <v>152</v>
      </c>
      <c r="F39" s="12">
        <v>38</v>
      </c>
      <c r="G39" s="12">
        <v>25</v>
      </c>
      <c r="H39" s="12">
        <v>17</v>
      </c>
      <c r="I39" s="20">
        <f t="shared" si="0"/>
        <v>394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485</v>
      </c>
      <c r="D44" s="29">
        <f>D39+D3</f>
        <v>141</v>
      </c>
      <c r="E44" s="29">
        <f>SUM(E3,E38:E43)</f>
        <v>218</v>
      </c>
      <c r="F44" s="60">
        <f>SUM(F3,F39)</f>
        <v>553</v>
      </c>
      <c r="G44" s="29">
        <f>G3+G39</f>
        <v>3160</v>
      </c>
      <c r="H44" s="50">
        <f>H39+H3</f>
        <v>85</v>
      </c>
      <c r="I44" s="24">
        <f t="shared" si="0"/>
        <v>4642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J4" sqref="J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43510</v>
      </c>
      <c r="D4" s="29">
        <f t="shared" si="0"/>
        <v>10</v>
      </c>
      <c r="E4" s="29">
        <f t="shared" ref="E4:F4" si="1">E5+E22</f>
        <v>31067</v>
      </c>
      <c r="F4" s="29">
        <f t="shared" si="1"/>
        <v>32</v>
      </c>
      <c r="G4" s="32">
        <f>G5+G22</f>
        <v>8675</v>
      </c>
      <c r="H4" s="32">
        <v>16</v>
      </c>
      <c r="I4" s="52">
        <f>SUM(I5,I22,I29)</f>
        <v>2834</v>
      </c>
      <c r="J4" s="56"/>
      <c r="K4" s="46">
        <f>K5+K22</f>
        <v>10736.655999999999</v>
      </c>
      <c r="L4" s="29"/>
      <c r="M4" s="46">
        <f t="shared" ref="M4" si="2">M5+M22</f>
        <v>50.7</v>
      </c>
      <c r="N4" s="19"/>
      <c r="O4" s="19">
        <f>C4+E4+G4+I4+K4+M4</f>
        <v>96873.356</v>
      </c>
      <c r="P4" s="20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33680</v>
      </c>
      <c r="D5" s="29">
        <f>D6+D12+D18</f>
        <v>10</v>
      </c>
      <c r="E5" s="29">
        <f>E6+E12+E18</f>
        <v>30481</v>
      </c>
      <c r="F5" s="29">
        <f>F6+F12+F18</f>
        <v>32</v>
      </c>
      <c r="G5" s="32">
        <f>G6+G12</f>
        <v>6939</v>
      </c>
      <c r="H5" s="43"/>
      <c r="I5" s="52">
        <f>SUM(I12,I6)</f>
        <v>1148</v>
      </c>
      <c r="J5" s="56"/>
      <c r="K5" s="46">
        <f>K6+K12</f>
        <v>8423.6489999999994</v>
      </c>
      <c r="L5" s="29"/>
      <c r="M5" s="46">
        <f t="shared" ref="M5" si="3">M6+M12</f>
        <v>0</v>
      </c>
      <c r="N5" s="19"/>
      <c r="O5" s="19">
        <f t="shared" ref="O5:O45" si="4">C5+E5+G5+I5+K5+M5</f>
        <v>80671.649000000005</v>
      </c>
      <c r="P5" s="20">
        <f t="shared" ref="P5:P45" si="5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33125</v>
      </c>
      <c r="D6" s="29"/>
      <c r="E6" s="29">
        <f t="shared" ref="E6" si="6">SUM(E7:E11)</f>
        <v>29644</v>
      </c>
      <c r="F6" s="29">
        <f>SUM(F7:F11)</f>
        <v>0</v>
      </c>
      <c r="G6" s="32">
        <f>G7+G10</f>
        <v>6278</v>
      </c>
      <c r="H6" s="43"/>
      <c r="I6" s="52">
        <f>SUM(I7:I11)</f>
        <v>1148</v>
      </c>
      <c r="J6" s="56"/>
      <c r="K6" s="46">
        <f>K7</f>
        <v>8366.9359999999997</v>
      </c>
      <c r="L6" s="29"/>
      <c r="M6" s="46">
        <f t="shared" ref="M6" si="7">SUM(M7:M11)</f>
        <v>0</v>
      </c>
      <c r="N6" s="21"/>
      <c r="O6" s="19">
        <f t="shared" si="4"/>
        <v>78561.936000000002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26882</v>
      </c>
      <c r="D7" s="12"/>
      <c r="E7" s="12">
        <v>23510</v>
      </c>
      <c r="F7" s="12">
        <v>0</v>
      </c>
      <c r="G7" s="12">
        <v>6278</v>
      </c>
      <c r="H7" s="42"/>
      <c r="I7" s="12">
        <v>1046</v>
      </c>
      <c r="J7" s="57"/>
      <c r="K7" s="47">
        <v>8366.9359999999997</v>
      </c>
      <c r="L7" s="37"/>
      <c r="M7" s="12"/>
      <c r="N7" s="21"/>
      <c r="O7" s="19">
        <f t="shared" si="4"/>
        <v>66082.936000000002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7"/>
      <c r="K8" s="47"/>
      <c r="L8" s="37"/>
      <c r="M8" s="12"/>
      <c r="N8" s="21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6093</v>
      </c>
      <c r="D9" s="12"/>
      <c r="E9" s="12">
        <v>502</v>
      </c>
      <c r="F9" s="12">
        <v>0</v>
      </c>
      <c r="G9" s="40"/>
      <c r="H9" s="42"/>
      <c r="I9" s="12">
        <v>102</v>
      </c>
      <c r="J9" s="57"/>
      <c r="K9" s="47"/>
      <c r="L9" s="37"/>
      <c r="M9" s="12"/>
      <c r="N9" s="21"/>
      <c r="O9" s="19">
        <f t="shared" si="4"/>
        <v>6697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5632</v>
      </c>
      <c r="F10" s="12">
        <v>0</v>
      </c>
      <c r="G10" s="12"/>
      <c r="H10" s="42"/>
      <c r="I10" s="12">
        <v>0</v>
      </c>
      <c r="J10" s="57"/>
      <c r="K10" s="48"/>
      <c r="L10" s="12"/>
      <c r="M10" s="12"/>
      <c r="N10" s="21"/>
      <c r="O10" s="19">
        <f t="shared" si="4"/>
        <v>5632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150</v>
      </c>
      <c r="D11" s="12"/>
      <c r="E11" s="12">
        <v>0</v>
      </c>
      <c r="F11" s="12">
        <v>0</v>
      </c>
      <c r="G11" s="39"/>
      <c r="H11" s="42"/>
      <c r="I11" s="12">
        <v>0</v>
      </c>
      <c r="J11" s="57"/>
      <c r="K11" s="48"/>
      <c r="L11" s="12"/>
      <c r="M11" s="12"/>
      <c r="N11" s="21"/>
      <c r="O11" s="19">
        <f t="shared" si="4"/>
        <v>150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555</v>
      </c>
      <c r="D12" s="29"/>
      <c r="E12" s="29">
        <f t="shared" ref="E12" si="8">SUM(E13:E17)</f>
        <v>837</v>
      </c>
      <c r="F12" s="29">
        <v>0</v>
      </c>
      <c r="G12" s="32">
        <v>661</v>
      </c>
      <c r="H12" s="43"/>
      <c r="I12" s="54">
        <f>SUM(I13:I17)</f>
        <v>0</v>
      </c>
      <c r="J12" s="56"/>
      <c r="K12" s="46">
        <f>SUM(K13:K17)</f>
        <v>56.713000000000001</v>
      </c>
      <c r="L12" s="29"/>
      <c r="M12" s="46">
        <f t="shared" ref="M12" si="9">SUM(M13:M17)</f>
        <v>0</v>
      </c>
      <c r="N12" s="21"/>
      <c r="O12" s="19">
        <f t="shared" si="4"/>
        <v>2109.7130000000002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57"/>
      <c r="K13" s="48"/>
      <c r="L13" s="12"/>
      <c r="M13" s="12"/>
      <c r="N13" s="21"/>
      <c r="O13" s="19">
        <f t="shared" si="4"/>
        <v>0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422</v>
      </c>
      <c r="D14" s="12"/>
      <c r="E14" s="12">
        <v>837</v>
      </c>
      <c r="F14" s="12">
        <v>0</v>
      </c>
      <c r="G14" s="12">
        <v>81</v>
      </c>
      <c r="H14" s="42"/>
      <c r="I14" s="12">
        <v>0</v>
      </c>
      <c r="J14" s="57"/>
      <c r="K14" s="48">
        <v>56.713000000000001</v>
      </c>
      <c r="L14" s="12"/>
      <c r="M14" s="12"/>
      <c r="N14" s="21"/>
      <c r="O14" s="19">
        <f t="shared" si="4"/>
        <v>1396.713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7"/>
      <c r="K15" s="48"/>
      <c r="L15" s="12"/>
      <c r="M15" s="12"/>
      <c r="N15" s="21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7"/>
      <c r="K16" s="48"/>
      <c r="L16" s="12"/>
      <c r="M16" s="12"/>
      <c r="N16" s="21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133</v>
      </c>
      <c r="D17" s="12"/>
      <c r="E17" s="12">
        <v>0</v>
      </c>
      <c r="F17" s="12">
        <v>0</v>
      </c>
      <c r="G17" s="12">
        <v>625</v>
      </c>
      <c r="H17" s="42"/>
      <c r="I17" s="12">
        <v>0</v>
      </c>
      <c r="J17" s="57"/>
      <c r="K17" s="48"/>
      <c r="L17" s="12"/>
      <c r="M17" s="12"/>
      <c r="N17" s="21"/>
      <c r="O17" s="19">
        <f t="shared" si="4"/>
        <v>758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10</v>
      </c>
      <c r="E18" s="29">
        <f t="shared" ref="E18:F18" si="10">SUM(E19:E21)</f>
        <v>0</v>
      </c>
      <c r="F18" s="29">
        <f t="shared" si="10"/>
        <v>32</v>
      </c>
      <c r="G18" s="41"/>
      <c r="H18" s="43"/>
      <c r="I18" s="29">
        <v>0</v>
      </c>
      <c r="J18" s="56"/>
      <c r="K18" s="46"/>
      <c r="L18" s="29"/>
      <c r="M18" s="46">
        <f t="shared" ref="M18" si="11">SUM(M19:M21)</f>
        <v>0</v>
      </c>
      <c r="N18" s="21"/>
      <c r="O18" s="19">
        <f t="shared" si="4"/>
        <v>0</v>
      </c>
      <c r="P18" s="20">
        <f t="shared" si="5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7"/>
      <c r="K19" s="48"/>
      <c r="L19" s="12"/>
      <c r="M19" s="12"/>
      <c r="N19" s="21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10</v>
      </c>
      <c r="E20" s="12">
        <v>0</v>
      </c>
      <c r="F20" s="12">
        <v>32</v>
      </c>
      <c r="G20" s="39"/>
      <c r="H20" s="42"/>
      <c r="I20" s="12">
        <v>0</v>
      </c>
      <c r="J20" s="57"/>
      <c r="K20" s="48"/>
      <c r="L20" s="12"/>
      <c r="M20" s="12"/>
      <c r="N20" s="21"/>
      <c r="O20" s="19">
        <f t="shared" si="4"/>
        <v>0</v>
      </c>
      <c r="P20" s="20">
        <f t="shared" si="5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7"/>
      <c r="K21" s="48"/>
      <c r="L21" s="12"/>
      <c r="M21" s="12"/>
      <c r="N21" s="21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9830</v>
      </c>
      <c r="D22" s="32"/>
      <c r="E22" s="29">
        <f t="shared" ref="E22" si="12">E23+E29</f>
        <v>586</v>
      </c>
      <c r="F22" s="29">
        <f>F23+F29</f>
        <v>0</v>
      </c>
      <c r="G22" s="32">
        <v>1736</v>
      </c>
      <c r="H22" s="43"/>
      <c r="I22" s="32">
        <f>SUM(I23,I35)</f>
        <v>1481</v>
      </c>
      <c r="J22" s="58"/>
      <c r="K22" s="46">
        <f>K23+K29</f>
        <v>2313.0070000000001</v>
      </c>
      <c r="L22" s="29"/>
      <c r="M22" s="46">
        <f t="shared" ref="M22" si="13">M23+M29</f>
        <v>50.7</v>
      </c>
      <c r="N22" s="19"/>
      <c r="O22" s="19">
        <f t="shared" si="4"/>
        <v>15996.707</v>
      </c>
      <c r="P22" s="20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8512</v>
      </c>
      <c r="D23" s="29"/>
      <c r="E23" s="29">
        <f t="shared" ref="E23" si="14">E25</f>
        <v>586</v>
      </c>
      <c r="F23" s="29">
        <f>SUM(F24:F28)</f>
        <v>0</v>
      </c>
      <c r="G23" s="29">
        <v>1736</v>
      </c>
      <c r="H23" s="43"/>
      <c r="I23" s="32">
        <f t="shared" ref="I23" si="15">SUM(I24:I28)</f>
        <v>1481</v>
      </c>
      <c r="J23" s="56"/>
      <c r="K23" s="46">
        <f>K25</f>
        <v>2313.0070000000001</v>
      </c>
      <c r="L23" s="29"/>
      <c r="M23" s="29"/>
      <c r="N23" s="21"/>
      <c r="O23" s="19">
        <f t="shared" si="4"/>
        <v>14628.007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7"/>
      <c r="K24" s="48"/>
      <c r="L24" s="12"/>
      <c r="M24" s="12"/>
      <c r="N24" s="21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8512</v>
      </c>
      <c r="D25" s="12"/>
      <c r="E25" s="12">
        <v>586</v>
      </c>
      <c r="F25" s="12">
        <v>0</v>
      </c>
      <c r="G25" s="12">
        <v>1736</v>
      </c>
      <c r="H25" s="42"/>
      <c r="I25" s="12">
        <v>1481</v>
      </c>
      <c r="J25" s="57"/>
      <c r="K25" s="48">
        <v>2313.0070000000001</v>
      </c>
      <c r="L25" s="12"/>
      <c r="M25" s="12"/>
      <c r="N25" s="21"/>
      <c r="O25" s="19">
        <f t="shared" si="4"/>
        <v>14628.007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7"/>
      <c r="K26" s="48"/>
      <c r="L26" s="12"/>
      <c r="M26" s="12"/>
      <c r="N26" s="21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7"/>
      <c r="K27" s="48"/>
      <c r="L27" s="12"/>
      <c r="M27" s="12"/>
      <c r="N27" s="21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7"/>
      <c r="K28" s="48"/>
      <c r="L28" s="12"/>
      <c r="M28" s="12"/>
      <c r="N28" s="21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1318</v>
      </c>
      <c r="D29" s="29"/>
      <c r="E29" s="29">
        <f t="shared" ref="E29" si="16">E30+E31</f>
        <v>0</v>
      </c>
      <c r="F29" s="29">
        <v>0</v>
      </c>
      <c r="G29" s="41"/>
      <c r="H29" s="43"/>
      <c r="I29" s="32">
        <f>SUM(I30:I34)</f>
        <v>205</v>
      </c>
      <c r="J29" s="56"/>
      <c r="K29" s="46">
        <v>0</v>
      </c>
      <c r="L29" s="29"/>
      <c r="M29" s="46">
        <f t="shared" ref="M29" si="17">SUM(M30:M34)</f>
        <v>50.7</v>
      </c>
      <c r="N29" s="21"/>
      <c r="O29" s="19">
        <f t="shared" si="4"/>
        <v>1573.7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7"/>
      <c r="K30" s="48"/>
      <c r="L30" s="12"/>
      <c r="M30" s="12"/>
      <c r="N30" s="21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1070</v>
      </c>
      <c r="D31" s="12"/>
      <c r="E31" s="12">
        <v>0</v>
      </c>
      <c r="F31" s="12">
        <v>0</v>
      </c>
      <c r="G31" s="39"/>
      <c r="H31" s="42"/>
      <c r="I31" s="12">
        <v>159</v>
      </c>
      <c r="J31" s="57"/>
      <c r="K31" s="48"/>
      <c r="L31" s="12"/>
      <c r="M31" s="12">
        <v>50.7</v>
      </c>
      <c r="N31" s="21"/>
      <c r="O31" s="19">
        <f t="shared" si="4"/>
        <v>1279.7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7"/>
      <c r="K32" s="48"/>
      <c r="L32" s="12"/>
      <c r="M32" s="12"/>
      <c r="N32" s="21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7"/>
      <c r="K33" s="48"/>
      <c r="L33" s="12"/>
      <c r="M33" s="12"/>
      <c r="N33" s="21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248</v>
      </c>
      <c r="D34" s="12"/>
      <c r="E34" s="12">
        <v>0</v>
      </c>
      <c r="F34" s="12">
        <v>0</v>
      </c>
      <c r="G34" s="39"/>
      <c r="H34" s="42"/>
      <c r="I34" s="12">
        <v>46</v>
      </c>
      <c r="J34" s="57"/>
      <c r="K34" s="48"/>
      <c r="L34" s="12"/>
      <c r="M34" s="12"/>
      <c r="N34" s="21"/>
      <c r="O34" s="19">
        <f t="shared" si="4"/>
        <v>294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6"/>
      <c r="K35" s="46"/>
      <c r="L35" s="29"/>
      <c r="M35" s="46">
        <f t="shared" ref="M35" si="18">SUM(M36:M38)</f>
        <v>0</v>
      </c>
      <c r="N35" s="21"/>
      <c r="O35" s="19">
        <f t="shared" si="4"/>
        <v>0</v>
      </c>
      <c r="P35" s="20">
        <f t="shared" si="5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7"/>
      <c r="K36" s="48"/>
      <c r="L36" s="12"/>
      <c r="M36" s="12"/>
      <c r="N36" s="21"/>
      <c r="O36" s="19">
        <f t="shared" si="4"/>
        <v>0</v>
      </c>
      <c r="P36" s="20">
        <f t="shared" si="5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7"/>
      <c r="K37" s="48"/>
      <c r="L37" s="12"/>
      <c r="M37" s="12"/>
      <c r="N37" s="21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7"/>
      <c r="K38" s="48"/>
      <c r="L38" s="12"/>
      <c r="M38" s="12"/>
      <c r="N38" s="21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7"/>
      <c r="K39" s="48"/>
      <c r="L39" s="12"/>
      <c r="M39" s="12"/>
      <c r="N39" s="19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2257</v>
      </c>
      <c r="D40" s="12"/>
      <c r="E40" s="29">
        <v>330</v>
      </c>
      <c r="F40" s="29">
        <v>0</v>
      </c>
      <c r="G40" s="12">
        <v>3395</v>
      </c>
      <c r="H40" s="12"/>
      <c r="I40" s="12">
        <v>512</v>
      </c>
      <c r="J40" s="57"/>
      <c r="K40" s="48"/>
      <c r="L40" s="12"/>
      <c r="M40" s="12"/>
      <c r="N40" s="19"/>
      <c r="O40" s="19">
        <f t="shared" si="4"/>
        <v>6494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7"/>
      <c r="K41" s="48"/>
      <c r="L41" s="12"/>
      <c r="M41" s="12"/>
      <c r="N41" s="19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7"/>
      <c r="K42" s="48"/>
      <c r="L42" s="12"/>
      <c r="M42" s="12"/>
      <c r="N42" s="19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7"/>
      <c r="K43" s="48"/>
      <c r="L43" s="12"/>
      <c r="M43" s="12"/>
      <c r="N43" s="19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7"/>
      <c r="K44" s="48"/>
      <c r="L44" s="12"/>
      <c r="M44" s="12"/>
      <c r="N44" s="19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45767</v>
      </c>
      <c r="D45" s="29">
        <f>D20</f>
        <v>10</v>
      </c>
      <c r="E45" s="29">
        <f t="shared" ref="E45:F45" si="19">E40+E4</f>
        <v>31397</v>
      </c>
      <c r="F45" s="29">
        <f t="shared" si="19"/>
        <v>32</v>
      </c>
      <c r="G45" s="32">
        <f>G40+G4</f>
        <v>12070</v>
      </c>
      <c r="H45" s="32">
        <f>H4</f>
        <v>16</v>
      </c>
      <c r="I45" s="55">
        <f>SUM(I4,I40,I39)</f>
        <v>3346</v>
      </c>
      <c r="J45" s="59"/>
      <c r="K45" s="49">
        <f>K4+K40</f>
        <v>10736.655999999999</v>
      </c>
      <c r="L45" s="32"/>
      <c r="M45" s="46">
        <f t="shared" ref="M45" si="20">M6+M12+M23+M29+M40</f>
        <v>50.7</v>
      </c>
      <c r="N45" s="23"/>
      <c r="O45" s="23">
        <f t="shared" si="4"/>
        <v>103367.356</v>
      </c>
      <c r="P45" s="24">
        <f t="shared" si="5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31552</v>
      </c>
      <c r="D4" s="29">
        <f t="shared" si="0"/>
        <v>28</v>
      </c>
      <c r="E4" s="29">
        <f t="shared" ref="E4:F4" si="1">E5+E22</f>
        <v>27483</v>
      </c>
      <c r="F4" s="29">
        <f t="shared" si="1"/>
        <v>32</v>
      </c>
      <c r="G4" s="32">
        <f>G5+G22</f>
        <v>12845</v>
      </c>
      <c r="H4" s="32">
        <v>16</v>
      </c>
      <c r="I4" s="52">
        <f>SUM(I5,I22,I29)</f>
        <v>2775</v>
      </c>
      <c r="J4" s="52"/>
      <c r="K4" s="46">
        <f>K5+K22</f>
        <v>8574.2060000000001</v>
      </c>
      <c r="L4" s="19"/>
      <c r="M4" s="19"/>
      <c r="N4" s="19"/>
      <c r="O4" s="19">
        <f>C4+E4+G4+I4+K4+M4</f>
        <v>83229.206000000006</v>
      </c>
      <c r="P4" s="20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26080</v>
      </c>
      <c r="D5" s="29">
        <f>D6+D12+D18</f>
        <v>28</v>
      </c>
      <c r="E5" s="29">
        <f>E6+E12+E18</f>
        <v>27050</v>
      </c>
      <c r="F5" s="29">
        <f>F6+F12+F18</f>
        <v>0</v>
      </c>
      <c r="G5" s="32">
        <f>G6+G12</f>
        <v>9747</v>
      </c>
      <c r="H5" s="43"/>
      <c r="I5" s="52">
        <f>SUM(I12,I6)</f>
        <v>2101</v>
      </c>
      <c r="J5" s="52"/>
      <c r="K5" s="46">
        <f>K6+K12</f>
        <v>7282.4610000000002</v>
      </c>
      <c r="L5" s="19"/>
      <c r="M5" s="19"/>
      <c r="N5" s="19"/>
      <c r="O5" s="19">
        <f t="shared" ref="O5:O45" si="2">C5+E5+G5+I5+K5+M5</f>
        <v>72260.460999999996</v>
      </c>
      <c r="P5" s="20">
        <f t="shared" ref="P5:P45" si="3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25354</v>
      </c>
      <c r="D6" s="29"/>
      <c r="E6" s="29">
        <f t="shared" ref="E6:F6" si="4">SUM(E7:E10)</f>
        <v>26604</v>
      </c>
      <c r="F6" s="29">
        <f t="shared" si="4"/>
        <v>0</v>
      </c>
      <c r="G6" s="32">
        <f>G7+G10</f>
        <v>9550</v>
      </c>
      <c r="H6" s="43"/>
      <c r="I6" s="52">
        <f>SUM(I7:I11)</f>
        <v>2020</v>
      </c>
      <c r="J6" s="52"/>
      <c r="K6" s="46">
        <f>K7</f>
        <v>7222.81</v>
      </c>
      <c r="L6" s="21"/>
      <c r="M6" s="21"/>
      <c r="N6" s="21"/>
      <c r="O6" s="19">
        <f t="shared" si="2"/>
        <v>70750.81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20946</v>
      </c>
      <c r="D7" s="12"/>
      <c r="E7" s="12">
        <v>19421</v>
      </c>
      <c r="F7" s="12">
        <v>0</v>
      </c>
      <c r="G7" s="12">
        <v>7364</v>
      </c>
      <c r="H7" s="42"/>
      <c r="I7" s="12">
        <v>1720</v>
      </c>
      <c r="J7" s="12"/>
      <c r="K7" s="47">
        <v>7222.81</v>
      </c>
      <c r="L7" s="21"/>
      <c r="M7" s="21"/>
      <c r="N7" s="21"/>
      <c r="O7" s="19">
        <f t="shared" si="2"/>
        <v>56673.81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4268</v>
      </c>
      <c r="D9" s="12"/>
      <c r="E9" s="12">
        <v>1266</v>
      </c>
      <c r="F9" s="12">
        <v>0</v>
      </c>
      <c r="G9" s="40"/>
      <c r="H9" s="42"/>
      <c r="I9" s="12">
        <v>201</v>
      </c>
      <c r="J9" s="12"/>
      <c r="K9" s="47"/>
      <c r="L9" s="21"/>
      <c r="M9" s="21"/>
      <c r="N9" s="21"/>
      <c r="O9" s="19">
        <f t="shared" si="2"/>
        <v>5735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5917</v>
      </c>
      <c r="F10" s="12">
        <v>0</v>
      </c>
      <c r="G10" s="37">
        <v>2186</v>
      </c>
      <c r="H10" s="42"/>
      <c r="I10" s="12">
        <v>0</v>
      </c>
      <c r="J10" s="12"/>
      <c r="K10" s="48"/>
      <c r="L10" s="21"/>
      <c r="M10" s="21"/>
      <c r="N10" s="21"/>
      <c r="O10" s="19">
        <f t="shared" si="2"/>
        <v>8103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140</v>
      </c>
      <c r="D11" s="12"/>
      <c r="E11" s="12">
        <v>0</v>
      </c>
      <c r="F11" s="12">
        <v>0</v>
      </c>
      <c r="G11" s="39"/>
      <c r="H11" s="42"/>
      <c r="I11" s="12">
        <v>99</v>
      </c>
      <c r="J11" s="12"/>
      <c r="K11" s="48"/>
      <c r="L11" s="21"/>
      <c r="M11" s="21"/>
      <c r="N11" s="21"/>
      <c r="O11" s="19">
        <f t="shared" si="2"/>
        <v>239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726</v>
      </c>
      <c r="D12" s="29"/>
      <c r="E12" s="29">
        <f t="shared" ref="E12" si="5">SUM(E13:E17)</f>
        <v>446</v>
      </c>
      <c r="F12" s="29">
        <v>0</v>
      </c>
      <c r="G12" s="32">
        <f>G14+G17</f>
        <v>197</v>
      </c>
      <c r="H12" s="43"/>
      <c r="I12" s="54">
        <f>SUM(I17,I14)</f>
        <v>81</v>
      </c>
      <c r="J12" s="29"/>
      <c r="K12" s="46">
        <f>SUM(K13:K17)</f>
        <v>59.651000000000003</v>
      </c>
      <c r="L12" s="21"/>
      <c r="M12" s="21"/>
      <c r="N12" s="21"/>
      <c r="O12" s="19">
        <f t="shared" si="2"/>
        <v>1509.6510000000001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48">
        <v>59.651000000000003</v>
      </c>
      <c r="L13" s="21"/>
      <c r="M13" s="21"/>
      <c r="N13" s="21"/>
      <c r="O13" s="19">
        <f t="shared" si="2"/>
        <v>59.651000000000003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311</v>
      </c>
      <c r="D14" s="12"/>
      <c r="E14" s="12">
        <v>446</v>
      </c>
      <c r="F14" s="12">
        <v>0</v>
      </c>
      <c r="G14" s="12">
        <v>104</v>
      </c>
      <c r="H14" s="42"/>
      <c r="I14" s="12">
        <v>81</v>
      </c>
      <c r="J14" s="12"/>
      <c r="K14" s="48"/>
      <c r="L14" s="21"/>
      <c r="M14" s="21"/>
      <c r="N14" s="21"/>
      <c r="O14" s="19">
        <f t="shared" si="2"/>
        <v>942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415</v>
      </c>
      <c r="D17" s="12"/>
      <c r="E17" s="12">
        <v>0</v>
      </c>
      <c r="F17" s="12">
        <v>0</v>
      </c>
      <c r="G17" s="12">
        <v>93</v>
      </c>
      <c r="H17" s="42"/>
      <c r="I17" s="12">
        <v>0</v>
      </c>
      <c r="J17" s="12"/>
      <c r="K17" s="48"/>
      <c r="L17" s="21"/>
      <c r="M17" s="21"/>
      <c r="N17" s="21"/>
      <c r="O17" s="19">
        <f t="shared" si="2"/>
        <v>508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f t="shared" ref="E18:F18" si="6">SUM(E19:E21)</f>
        <v>0</v>
      </c>
      <c r="F18" s="29">
        <f t="shared" si="6"/>
        <v>0</v>
      </c>
      <c r="G18" s="41"/>
      <c r="H18" s="43"/>
      <c r="I18" s="29">
        <v>0</v>
      </c>
      <c r="J18" s="29"/>
      <c r="K18" s="46"/>
      <c r="L18" s="21"/>
      <c r="M18" s="21"/>
      <c r="N18" s="21"/>
      <c r="O18" s="19">
        <f t="shared" si="2"/>
        <v>0</v>
      </c>
      <c r="P18" s="20">
        <f t="shared" si="3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0</v>
      </c>
      <c r="G20" s="39"/>
      <c r="H20" s="42"/>
      <c r="I20" s="12">
        <v>0</v>
      </c>
      <c r="J20" s="12"/>
      <c r="K20" s="48"/>
      <c r="L20" s="21"/>
      <c r="M20" s="21"/>
      <c r="N20" s="21"/>
      <c r="O20" s="19">
        <f t="shared" si="2"/>
        <v>0</v>
      </c>
      <c r="P20" s="20">
        <f t="shared" si="3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5472</v>
      </c>
      <c r="D22" s="32"/>
      <c r="E22" s="29">
        <f t="shared" ref="E22:F22" si="7">E23+E29</f>
        <v>433</v>
      </c>
      <c r="F22" s="29">
        <f t="shared" si="7"/>
        <v>32</v>
      </c>
      <c r="G22" s="32">
        <f>G23</f>
        <v>3098</v>
      </c>
      <c r="H22" s="43"/>
      <c r="I22" s="32">
        <f>SUM(I23,I35)</f>
        <v>375</v>
      </c>
      <c r="J22" s="32"/>
      <c r="K22" s="46">
        <f>K23+K29</f>
        <v>1291.7449999999999</v>
      </c>
      <c r="L22" s="19"/>
      <c r="M22" s="19"/>
      <c r="N22" s="19"/>
      <c r="O22" s="19">
        <f t="shared" si="2"/>
        <v>10669.744999999999</v>
      </c>
      <c r="P22" s="20">
        <f t="shared" si="3"/>
        <v>32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5142</v>
      </c>
      <c r="D23" s="29"/>
      <c r="E23" s="29">
        <f t="shared" ref="E23:F23" si="8">E25</f>
        <v>433</v>
      </c>
      <c r="F23" s="29">
        <f t="shared" si="8"/>
        <v>32</v>
      </c>
      <c r="G23" s="32">
        <f>G25</f>
        <v>3098</v>
      </c>
      <c r="H23" s="43"/>
      <c r="I23" s="32">
        <f t="shared" ref="I23" si="9">SUM(I24:I28)</f>
        <v>375</v>
      </c>
      <c r="J23" s="29"/>
      <c r="K23" s="46">
        <f>K25</f>
        <v>1291.7449999999999</v>
      </c>
      <c r="L23" s="21"/>
      <c r="M23" s="21"/>
      <c r="N23" s="21"/>
      <c r="O23" s="19">
        <f t="shared" si="2"/>
        <v>10339.744999999999</v>
      </c>
      <c r="P23" s="20">
        <f t="shared" si="3"/>
        <v>32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5142</v>
      </c>
      <c r="D25" s="12"/>
      <c r="E25" s="12">
        <v>433</v>
      </c>
      <c r="F25" s="12">
        <v>32</v>
      </c>
      <c r="G25" s="12">
        <v>3098</v>
      </c>
      <c r="H25" s="42"/>
      <c r="I25" s="12">
        <v>375</v>
      </c>
      <c r="J25" s="12"/>
      <c r="K25" s="48">
        <v>1291.7449999999999</v>
      </c>
      <c r="L25" s="21"/>
      <c r="M25" s="21"/>
      <c r="N25" s="21"/>
      <c r="O25" s="19">
        <f t="shared" si="2"/>
        <v>10339.744999999999</v>
      </c>
      <c r="P25" s="20">
        <f t="shared" si="3"/>
        <v>32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330</v>
      </c>
      <c r="D29" s="29"/>
      <c r="E29" s="29">
        <f t="shared" ref="E29" si="10">E30+E31</f>
        <v>0</v>
      </c>
      <c r="F29" s="29">
        <v>0</v>
      </c>
      <c r="G29" s="41"/>
      <c r="H29" s="43"/>
      <c r="I29" s="32">
        <f>SUM(I30:I34)</f>
        <v>299</v>
      </c>
      <c r="J29" s="29"/>
      <c r="K29" s="46">
        <v>0</v>
      </c>
      <c r="L29" s="21"/>
      <c r="M29" s="21"/>
      <c r="N29" s="21"/>
      <c r="O29" s="19">
        <f t="shared" si="2"/>
        <v>629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48"/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268</v>
      </c>
      <c r="D31" s="12"/>
      <c r="E31" s="12">
        <v>0</v>
      </c>
      <c r="F31" s="12">
        <v>0</v>
      </c>
      <c r="G31" s="39"/>
      <c r="H31" s="42"/>
      <c r="I31" s="12">
        <v>299</v>
      </c>
      <c r="J31" s="12"/>
      <c r="K31" s="48"/>
      <c r="L31" s="21"/>
      <c r="M31" s="21"/>
      <c r="N31" s="21"/>
      <c r="O31" s="19">
        <f t="shared" si="2"/>
        <v>567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62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48"/>
      <c r="L34" s="21"/>
      <c r="M34" s="21"/>
      <c r="N34" s="21"/>
      <c r="O34" s="19">
        <f t="shared" si="2"/>
        <v>62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4025</v>
      </c>
      <c r="D40" s="12"/>
      <c r="E40" s="29">
        <v>1025</v>
      </c>
      <c r="F40" s="29">
        <v>0</v>
      </c>
      <c r="G40" s="12">
        <v>3744</v>
      </c>
      <c r="H40" s="12"/>
      <c r="I40" s="12">
        <v>323</v>
      </c>
      <c r="J40" s="12"/>
      <c r="K40" s="48">
        <v>12.298999999999999</v>
      </c>
      <c r="L40" s="19"/>
      <c r="M40" s="19"/>
      <c r="N40" s="19"/>
      <c r="O40" s="19">
        <f t="shared" si="2"/>
        <v>9129.2990000000009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C6+C12+C23+C29+C40</f>
        <v>35577</v>
      </c>
      <c r="D45" s="29">
        <f>D20</f>
        <v>28</v>
      </c>
      <c r="E45" s="29">
        <f t="shared" ref="E45:F45" si="11">E40+E4</f>
        <v>28508</v>
      </c>
      <c r="F45" s="29">
        <f t="shared" si="11"/>
        <v>32</v>
      </c>
      <c r="G45" s="32">
        <f>G40+G4</f>
        <v>16589</v>
      </c>
      <c r="H45" s="32">
        <f>H4</f>
        <v>16</v>
      </c>
      <c r="I45" s="32">
        <f>SUM(I4,I40,I39)</f>
        <v>3098</v>
      </c>
      <c r="J45" s="29"/>
      <c r="K45" s="49">
        <f>K4+K40</f>
        <v>8586.505000000001</v>
      </c>
      <c r="L45" s="23"/>
      <c r="M45" s="23"/>
      <c r="N45" s="23"/>
      <c r="O45" s="23">
        <f t="shared" si="2"/>
        <v>92358.505000000005</v>
      </c>
      <c r="P45" s="24">
        <f t="shared" si="3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242</v>
      </c>
      <c r="D4" s="29">
        <f>D5+D22</f>
        <v>3</v>
      </c>
      <c r="E4" s="29">
        <f t="shared" ref="E4:F4" si="1">E5+E22</f>
        <v>103</v>
      </c>
      <c r="F4" s="29">
        <f t="shared" si="1"/>
        <v>3</v>
      </c>
      <c r="G4" s="32">
        <f>G5+G22</f>
        <v>44</v>
      </c>
      <c r="H4" s="32">
        <v>3</v>
      </c>
      <c r="I4" s="52">
        <f>SUM(I5,I22,I29)</f>
        <v>18</v>
      </c>
      <c r="J4" s="29"/>
      <c r="K4" s="29">
        <f>K5+K22</f>
        <v>46</v>
      </c>
      <c r="L4" s="19"/>
      <c r="M4" s="46">
        <f t="shared" ref="M4" si="2">M5+M22</f>
        <v>2</v>
      </c>
      <c r="N4" s="19"/>
      <c r="O4" s="19">
        <f>C4+E4+G4+I4+K4+M4</f>
        <v>455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190</v>
      </c>
      <c r="D5" s="29">
        <f>D6+D12+D18</f>
        <v>3</v>
      </c>
      <c r="E5" s="29">
        <f t="shared" ref="E5" si="3">E6+E12</f>
        <v>101</v>
      </c>
      <c r="F5" s="29">
        <f>F6+F12+F18</f>
        <v>3</v>
      </c>
      <c r="G5" s="32">
        <f>G6+G12</f>
        <v>39</v>
      </c>
      <c r="H5" s="44"/>
      <c r="I5" s="52">
        <f>SUM(I12,I6)</f>
        <v>7</v>
      </c>
      <c r="J5" s="29"/>
      <c r="K5" s="29">
        <f>K6+K12</f>
        <v>35</v>
      </c>
      <c r="L5" s="19"/>
      <c r="M5" s="46">
        <f t="shared" ref="M5" si="4">M6+M12</f>
        <v>0</v>
      </c>
      <c r="N5" s="19"/>
      <c r="O5" s="19">
        <f t="shared" ref="O5:O45" si="5">C5+E5+G5+I5+K5+M5</f>
        <v>372</v>
      </c>
      <c r="P5" s="20">
        <f t="shared" ref="P5:P45" si="6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167</v>
      </c>
      <c r="D6" s="29"/>
      <c r="E6" s="29">
        <f t="shared" ref="E6" si="7">SUM(E7:E11)</f>
        <v>82</v>
      </c>
      <c r="F6" s="29">
        <f>SUM(F7:F11)</f>
        <v>0</v>
      </c>
      <c r="G6" s="32">
        <f>G7+G10</f>
        <v>34</v>
      </c>
      <c r="H6" s="44"/>
      <c r="I6" s="52">
        <f>SUM(I7:I11)</f>
        <v>7</v>
      </c>
      <c r="J6" s="29"/>
      <c r="K6" s="29">
        <f>K7</f>
        <v>32</v>
      </c>
      <c r="L6" s="21"/>
      <c r="M6" s="46">
        <f t="shared" ref="M6" si="8">SUM(M7:M11)</f>
        <v>0</v>
      </c>
      <c r="N6" s="21"/>
      <c r="O6" s="19">
        <f t="shared" si="5"/>
        <v>322</v>
      </c>
      <c r="P6" s="20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134</v>
      </c>
      <c r="D7" s="12"/>
      <c r="E7" s="12">
        <v>47</v>
      </c>
      <c r="F7" s="12">
        <v>0</v>
      </c>
      <c r="G7" s="12">
        <v>34</v>
      </c>
      <c r="H7" s="42"/>
      <c r="I7" s="12">
        <v>5</v>
      </c>
      <c r="J7" s="12"/>
      <c r="K7" s="37">
        <v>32</v>
      </c>
      <c r="L7" s="21"/>
      <c r="M7" s="12"/>
      <c r="N7" s="21"/>
      <c r="O7" s="19">
        <f t="shared" si="5"/>
        <v>252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31</v>
      </c>
      <c r="D9" s="12"/>
      <c r="E9" s="12">
        <v>6</v>
      </c>
      <c r="F9" s="12">
        <v>0</v>
      </c>
      <c r="G9" s="40"/>
      <c r="H9" s="42"/>
      <c r="I9" s="12">
        <v>2</v>
      </c>
      <c r="J9" s="12"/>
      <c r="K9" s="37"/>
      <c r="L9" s="21"/>
      <c r="M9" s="12"/>
      <c r="N9" s="21"/>
      <c r="O9" s="19">
        <f t="shared" si="5"/>
        <v>39</v>
      </c>
      <c r="P9" s="20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29</v>
      </c>
      <c r="F10" s="12">
        <v>0</v>
      </c>
      <c r="G10" s="12"/>
      <c r="H10" s="42"/>
      <c r="I10" s="12">
        <v>0</v>
      </c>
      <c r="J10" s="12"/>
      <c r="K10" s="12"/>
      <c r="L10" s="21"/>
      <c r="M10" s="12"/>
      <c r="N10" s="21"/>
      <c r="O10" s="19">
        <f t="shared" si="5"/>
        <v>29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5"/>
        <v>2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23</v>
      </c>
      <c r="D12" s="29"/>
      <c r="E12" s="29">
        <f t="shared" ref="E12" si="9">SUM(E13:E17)</f>
        <v>19</v>
      </c>
      <c r="F12" s="29">
        <v>0</v>
      </c>
      <c r="G12" s="32">
        <v>5</v>
      </c>
      <c r="H12" s="44"/>
      <c r="I12" s="54">
        <f>SUM(I13:I17)</f>
        <v>0</v>
      </c>
      <c r="J12" s="29"/>
      <c r="K12" s="29">
        <f>SUM(K13:K17)</f>
        <v>3</v>
      </c>
      <c r="L12" s="21"/>
      <c r="M12" s="46">
        <f t="shared" ref="M12" si="10">SUM(M13:M17)</f>
        <v>0</v>
      </c>
      <c r="N12" s="21"/>
      <c r="O12" s="19">
        <f t="shared" si="5"/>
        <v>50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5"/>
        <v>0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21</v>
      </c>
      <c r="D14" s="12"/>
      <c r="E14" s="12">
        <v>19</v>
      </c>
      <c r="F14" s="12">
        <v>0</v>
      </c>
      <c r="G14" s="12">
        <v>2</v>
      </c>
      <c r="H14" s="42"/>
      <c r="I14" s="12">
        <v>0</v>
      </c>
      <c r="J14" s="12"/>
      <c r="K14" s="12">
        <v>3</v>
      </c>
      <c r="L14" s="21"/>
      <c r="M14" s="12"/>
      <c r="N14" s="21"/>
      <c r="O14" s="19">
        <f t="shared" si="5"/>
        <v>45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12">
        <v>3</v>
      </c>
      <c r="H17" s="42"/>
      <c r="I17" s="12">
        <v>0</v>
      </c>
      <c r="J17" s="12"/>
      <c r="K17" s="12"/>
      <c r="L17" s="21"/>
      <c r="M17" s="12"/>
      <c r="N17" s="21"/>
      <c r="O17" s="19">
        <f t="shared" si="5"/>
        <v>5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29">
        <f t="shared" ref="E18:F18" si="11">SUM(E19:E21)</f>
        <v>0</v>
      </c>
      <c r="F18" s="29">
        <f t="shared" si="11"/>
        <v>3</v>
      </c>
      <c r="G18" s="41"/>
      <c r="H18" s="43"/>
      <c r="I18" s="32">
        <v>0</v>
      </c>
      <c r="J18" s="29"/>
      <c r="K18" s="29"/>
      <c r="L18" s="21"/>
      <c r="M18" s="46">
        <f t="shared" ref="M18" si="12">SUM(M19:M21)</f>
        <v>0</v>
      </c>
      <c r="N18" s="21"/>
      <c r="O18" s="19">
        <f t="shared" si="5"/>
        <v>0</v>
      </c>
      <c r="P18" s="20">
        <f t="shared" si="6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5"/>
        <v>0</v>
      </c>
      <c r="P20" s="20">
        <f t="shared" si="6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52</v>
      </c>
      <c r="D22" s="32"/>
      <c r="E22" s="29">
        <f t="shared" ref="E22" si="13">E23+E29</f>
        <v>2</v>
      </c>
      <c r="F22" s="29">
        <f>F23+F29</f>
        <v>0</v>
      </c>
      <c r="G22" s="32">
        <v>5</v>
      </c>
      <c r="H22" s="43"/>
      <c r="I22" s="32">
        <f>SUM(I23,I35)</f>
        <v>3</v>
      </c>
      <c r="J22" s="32"/>
      <c r="K22" s="29">
        <f>K23+K29</f>
        <v>11</v>
      </c>
      <c r="L22" s="19"/>
      <c r="M22" s="46">
        <f t="shared" ref="M22" si="14">M23+M29</f>
        <v>2</v>
      </c>
      <c r="N22" s="19"/>
      <c r="O22" s="19">
        <f t="shared" si="5"/>
        <v>75</v>
      </c>
      <c r="P22" s="20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19</v>
      </c>
      <c r="D23" s="29"/>
      <c r="E23" s="29">
        <f t="shared" ref="E23" si="15">E25</f>
        <v>2</v>
      </c>
      <c r="F23" s="29">
        <f>SUM(F24:F28)</f>
        <v>0</v>
      </c>
      <c r="G23" s="29">
        <v>5</v>
      </c>
      <c r="H23" s="43"/>
      <c r="I23" s="32">
        <f t="shared" ref="I23" si="16">SUM(I24:I28)</f>
        <v>3</v>
      </c>
      <c r="J23" s="29"/>
      <c r="K23" s="29">
        <f>K25</f>
        <v>11</v>
      </c>
      <c r="L23" s="21"/>
      <c r="M23" s="29"/>
      <c r="N23" s="21"/>
      <c r="O23" s="19">
        <f t="shared" si="5"/>
        <v>40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19</v>
      </c>
      <c r="D25" s="12"/>
      <c r="E25" s="12">
        <v>2</v>
      </c>
      <c r="F25" s="12">
        <v>0</v>
      </c>
      <c r="G25" s="12">
        <v>5</v>
      </c>
      <c r="H25" s="45"/>
      <c r="I25" s="12">
        <v>3</v>
      </c>
      <c r="J25" s="12"/>
      <c r="K25" s="12">
        <v>11</v>
      </c>
      <c r="L25" s="21"/>
      <c r="M25" s="12"/>
      <c r="N25" s="21"/>
      <c r="O25" s="19">
        <f t="shared" si="5"/>
        <v>40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33</v>
      </c>
      <c r="D29" s="29"/>
      <c r="E29" s="29">
        <f t="shared" ref="E29" si="17">E30+E31</f>
        <v>0</v>
      </c>
      <c r="F29" s="29">
        <v>0</v>
      </c>
      <c r="G29" s="41"/>
      <c r="H29" s="43"/>
      <c r="I29" s="32">
        <f>SUM(I30:I34)</f>
        <v>8</v>
      </c>
      <c r="J29" s="29"/>
      <c r="K29" s="29">
        <v>0</v>
      </c>
      <c r="L29" s="21"/>
      <c r="M29" s="46">
        <f t="shared" ref="M29" si="18">SUM(M30:M34)</f>
        <v>2</v>
      </c>
      <c r="N29" s="21"/>
      <c r="O29" s="19">
        <f t="shared" si="5"/>
        <v>43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31</v>
      </c>
      <c r="D31" s="12"/>
      <c r="E31" s="12">
        <v>0</v>
      </c>
      <c r="F31" s="12">
        <v>0</v>
      </c>
      <c r="G31" s="39"/>
      <c r="H31" s="42"/>
      <c r="I31" s="12">
        <v>7</v>
      </c>
      <c r="J31" s="12"/>
      <c r="K31" s="12"/>
      <c r="L31" s="21"/>
      <c r="M31" s="12">
        <v>2</v>
      </c>
      <c r="N31" s="21"/>
      <c r="O31" s="19">
        <f t="shared" si="5"/>
        <v>40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1</v>
      </c>
      <c r="J34" s="12"/>
      <c r="K34" s="12"/>
      <c r="L34" s="21"/>
      <c r="M34" s="12"/>
      <c r="N34" s="21"/>
      <c r="O34" s="19">
        <f t="shared" si="5"/>
        <v>3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46">
        <f t="shared" ref="M35" si="19">SUM(M36:M38)</f>
        <v>0</v>
      </c>
      <c r="N35" s="21"/>
      <c r="O35" s="19">
        <f t="shared" si="5"/>
        <v>0</v>
      </c>
      <c r="P35" s="20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5"/>
        <v>0</v>
      </c>
      <c r="P36" s="20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8</v>
      </c>
      <c r="D40" s="12"/>
      <c r="E40" s="29">
        <v>2</v>
      </c>
      <c r="F40" s="29">
        <v>0</v>
      </c>
      <c r="G40" s="12">
        <v>28</v>
      </c>
      <c r="H40" s="37"/>
      <c r="I40" s="12">
        <v>5</v>
      </c>
      <c r="J40" s="12"/>
      <c r="K40" s="12"/>
      <c r="L40" s="19"/>
      <c r="M40" s="12"/>
      <c r="N40" s="19"/>
      <c r="O40" s="19">
        <f t="shared" si="5"/>
        <v>43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250</v>
      </c>
      <c r="D45" s="29">
        <f>D20</f>
        <v>3</v>
      </c>
      <c r="E45" s="29">
        <f t="shared" ref="E45:F45" si="20">E40+E4</f>
        <v>105</v>
      </c>
      <c r="F45" s="29">
        <f t="shared" si="20"/>
        <v>3</v>
      </c>
      <c r="G45" s="32">
        <f>G40+G4</f>
        <v>72</v>
      </c>
      <c r="H45" s="32">
        <f>H4</f>
        <v>3</v>
      </c>
      <c r="I45" s="55">
        <f>SUM(I4,I40)</f>
        <v>23</v>
      </c>
      <c r="J45" s="55"/>
      <c r="K45" s="32">
        <f>K4+K40</f>
        <v>46</v>
      </c>
      <c r="L45" s="23"/>
      <c r="M45" s="46">
        <f t="shared" ref="M45" si="21">M6+M12+M23+M29+M40</f>
        <v>2</v>
      </c>
      <c r="N45" s="23"/>
      <c r="O45" s="23">
        <f t="shared" si="5"/>
        <v>498</v>
      </c>
      <c r="P45" s="24">
        <f t="shared" si="6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204</v>
      </c>
      <c r="D4" s="29">
        <f>D5+D22</f>
        <v>4</v>
      </c>
      <c r="E4" s="29">
        <f t="shared" ref="E4:F4" si="1">E5+E22</f>
        <v>152</v>
      </c>
      <c r="F4" s="29">
        <f t="shared" si="1"/>
        <v>3</v>
      </c>
      <c r="G4" s="32">
        <f>G5+G22</f>
        <v>62</v>
      </c>
      <c r="H4" s="32">
        <v>3</v>
      </c>
      <c r="I4" s="52">
        <f>I5+I22+I29</f>
        <v>37</v>
      </c>
      <c r="J4" s="52"/>
      <c r="K4" s="29">
        <f>K5+K22</f>
        <v>39</v>
      </c>
      <c r="L4" s="19"/>
      <c r="M4" s="19"/>
      <c r="N4" s="19"/>
      <c r="O4" s="19">
        <f>C4+E4+G4+I4+K4+M4</f>
        <v>494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171</v>
      </c>
      <c r="D5" s="29">
        <f>D6+D12+D18</f>
        <v>4</v>
      </c>
      <c r="E5" s="29">
        <f t="shared" ref="E5" si="2">E6+E12</f>
        <v>148</v>
      </c>
      <c r="F5" s="29">
        <f>F6+F12+F18</f>
        <v>0</v>
      </c>
      <c r="G5" s="32">
        <f>G6+G12</f>
        <v>51</v>
      </c>
      <c r="H5" s="44"/>
      <c r="I5" s="52">
        <f>SUM(I12,I6)</f>
        <v>25</v>
      </c>
      <c r="J5" s="52"/>
      <c r="K5" s="29">
        <f>K6+K12</f>
        <v>35</v>
      </c>
      <c r="L5" s="19"/>
      <c r="M5" s="19"/>
      <c r="N5" s="19"/>
      <c r="O5" s="19">
        <f t="shared" ref="O5:O45" si="3">C5+E5+G5+I5+K5+M5</f>
        <v>430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153</v>
      </c>
      <c r="D6" s="29"/>
      <c r="E6" s="29">
        <f t="shared" ref="E6:F6" si="5">SUM(E7:E10)</f>
        <v>139</v>
      </c>
      <c r="F6" s="29">
        <f t="shared" si="5"/>
        <v>0</v>
      </c>
      <c r="G6" s="32">
        <f>G7+G10</f>
        <v>43</v>
      </c>
      <c r="H6" s="44"/>
      <c r="I6" s="52">
        <f>SUM(I7:I11)</f>
        <v>23</v>
      </c>
      <c r="J6" s="52"/>
      <c r="K6" s="29">
        <f>K7</f>
        <v>32</v>
      </c>
      <c r="L6" s="21"/>
      <c r="M6" s="21"/>
      <c r="N6" s="21"/>
      <c r="O6" s="19">
        <f t="shared" si="3"/>
        <v>390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126</v>
      </c>
      <c r="D7" s="12"/>
      <c r="E7" s="12">
        <v>61</v>
      </c>
      <c r="F7" s="12">
        <v>0</v>
      </c>
      <c r="G7" s="12">
        <v>41</v>
      </c>
      <c r="H7" s="42"/>
      <c r="I7" s="12">
        <v>15</v>
      </c>
      <c r="J7" s="12"/>
      <c r="K7" s="37">
        <v>32</v>
      </c>
      <c r="L7" s="21"/>
      <c r="M7" s="21"/>
      <c r="N7" s="21"/>
      <c r="O7" s="19">
        <f t="shared" si="3"/>
        <v>275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24</v>
      </c>
      <c r="D9" s="12"/>
      <c r="E9" s="12">
        <v>15</v>
      </c>
      <c r="F9" s="12">
        <v>0</v>
      </c>
      <c r="G9" s="40"/>
      <c r="H9" s="42"/>
      <c r="I9" s="12">
        <v>5</v>
      </c>
      <c r="J9" s="12"/>
      <c r="K9" s="37"/>
      <c r="L9" s="21"/>
      <c r="M9" s="21"/>
      <c r="N9" s="21"/>
      <c r="O9" s="19">
        <f t="shared" si="3"/>
        <v>44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63</v>
      </c>
      <c r="F10" s="12">
        <v>0</v>
      </c>
      <c r="G10" s="37">
        <v>2</v>
      </c>
      <c r="H10" s="42"/>
      <c r="I10" s="12">
        <v>0</v>
      </c>
      <c r="J10" s="12"/>
      <c r="K10" s="12"/>
      <c r="L10" s="21"/>
      <c r="M10" s="21"/>
      <c r="N10" s="21"/>
      <c r="O10" s="19">
        <f t="shared" si="3"/>
        <v>65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3</v>
      </c>
      <c r="J11" s="12"/>
      <c r="K11" s="12"/>
      <c r="L11" s="21"/>
      <c r="M11" s="21"/>
      <c r="N11" s="21"/>
      <c r="O11" s="19">
        <f t="shared" si="3"/>
        <v>6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18</v>
      </c>
      <c r="D12" s="29"/>
      <c r="E12" s="29">
        <f t="shared" ref="E12" si="6">SUM(E13:E17)</f>
        <v>9</v>
      </c>
      <c r="F12" s="29">
        <v>0</v>
      </c>
      <c r="G12" s="32">
        <f>G14+G17</f>
        <v>8</v>
      </c>
      <c r="H12" s="44"/>
      <c r="I12" s="54">
        <f>SUM(I17,I14)</f>
        <v>2</v>
      </c>
      <c r="J12" s="29"/>
      <c r="K12" s="29">
        <f>SUM(K13:K17)</f>
        <v>3</v>
      </c>
      <c r="L12" s="21"/>
      <c r="M12" s="21"/>
      <c r="N12" s="21"/>
      <c r="O12" s="19">
        <f t="shared" si="3"/>
        <v>40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>
        <v>3</v>
      </c>
      <c r="L13" s="21"/>
      <c r="M13" s="21"/>
      <c r="N13" s="21"/>
      <c r="O13" s="19">
        <f t="shared" si="3"/>
        <v>3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15</v>
      </c>
      <c r="D14" s="12"/>
      <c r="E14" s="12">
        <v>9</v>
      </c>
      <c r="F14" s="12">
        <v>0</v>
      </c>
      <c r="G14" s="12">
        <v>7</v>
      </c>
      <c r="H14" s="42"/>
      <c r="I14" s="12">
        <v>2</v>
      </c>
      <c r="J14" s="12"/>
      <c r="K14" s="12"/>
      <c r="L14" s="21"/>
      <c r="M14" s="21"/>
      <c r="N14" s="21"/>
      <c r="O14" s="19">
        <f t="shared" si="3"/>
        <v>33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>
        <v>1</v>
      </c>
      <c r="H17" s="42"/>
      <c r="I17" s="12">
        <v>0</v>
      </c>
      <c r="J17" s="12"/>
      <c r="K17" s="12"/>
      <c r="L17" s="21"/>
      <c r="M17" s="21"/>
      <c r="N17" s="21"/>
      <c r="O17" s="19">
        <f t="shared" si="3"/>
        <v>4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0</v>
      </c>
      <c r="G18" s="41"/>
      <c r="H18" s="43"/>
      <c r="I18" s="32">
        <v>0</v>
      </c>
      <c r="J18" s="29"/>
      <c r="K18" s="29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0</v>
      </c>
      <c r="G20" s="39"/>
      <c r="H20" s="4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33</v>
      </c>
      <c r="D22" s="32"/>
      <c r="E22" s="29">
        <f t="shared" ref="E22:F22" si="8">E23+E29</f>
        <v>4</v>
      </c>
      <c r="F22" s="29">
        <f t="shared" si="8"/>
        <v>3</v>
      </c>
      <c r="G22" s="32">
        <f>G23</f>
        <v>11</v>
      </c>
      <c r="H22" s="43"/>
      <c r="I22" s="32">
        <f>SUM(I23,I35)</f>
        <v>2</v>
      </c>
      <c r="J22" s="32"/>
      <c r="K22" s="29">
        <f>K23+K29</f>
        <v>4</v>
      </c>
      <c r="L22" s="19"/>
      <c r="M22" s="19"/>
      <c r="N22" s="19"/>
      <c r="O22" s="19">
        <f t="shared" si="3"/>
        <v>54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16</v>
      </c>
      <c r="D23" s="29"/>
      <c r="E23" s="29">
        <f t="shared" ref="E23:F23" si="9">E25</f>
        <v>4</v>
      </c>
      <c r="F23" s="29">
        <f t="shared" si="9"/>
        <v>3</v>
      </c>
      <c r="G23" s="32">
        <f>G25</f>
        <v>11</v>
      </c>
      <c r="H23" s="43"/>
      <c r="I23" s="32">
        <f t="shared" ref="I23" si="10">SUM(I24:I28)</f>
        <v>2</v>
      </c>
      <c r="J23" s="29"/>
      <c r="K23" s="29">
        <f>K25</f>
        <v>4</v>
      </c>
      <c r="L23" s="21"/>
      <c r="M23" s="21"/>
      <c r="N23" s="21"/>
      <c r="O23" s="19">
        <f t="shared" si="3"/>
        <v>37</v>
      </c>
      <c r="P23" s="20">
        <f t="shared" si="4"/>
        <v>3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16</v>
      </c>
      <c r="D25" s="12"/>
      <c r="E25" s="12">
        <v>4</v>
      </c>
      <c r="F25" s="12">
        <v>3</v>
      </c>
      <c r="G25" s="12">
        <v>11</v>
      </c>
      <c r="H25" s="45"/>
      <c r="I25" s="12">
        <v>2</v>
      </c>
      <c r="J25" s="12"/>
      <c r="K25" s="12">
        <v>4</v>
      </c>
      <c r="L25" s="21"/>
      <c r="M25" s="21"/>
      <c r="N25" s="21"/>
      <c r="O25" s="19">
        <f t="shared" si="3"/>
        <v>37</v>
      </c>
      <c r="P25" s="20">
        <f t="shared" si="4"/>
        <v>3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17</v>
      </c>
      <c r="D29" s="29"/>
      <c r="E29" s="29">
        <f t="shared" ref="E29" si="11">E30+E31</f>
        <v>0</v>
      </c>
      <c r="F29" s="29">
        <v>0</v>
      </c>
      <c r="G29" s="41"/>
      <c r="H29" s="43"/>
      <c r="I29" s="32">
        <f>SUM(I30:I34)</f>
        <v>10</v>
      </c>
      <c r="J29" s="29"/>
      <c r="K29" s="29">
        <v>0</v>
      </c>
      <c r="L29" s="21"/>
      <c r="M29" s="21"/>
      <c r="N29" s="21"/>
      <c r="O29" s="19">
        <f t="shared" si="3"/>
        <v>27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16</v>
      </c>
      <c r="D31" s="12"/>
      <c r="E31" s="12">
        <v>0</v>
      </c>
      <c r="F31" s="12">
        <v>0</v>
      </c>
      <c r="G31" s="39"/>
      <c r="H31" s="42"/>
      <c r="I31" s="12">
        <v>10</v>
      </c>
      <c r="J31" s="12"/>
      <c r="K31" s="12"/>
      <c r="L31" s="21"/>
      <c r="M31" s="21"/>
      <c r="N31" s="21"/>
      <c r="O31" s="19">
        <f t="shared" si="3"/>
        <v>26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11</v>
      </c>
      <c r="D40" s="12"/>
      <c r="E40" s="29">
        <v>3</v>
      </c>
      <c r="F40" s="29">
        <v>0</v>
      </c>
      <c r="G40" s="12">
        <v>26</v>
      </c>
      <c r="H40" s="37"/>
      <c r="I40" s="12">
        <v>6</v>
      </c>
      <c r="J40" s="12"/>
      <c r="K40" s="12">
        <v>1</v>
      </c>
      <c r="L40" s="19"/>
      <c r="M40" s="19"/>
      <c r="N40" s="19"/>
      <c r="O40" s="19">
        <f t="shared" si="3"/>
        <v>47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215</v>
      </c>
      <c r="D45" s="29">
        <f>D20</f>
        <v>4</v>
      </c>
      <c r="E45" s="29">
        <f t="shared" ref="E45:F45" si="12">E40+E4</f>
        <v>155</v>
      </c>
      <c r="F45" s="29">
        <f t="shared" si="12"/>
        <v>3</v>
      </c>
      <c r="G45" s="32">
        <f>G40+G4</f>
        <v>88</v>
      </c>
      <c r="H45" s="32">
        <f>H4</f>
        <v>3</v>
      </c>
      <c r="I45" s="32">
        <f>SUM(I4,I40,I39)</f>
        <v>43</v>
      </c>
      <c r="J45" s="29"/>
      <c r="K45" s="32">
        <f>K4+K40</f>
        <v>40</v>
      </c>
      <c r="L45" s="23"/>
      <c r="M45" s="23"/>
      <c r="N45" s="23"/>
      <c r="O45" s="23">
        <f t="shared" si="3"/>
        <v>541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2025-11-11T08:11:37Z</dcterms:modified>
</cp:coreProperties>
</file>