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ноември\живот\"/>
    </mc:Choice>
  </mc:AlternateContent>
  <xr:revisionPtr revIDLastSave="0" documentId="13_ncr:1_{BAD0B451-89B1-4F03-9767-F285DE293375}" xr6:coauthVersionLast="47" xr6:coauthVersionMax="47" xr10:uidLastSave="{00000000-0000-0000-0000-000000000000}"/>
  <bookViews>
    <workbookView xWindow="-110" yWindow="-110" windowWidth="19420" windowHeight="10420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0" l="1"/>
  <c r="K23" i="10"/>
  <c r="I23" i="10"/>
  <c r="K22" i="10"/>
  <c r="I22" i="10"/>
  <c r="I4" i="10" s="1"/>
  <c r="I45" i="10" s="1"/>
  <c r="K12" i="10"/>
  <c r="I12" i="10"/>
  <c r="K6" i="10"/>
  <c r="K5" i="10" s="1"/>
  <c r="K4" i="10" s="1"/>
  <c r="K45" i="10" s="1"/>
  <c r="I6" i="10"/>
  <c r="I5" i="10"/>
  <c r="H45" i="10"/>
  <c r="D45" i="10"/>
  <c r="E29" i="10"/>
  <c r="C29" i="10"/>
  <c r="G23" i="10"/>
  <c r="F23" i="10"/>
  <c r="F22" i="10" s="1"/>
  <c r="E23" i="10"/>
  <c r="C23" i="10"/>
  <c r="C22" i="10" s="1"/>
  <c r="G22" i="10"/>
  <c r="E22" i="10"/>
  <c r="F18" i="10"/>
  <c r="E18" i="10"/>
  <c r="D18" i="10"/>
  <c r="G12" i="10"/>
  <c r="E12" i="10"/>
  <c r="E5" i="10" s="1"/>
  <c r="E4" i="10" s="1"/>
  <c r="E45" i="10" s="1"/>
  <c r="C12" i="10"/>
  <c r="G6" i="10"/>
  <c r="G5" i="10" s="1"/>
  <c r="G4" i="10" s="1"/>
  <c r="G45" i="10" s="1"/>
  <c r="F6" i="10"/>
  <c r="F5" i="10" s="1"/>
  <c r="F4" i="10" s="1"/>
  <c r="F45" i="10" s="1"/>
  <c r="E6" i="10"/>
  <c r="C6" i="10"/>
  <c r="D5" i="10"/>
  <c r="D4" i="10" s="1"/>
  <c r="C5" i="10"/>
  <c r="I29" i="9"/>
  <c r="K23" i="9"/>
  <c r="K22" i="9" s="1"/>
  <c r="I23" i="9"/>
  <c r="I22" i="9"/>
  <c r="K12" i="9"/>
  <c r="I12" i="9"/>
  <c r="I5" i="9" s="1"/>
  <c r="I4" i="9" s="1"/>
  <c r="I45" i="9" s="1"/>
  <c r="K6" i="9"/>
  <c r="K5" i="9" s="1"/>
  <c r="I6" i="9"/>
  <c r="H45" i="9"/>
  <c r="D45" i="9"/>
  <c r="E29" i="9"/>
  <c r="C29" i="9"/>
  <c r="G23" i="9"/>
  <c r="G22" i="9" s="1"/>
  <c r="F23" i="9"/>
  <c r="F22" i="9" s="1"/>
  <c r="E23" i="9"/>
  <c r="C23" i="9"/>
  <c r="C22" i="9" s="1"/>
  <c r="E22" i="9"/>
  <c r="F18" i="9"/>
  <c r="F5" i="9" s="1"/>
  <c r="F4" i="9" s="1"/>
  <c r="F45" i="9" s="1"/>
  <c r="E18" i="9"/>
  <c r="D18" i="9"/>
  <c r="G12" i="9"/>
  <c r="E12" i="9"/>
  <c r="C12" i="9"/>
  <c r="G6" i="9"/>
  <c r="G5" i="9" s="1"/>
  <c r="G4" i="9" s="1"/>
  <c r="G45" i="9" s="1"/>
  <c r="F6" i="9"/>
  <c r="E6" i="9"/>
  <c r="E5" i="9" s="1"/>
  <c r="E4" i="9" s="1"/>
  <c r="E45" i="9" s="1"/>
  <c r="C6" i="9"/>
  <c r="C45" i="9" s="1"/>
  <c r="D5" i="9"/>
  <c r="D4" i="9" s="1"/>
  <c r="H34" i="4"/>
  <c r="F28" i="4"/>
  <c r="H22" i="4"/>
  <c r="G22" i="4"/>
  <c r="G21" i="4" s="1"/>
  <c r="F22" i="4"/>
  <c r="F21" i="4" s="1"/>
  <c r="H21" i="4"/>
  <c r="H17" i="4"/>
  <c r="G11" i="4"/>
  <c r="F11" i="4"/>
  <c r="H5" i="4"/>
  <c r="H4" i="4" s="1"/>
  <c r="H3" i="4" s="1"/>
  <c r="H44" i="4" s="1"/>
  <c r="G5" i="4"/>
  <c r="G4" i="4" s="1"/>
  <c r="F5" i="4"/>
  <c r="F4" i="4" s="1"/>
  <c r="F3" i="4" s="1"/>
  <c r="F44" i="4" s="1"/>
  <c r="E34" i="4"/>
  <c r="E22" i="4"/>
  <c r="D22" i="4"/>
  <c r="C22" i="4"/>
  <c r="E21" i="4"/>
  <c r="D21" i="4"/>
  <c r="C21" i="4"/>
  <c r="E17" i="4"/>
  <c r="D17" i="4"/>
  <c r="C17" i="4"/>
  <c r="D11" i="4"/>
  <c r="E5" i="4"/>
  <c r="D5" i="4"/>
  <c r="D4" i="4" s="1"/>
  <c r="D3" i="4" s="1"/>
  <c r="D44" i="4" s="1"/>
  <c r="C5" i="4"/>
  <c r="C4" i="4" s="1"/>
  <c r="C3" i="4" s="1"/>
  <c r="C44" i="4" s="1"/>
  <c r="E4" i="4"/>
  <c r="E3" i="4" s="1"/>
  <c r="E44" i="4" s="1"/>
  <c r="H34" i="2"/>
  <c r="H28" i="2"/>
  <c r="G28" i="2"/>
  <c r="F28" i="2"/>
  <c r="H22" i="2"/>
  <c r="G22" i="2"/>
  <c r="G21" i="2" s="1"/>
  <c r="F22" i="2"/>
  <c r="F21" i="2" s="1"/>
  <c r="H21" i="2"/>
  <c r="H17" i="2"/>
  <c r="H11" i="2"/>
  <c r="G11" i="2"/>
  <c r="F11" i="2"/>
  <c r="F4" i="2" s="1"/>
  <c r="H5" i="2"/>
  <c r="H4" i="2" s="1"/>
  <c r="H3" i="2" s="1"/>
  <c r="G5" i="2"/>
  <c r="G4" i="2" s="1"/>
  <c r="G3" i="2" s="1"/>
  <c r="G44" i="2" s="1"/>
  <c r="F5" i="2"/>
  <c r="E34" i="2"/>
  <c r="E28" i="2"/>
  <c r="D28" i="2"/>
  <c r="C28" i="2"/>
  <c r="E22" i="2"/>
  <c r="D22" i="2"/>
  <c r="D21" i="2" s="1"/>
  <c r="C22" i="2"/>
  <c r="C21" i="2" s="1"/>
  <c r="E21" i="2"/>
  <c r="E17" i="2"/>
  <c r="D17" i="2"/>
  <c r="E11" i="2"/>
  <c r="D11" i="2"/>
  <c r="C11" i="2"/>
  <c r="E5" i="2"/>
  <c r="E4" i="2" s="1"/>
  <c r="E3" i="2" s="1"/>
  <c r="E44" i="2" s="1"/>
  <c r="D5" i="2"/>
  <c r="C5" i="2"/>
  <c r="C44" i="2" s="1"/>
  <c r="D4" i="2"/>
  <c r="D3" i="2" s="1"/>
  <c r="D44" i="2" s="1"/>
  <c r="C4" i="10" l="1"/>
  <c r="C45" i="10" s="1"/>
  <c r="K4" i="9"/>
  <c r="K45" i="9" s="1"/>
  <c r="C5" i="9"/>
  <c r="C4" i="9" s="1"/>
  <c r="G3" i="4"/>
  <c r="G44" i="4" s="1"/>
  <c r="F3" i="2"/>
  <c r="F44" i="2" s="1"/>
  <c r="H44" i="2"/>
  <c r="C4" i="2"/>
  <c r="C3" i="2" s="1"/>
  <c r="H34" i="3" l="1"/>
  <c r="H22" i="3"/>
  <c r="H21" i="3" s="1"/>
  <c r="H17" i="3"/>
  <c r="H5" i="3"/>
  <c r="H4" i="3" s="1"/>
  <c r="H3" i="3" s="1"/>
  <c r="H44" i="3" s="1"/>
  <c r="H34" i="1"/>
  <c r="H28" i="1"/>
  <c r="H22" i="1"/>
  <c r="H21" i="1" s="1"/>
  <c r="H17" i="1"/>
  <c r="H11" i="1"/>
  <c r="H44" i="1" s="1"/>
  <c r="H5" i="1"/>
  <c r="H4" i="1" l="1"/>
  <c r="H3" i="1" s="1"/>
  <c r="I29" i="11" l="1"/>
  <c r="I23" i="11"/>
  <c r="I22" i="11"/>
  <c r="I12" i="11"/>
  <c r="I6" i="11"/>
  <c r="I5" i="11"/>
  <c r="I4" i="11" s="1"/>
  <c r="I45" i="11" s="1"/>
  <c r="I29" i="5"/>
  <c r="I23" i="5"/>
  <c r="I22" i="5"/>
  <c r="I12" i="5"/>
  <c r="I6" i="5"/>
  <c r="I5" i="5"/>
  <c r="I4" i="5" s="1"/>
  <c r="I45" i="5" s="1"/>
  <c r="F28" i="3"/>
  <c r="F22" i="3"/>
  <c r="F21" i="3"/>
  <c r="F11" i="3"/>
  <c r="F5" i="3"/>
  <c r="F4" i="3"/>
  <c r="F3" i="3"/>
  <c r="F44" i="3" s="1"/>
  <c r="F28" i="1"/>
  <c r="F22" i="1"/>
  <c r="F21" i="1"/>
  <c r="F11" i="1"/>
  <c r="F4" i="1" s="1"/>
  <c r="F3" i="1" s="1"/>
  <c r="F44" i="1" s="1"/>
  <c r="F5" i="1"/>
  <c r="H45" i="11" l="1"/>
  <c r="G6" i="11"/>
  <c r="G5" i="11" s="1"/>
  <c r="G4" i="11" s="1"/>
  <c r="G45" i="11" s="1"/>
  <c r="H45" i="5"/>
  <c r="G6" i="5"/>
  <c r="G5" i="5" s="1"/>
  <c r="G4" i="5" s="1"/>
  <c r="G45" i="5" s="1"/>
  <c r="E34" i="3"/>
  <c r="E22" i="3"/>
  <c r="E21" i="3" s="1"/>
  <c r="E17" i="3"/>
  <c r="E5" i="3"/>
  <c r="E4" i="3"/>
  <c r="E34" i="1"/>
  <c r="E28" i="1"/>
  <c r="E22" i="1"/>
  <c r="E21" i="1"/>
  <c r="E17" i="1"/>
  <c r="E11" i="1"/>
  <c r="E5" i="1"/>
  <c r="E4" i="1"/>
  <c r="E3" i="1" s="1"/>
  <c r="E44" i="1" s="1"/>
  <c r="E3" i="3" l="1"/>
  <c r="E44" i="3" s="1"/>
  <c r="K23" i="11" l="1"/>
  <c r="K22" i="11" s="1"/>
  <c r="K12" i="11"/>
  <c r="K6" i="11"/>
  <c r="K5" i="11" s="1"/>
  <c r="K23" i="5"/>
  <c r="K22" i="5" s="1"/>
  <c r="K12" i="5"/>
  <c r="K6" i="5"/>
  <c r="K5" i="5"/>
  <c r="G22" i="3"/>
  <c r="G21" i="3" s="1"/>
  <c r="G11" i="3"/>
  <c r="G5" i="3"/>
  <c r="G4" i="3" s="1"/>
  <c r="G3" i="3" s="1"/>
  <c r="G44" i="3" s="1"/>
  <c r="G28" i="1"/>
  <c r="G21" i="1" s="1"/>
  <c r="G22" i="1"/>
  <c r="G11" i="1"/>
  <c r="G5" i="1"/>
  <c r="G4" i="1"/>
  <c r="K4" i="11" l="1"/>
  <c r="K45" i="11" s="1"/>
  <c r="K4" i="5"/>
  <c r="K45" i="5" s="1"/>
  <c r="G3" i="1"/>
  <c r="G44" i="1" s="1"/>
  <c r="D45" i="11" l="1"/>
  <c r="D18" i="11"/>
  <c r="D5" i="11" s="1"/>
  <c r="D4" i="11" s="1"/>
  <c r="C29" i="11"/>
  <c r="C23" i="11"/>
  <c r="C22" i="11" s="1"/>
  <c r="C12" i="11"/>
  <c r="C6" i="11"/>
  <c r="C5" i="11"/>
  <c r="D45" i="5"/>
  <c r="D18" i="5"/>
  <c r="D5" i="5" s="1"/>
  <c r="D4" i="5" s="1"/>
  <c r="C29" i="5"/>
  <c r="C23" i="5"/>
  <c r="C22" i="5" s="1"/>
  <c r="C12" i="5"/>
  <c r="C5" i="5" s="1"/>
  <c r="C4" i="5" s="1"/>
  <c r="C6" i="5"/>
  <c r="C45" i="5" s="1"/>
  <c r="C22" i="3"/>
  <c r="C21" i="3" s="1"/>
  <c r="C17" i="3"/>
  <c r="C5" i="3"/>
  <c r="C4" i="3"/>
  <c r="C28" i="1"/>
  <c r="C22" i="1"/>
  <c r="C21" i="1" s="1"/>
  <c r="C3" i="1" s="1"/>
  <c r="C11" i="1"/>
  <c r="C5" i="1"/>
  <c r="C44" i="1" s="1"/>
  <c r="C4" i="1"/>
  <c r="C4" i="11" l="1"/>
  <c r="C45" i="11" s="1"/>
  <c r="C3" i="3"/>
  <c r="C44" i="3" s="1"/>
  <c r="F23" i="11" l="1"/>
  <c r="F22" i="11" s="1"/>
  <c r="F18" i="11"/>
  <c r="F6" i="11"/>
  <c r="F5" i="11" s="1"/>
  <c r="F4" i="11" s="1"/>
  <c r="F45" i="11" s="1"/>
  <c r="E29" i="11"/>
  <c r="E23" i="11"/>
  <c r="E22" i="11" s="1"/>
  <c r="E4" i="11" s="1"/>
  <c r="E45" i="11" s="1"/>
  <c r="E18" i="11"/>
  <c r="E12" i="11"/>
  <c r="E6" i="11"/>
  <c r="E5" i="11"/>
  <c r="F23" i="5"/>
  <c r="F22" i="5" s="1"/>
  <c r="F18" i="5"/>
  <c r="F6" i="5"/>
  <c r="F5" i="5" s="1"/>
  <c r="F4" i="5" s="1"/>
  <c r="F45" i="5" s="1"/>
  <c r="E29" i="5"/>
  <c r="E23" i="5"/>
  <c r="E22" i="5"/>
  <c r="E18" i="5"/>
  <c r="E12" i="5"/>
  <c r="E6" i="5"/>
  <c r="E5" i="5"/>
  <c r="E4" i="5" s="1"/>
  <c r="E45" i="5" s="1"/>
  <c r="D22" i="3"/>
  <c r="D21" i="3" s="1"/>
  <c r="D17" i="3"/>
  <c r="D4" i="3" s="1"/>
  <c r="D3" i="3" s="1"/>
  <c r="D44" i="3" s="1"/>
  <c r="D11" i="3"/>
  <c r="D5" i="3"/>
  <c r="D28" i="1"/>
  <c r="D22" i="1"/>
  <c r="D21" i="1"/>
  <c r="D17" i="1"/>
  <c r="D11" i="1"/>
  <c r="D5" i="1"/>
  <c r="D4" i="1" s="1"/>
  <c r="D3" i="1" s="1"/>
  <c r="D44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<sst xmlns="http://schemas.openxmlformats.org/spreadsheetml/2006/main" count="916" uniqueCount="98">
  <si>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</si>
  <si>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</si>
  <si>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</si>
  <si>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</si>
  <si>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</si>
  <si>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</si>
  <si>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</si>
  <si>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</si>
  <si>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</si>
  <si>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</si>
  <si>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</si>
  <si>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</si>
  <si>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</si>
  <si>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</si>
  <si>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</si>
  <si>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</si>
  <si>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</si>
  <si>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</si>
  <si>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</si>
  <si>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</si>
  <si>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</si>
  <si>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</si>
  <si>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</si>
  <si>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</si>
  <si>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</si>
  <si>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</si>
  <si>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</si>
  <si>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</si>
  <si>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</si>
  <si>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</si>
  <si>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</si>
  <si>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</si>
  <si>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</si>
  <si>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</si>
  <si>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</si>
  <si>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</si>
  <si>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</si>
  <si>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</si>
  <si>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</si>
  <si>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</si>
  <si>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</si>
  <si>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</si>
  <si>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</si>
  <si>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</si>
  <si>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</si>
  <si>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</si>
  <si>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</si>
  <si>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</si>
  <si>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</si>
  <si>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</si>
  <si>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</si>
  <si>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</si>
  <si>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</si>
  <si>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</si>
  <si>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</si>
  <si>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</si>
  <si>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</si>
  <si>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</si>
  <si>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</si>
  <si>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</si>
  <si>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</si>
  <si>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</si>
  <si>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</si>
  <si>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</si>
  <si>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</si>
  <si>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</si>
  <si>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</si>
  <si>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</si>
  <si>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</si>
  <si>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</si>
  <si>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</si>
  <si>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</si>
  <si>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</si>
  <si>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</si>
  <si>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</si>
  <si>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</si>
  <si>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</si>
  <si>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</si>
  <si>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</si>
  <si>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</si>
  <si>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</si>
  <si>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</si>
  <si>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</si>
  <si>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</si>
  <si>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</si>
  <si>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</si>
  <si>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</si>
  <si>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</si>
  <si>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</si>
  <si>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</si>
  <si>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Број на исплатени штети на друштвата за осигурување на живот, октомври 2025 година</t>
  </si>
  <si>
    <t>Број на исплатени штети на друштвата за осигурување на живот, октомври 2024 година</t>
  </si>
  <si>
    <t>Бруто полисирана премија, во илјади денари, на друштвата за осигурување на живот, ноември 2025 година</t>
  </si>
  <si>
    <t>Бруто полисирана премија, во илјади денари, на друштвата за осигурување на живот, ноември 2024 година</t>
  </si>
  <si>
    <t>Број на склучени договори на друштвата за осигурување на живот, ноември 2025 година</t>
  </si>
  <si>
    <t>Број на склучени договори на друштвата за осигурување на живот, ноември 2024 година</t>
  </si>
  <si>
    <t>Бруто исплатени штети, во илјади денари, на друштвата за осигурување на живот, ноември 2025 година</t>
  </si>
  <si>
    <t>Бруто исплатени штети, во илјади денари, на друштвата за осигурување на живот, ноември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</si>
</sst>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4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tabSelected="1" topLeftCell="A27" zoomScale="90" zoomScaleNormal="90" workbookViewId="0">
      <selection activeCell="C39" sqref="C39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92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30454</v>
      </c>
      <c r="D3" s="29">
        <f>D4+D21</f>
        <v>4865</v>
      </c>
      <c r="E3" s="29">
        <f t="shared" ref="E3" si="1">E4+E21</f>
        <v>2022</v>
      </c>
      <c r="F3" s="52">
        <f>SUM(F4,F21,F28)</f>
        <v>15825</v>
      </c>
      <c r="G3" s="46">
        <f>G4+G21</f>
        <v>21728.213365050018</v>
      </c>
      <c r="H3" s="46">
        <f>H4+H21</f>
        <v>2072.66</v>
      </c>
      <c r="I3" s="20">
        <f>SUM(C3:H3)</f>
        <v>76966.873365050022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3354</v>
      </c>
      <c r="D4" s="29">
        <f>D5+D11+D17</f>
        <v>4620</v>
      </c>
      <c r="E4" s="29">
        <f t="shared" ref="E4" si="2">SUM(E5,E17,E11)</f>
        <v>622</v>
      </c>
      <c r="F4" s="52">
        <f>SUM(F11,F5)</f>
        <v>64</v>
      </c>
      <c r="G4" s="46">
        <f>G5+G11</f>
        <v>6789.6556721999987</v>
      </c>
      <c r="H4" s="46">
        <f>H5+H11</f>
        <v>0</v>
      </c>
      <c r="I4" s="20">
        <f t="shared" ref="I4:I44" si="3">SUM(C4:H4)</f>
        <v>15449.655672199999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3302</v>
      </c>
      <c r="D5" s="29">
        <f t="shared" ref="D5:E5" si="4">SUM(D6:D10)</f>
        <v>4277</v>
      </c>
      <c r="E5" s="29">
        <f t="shared" si="4"/>
        <v>574</v>
      </c>
      <c r="F5" s="52">
        <f>SUM(F6:F10)</f>
        <v>57</v>
      </c>
      <c r="G5" s="46">
        <f>G6+G8</f>
        <v>6617.8597751999987</v>
      </c>
      <c r="H5" s="46">
        <f>SUM(H6:H10)</f>
        <v>0</v>
      </c>
      <c r="I5" s="22">
        <f t="shared" si="3"/>
        <v>14827.859775199999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2995</v>
      </c>
      <c r="D6" s="12">
        <v>146</v>
      </c>
      <c r="E6" s="12">
        <v>169</v>
      </c>
      <c r="F6" s="12">
        <v>12</v>
      </c>
      <c r="G6" s="47">
        <v>6314.6461247999987</v>
      </c>
      <c r="H6" s="48"/>
      <c r="I6" s="22">
        <f t="shared" si="3"/>
        <v>9636.6461247999978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1</v>
      </c>
      <c r="E7" s="12"/>
      <c r="F7" s="53">
        <v>0</v>
      </c>
      <c r="G7" s="47"/>
      <c r="H7" s="48"/>
      <c r="I7" s="22">
        <f t="shared" si="3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144</v>
      </c>
      <c r="D8" s="12">
        <v>2545</v>
      </c>
      <c r="E8" s="12"/>
      <c r="F8" s="12">
        <v>15</v>
      </c>
      <c r="G8" s="47">
        <v>303.21365040000001</v>
      </c>
      <c r="H8" s="48"/>
      <c r="I8" s="22">
        <f t="shared" si="3"/>
        <v>3007.2136504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1585</v>
      </c>
      <c r="E9" s="12">
        <v>405</v>
      </c>
      <c r="F9" s="12">
        <v>30</v>
      </c>
      <c r="G9" s="48"/>
      <c r="H9" s="48"/>
      <c r="I9" s="22">
        <f t="shared" si="3"/>
        <v>2020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163</v>
      </c>
      <c r="D10" s="12">
        <v>0</v>
      </c>
      <c r="E10" s="12"/>
      <c r="F10" s="53">
        <v>0</v>
      </c>
      <c r="G10" s="48"/>
      <c r="H10" s="48"/>
      <c r="I10" s="22">
        <f t="shared" si="3"/>
        <v>163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SUM(C12:C16)</f>
        <v>52</v>
      </c>
      <c r="D11" s="29">
        <f>SUM(D12:D16)</f>
        <v>343</v>
      </c>
      <c r="E11" s="38">
        <f>SUM(E12:E16)</f>
        <v>48</v>
      </c>
      <c r="F11" s="54">
        <f>SUM(F16,F13)</f>
        <v>7</v>
      </c>
      <c r="G11" s="46">
        <f>SUM(G12:G16)</f>
        <v>171.79589699999997</v>
      </c>
      <c r="H11" s="46">
        <f>SUM(H12:H16)</f>
        <v>0</v>
      </c>
      <c r="I11" s="22">
        <f t="shared" si="3"/>
        <v>621.79589699999997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4</v>
      </c>
      <c r="D12" s="12">
        <v>100</v>
      </c>
      <c r="E12" s="12">
        <v>11</v>
      </c>
      <c r="F12" s="53">
        <v>0</v>
      </c>
      <c r="G12" s="47">
        <v>8.7940052999999967</v>
      </c>
      <c r="H12" s="48"/>
      <c r="I12" s="22">
        <f t="shared" si="3"/>
        <v>123.79400529999999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10</v>
      </c>
      <c r="D13" s="12">
        <v>225</v>
      </c>
      <c r="E13" s="12">
        <v>29</v>
      </c>
      <c r="F13" s="12">
        <v>3</v>
      </c>
      <c r="G13" s="47">
        <v>90.263486699999959</v>
      </c>
      <c r="H13" s="48"/>
      <c r="I13" s="22">
        <f t="shared" si="3"/>
        <v>357.26348669999993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38</v>
      </c>
      <c r="D16" s="12">
        <v>18</v>
      </c>
      <c r="E16" s="12">
        <v>8</v>
      </c>
      <c r="F16" s="53">
        <v>4</v>
      </c>
      <c r="G16" s="47">
        <v>72.738405000000014</v>
      </c>
      <c r="H16" s="48"/>
      <c r="I16" s="22">
        <f t="shared" si="3"/>
        <v>140.738405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5">SUM(D18:D20)</f>
        <v>0</v>
      </c>
      <c r="E17" s="29">
        <f t="shared" si="5"/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27100</v>
      </c>
      <c r="D21" s="29">
        <f>D22+D28</f>
        <v>245</v>
      </c>
      <c r="E21" s="29">
        <f t="shared" ref="E21" si="6">SUM(E22,E28,E34)</f>
        <v>1400</v>
      </c>
      <c r="F21" s="32">
        <f>SUM(F22,F34)</f>
        <v>8265</v>
      </c>
      <c r="G21" s="46">
        <f>G22+G28</f>
        <v>14938.55769285002</v>
      </c>
      <c r="H21" s="46">
        <f>H22+H28</f>
        <v>2072.66</v>
      </c>
      <c r="I21" s="20">
        <f t="shared" si="3"/>
        <v>54021.217692850027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24270</v>
      </c>
      <c r="D22" s="29">
        <f>D24</f>
        <v>245</v>
      </c>
      <c r="E22" s="29">
        <f t="shared" ref="E22:F22" si="7">SUM(E23:E27)</f>
        <v>1400</v>
      </c>
      <c r="F22" s="32">
        <f t="shared" si="7"/>
        <v>8265</v>
      </c>
      <c r="G22" s="46">
        <f>G24</f>
        <v>14938.55769285002</v>
      </c>
      <c r="H22" s="29">
        <f>SUM(H23:H27)</f>
        <v>1331.01</v>
      </c>
      <c r="I22" s="22">
        <f t="shared" si="3"/>
        <v>50449.567692850025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24270</v>
      </c>
      <c r="D24" s="12">
        <v>245</v>
      </c>
      <c r="E24" s="12">
        <v>1400</v>
      </c>
      <c r="F24" s="12">
        <v>8265</v>
      </c>
      <c r="G24" s="48">
        <v>14938.55769285002</v>
      </c>
      <c r="H24" s="48">
        <v>1331.01</v>
      </c>
      <c r="I24" s="22">
        <f t="shared" si="3"/>
        <v>50449.567692850025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2830</v>
      </c>
      <c r="D28" s="29">
        <f>D29+D30</f>
        <v>0</v>
      </c>
      <c r="E28" s="29">
        <f>SUM(E29:E33)</f>
        <v>0</v>
      </c>
      <c r="F28" s="32">
        <f>SUM(F29:F33)</f>
        <v>7496</v>
      </c>
      <c r="G28" s="46">
        <f>SUM(G29:G33)</f>
        <v>0</v>
      </c>
      <c r="H28" s="46">
        <f>SUM(H29:H33)</f>
        <v>741.65000000000009</v>
      </c>
      <c r="I28" s="22">
        <f t="shared" si="3"/>
        <v>11067.65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494</v>
      </c>
      <c r="D29" s="12">
        <v>0</v>
      </c>
      <c r="E29" s="12"/>
      <c r="F29" s="12">
        <v>2454</v>
      </c>
      <c r="G29" s="48"/>
      <c r="H29" s="48">
        <v>74.790000000000006</v>
      </c>
      <c r="I29" s="22">
        <f t="shared" si="3"/>
        <v>3022.79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2211</v>
      </c>
      <c r="D30" s="12">
        <v>0</v>
      </c>
      <c r="E30" s="12"/>
      <c r="F30" s="12">
        <v>513</v>
      </c>
      <c r="G30" s="48"/>
      <c r="H30" s="48">
        <v>243.01999999999998</v>
      </c>
      <c r="I30" s="22">
        <f t="shared" si="3"/>
        <v>2967.02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125</v>
      </c>
      <c r="D33" s="12">
        <v>0</v>
      </c>
      <c r="E33" s="12"/>
      <c r="F33" s="12">
        <v>4529</v>
      </c>
      <c r="G33" s="48"/>
      <c r="H33" s="48">
        <v>423.84000000000003</v>
      </c>
      <c r="I33" s="22">
        <f t="shared" si="3"/>
        <v>5077.84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14721</v>
      </c>
      <c r="D39" s="29">
        <v>2453</v>
      </c>
      <c r="E39" s="12">
        <v>8721</v>
      </c>
      <c r="F39" s="12">
        <v>947</v>
      </c>
      <c r="G39" s="48">
        <v>16226.820859049996</v>
      </c>
      <c r="H39" s="48">
        <v>1803.6999999999998</v>
      </c>
      <c r="I39" s="20">
        <f t="shared" si="3"/>
        <v>44872.520859049997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29">
        <f>C5+C11+C22+C28+C39</f>
        <v>45175</v>
      </c>
      <c r="D44" s="29">
        <f>D39+D3</f>
        <v>7318</v>
      </c>
      <c r="E44" s="29">
        <f t="shared" ref="E44" si="9">SUM(E3,E38:E43)</f>
        <v>10743</v>
      </c>
      <c r="F44" s="55">
        <f>SUM(F3,F39)</f>
        <v>16772</v>
      </c>
      <c r="G44" s="49">
        <f>G3+G39</f>
        <v>37955.034224100018</v>
      </c>
      <c r="H44" s="46">
        <f>H5+H11+H22+H28+H39</f>
        <v>3876.3599999999997</v>
      </c>
      <c r="I44" s="24">
        <f t="shared" si="3"/>
        <v>121839.39422410002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topLeftCell="A27" zoomScale="90" zoomScaleNormal="90" workbookViewId="0">
      <selection activeCell="F3" sqref="F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93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22146</v>
      </c>
      <c r="D3" s="29">
        <f>D4+D21</f>
        <v>6465</v>
      </c>
      <c r="E3" s="29">
        <f t="shared" ref="E3" si="1">E4+E21</f>
        <v>1796</v>
      </c>
      <c r="F3" s="52">
        <f>SUM(F4,F21,F28)</f>
        <v>7066</v>
      </c>
      <c r="G3" s="46">
        <f>G4+G21</f>
        <v>17116.131496449983</v>
      </c>
      <c r="H3" s="46">
        <f>H4+H21</f>
        <v>2072.66</v>
      </c>
      <c r="I3" s="20">
        <f>SUM(C3:H3)</f>
        <v>56661.79149644998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5386</v>
      </c>
      <c r="D4" s="29">
        <f>D5+D11+D17</f>
        <v>6219</v>
      </c>
      <c r="E4" s="29">
        <f t="shared" ref="E4" si="2">SUM(E5,E17,E11)</f>
        <v>1000</v>
      </c>
      <c r="F4" s="52">
        <f>SUM(F11,F5)</f>
        <v>171</v>
      </c>
      <c r="G4" s="46">
        <f>G5+G11</f>
        <v>3247.0583750499995</v>
      </c>
      <c r="H4" s="46">
        <f>H5+H11</f>
        <v>0</v>
      </c>
      <c r="I4" s="20">
        <f t="shared" ref="I4:I44" si="3">SUM(C4:H4)</f>
        <v>16023.058375049999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5321</v>
      </c>
      <c r="D5" s="29">
        <f t="shared" ref="D5" si="4">SUM(D6:D9)</f>
        <v>5822</v>
      </c>
      <c r="E5" s="29">
        <f t="shared" ref="E5" si="5">SUM(E6:E10)</f>
        <v>886</v>
      </c>
      <c r="F5" s="52">
        <f>SUM(F6:F10)</f>
        <v>166</v>
      </c>
      <c r="G5" s="46">
        <f>G6+G8</f>
        <v>3201.0416665499997</v>
      </c>
      <c r="H5" s="46">
        <f>SUM(H6:H10)</f>
        <v>0</v>
      </c>
      <c r="I5" s="22">
        <f t="shared" si="3"/>
        <v>15396.04166655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5038</v>
      </c>
      <c r="D6" s="12">
        <v>72</v>
      </c>
      <c r="E6" s="12">
        <v>363</v>
      </c>
      <c r="F6" s="12">
        <v>105</v>
      </c>
      <c r="G6" s="47">
        <v>2927.2733059499997</v>
      </c>
      <c r="H6" s="48"/>
      <c r="I6" s="22">
        <f t="shared" si="3"/>
        <v>8505.2733059499988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0</v>
      </c>
      <c r="E7" s="12"/>
      <c r="F7" s="53">
        <v>0</v>
      </c>
      <c r="G7" s="47"/>
      <c r="H7" s="48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108</v>
      </c>
      <c r="D8" s="12">
        <v>3458</v>
      </c>
      <c r="E8" s="12"/>
      <c r="F8" s="12">
        <v>0</v>
      </c>
      <c r="G8" s="47">
        <v>273.76836059999999</v>
      </c>
      <c r="H8" s="48"/>
      <c r="I8" s="22">
        <f t="shared" si="3"/>
        <v>3839.7683606000001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2292</v>
      </c>
      <c r="E9" s="12">
        <v>523</v>
      </c>
      <c r="F9" s="12">
        <v>61</v>
      </c>
      <c r="G9" s="48"/>
      <c r="H9" s="48"/>
      <c r="I9" s="22">
        <f t="shared" si="3"/>
        <v>2876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175</v>
      </c>
      <c r="D10" s="12">
        <v>0</v>
      </c>
      <c r="E10" s="12"/>
      <c r="F10" s="53">
        <v>0</v>
      </c>
      <c r="G10" s="48"/>
      <c r="H10" s="48"/>
      <c r="I10" s="22">
        <f t="shared" si="3"/>
        <v>175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C12+C13+C14+C15+C16</f>
        <v>65</v>
      </c>
      <c r="D11" s="29">
        <f>SUM(D12:D16)</f>
        <v>397</v>
      </c>
      <c r="E11" s="38">
        <f>SUM(E12:E16)</f>
        <v>114</v>
      </c>
      <c r="F11" s="54">
        <f>SUM(F16,F13)</f>
        <v>5</v>
      </c>
      <c r="G11" s="46">
        <f>SUM(G12:G16)</f>
        <v>46.016708499999993</v>
      </c>
      <c r="H11" s="46">
        <f>SUM(H12:H16)</f>
        <v>0</v>
      </c>
      <c r="I11" s="22">
        <f t="shared" si="3"/>
        <v>627.01670850000005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10</v>
      </c>
      <c r="D12" s="12">
        <v>123</v>
      </c>
      <c r="E12" s="12">
        <v>19</v>
      </c>
      <c r="F12" s="53">
        <v>0</v>
      </c>
      <c r="G12" s="47">
        <v>2.0736113999999999</v>
      </c>
      <c r="H12" s="48"/>
      <c r="I12" s="22">
        <f t="shared" si="3"/>
        <v>154.0736114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22</v>
      </c>
      <c r="D13" s="12">
        <v>267</v>
      </c>
      <c r="E13" s="12">
        <v>60</v>
      </c>
      <c r="F13" s="12">
        <v>5</v>
      </c>
      <c r="G13" s="47">
        <v>43.943097099999996</v>
      </c>
      <c r="H13" s="48"/>
      <c r="I13" s="22">
        <f t="shared" si="3"/>
        <v>397.94309709999999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33</v>
      </c>
      <c r="D16" s="12">
        <v>7</v>
      </c>
      <c r="E16" s="12">
        <v>35</v>
      </c>
      <c r="F16" s="12">
        <v>0</v>
      </c>
      <c r="G16" s="47"/>
      <c r="H16" s="48"/>
      <c r="I16" s="22">
        <f t="shared" si="3"/>
        <v>75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6">SUM(D18:D20)</f>
        <v>0</v>
      </c>
      <c r="E17" s="29">
        <f t="shared" si="6"/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16760</v>
      </c>
      <c r="D21" s="29">
        <f>D22+D28</f>
        <v>246</v>
      </c>
      <c r="E21" s="29">
        <f t="shared" ref="E21" si="7">SUM(E22,E28,E34)</f>
        <v>796</v>
      </c>
      <c r="F21" s="32">
        <f>SUM(F22,F34)</f>
        <v>6509</v>
      </c>
      <c r="G21" s="46">
        <f>G22+G28</f>
        <v>13869.073121399984</v>
      </c>
      <c r="H21" s="46">
        <f>H22+H28</f>
        <v>2072.66</v>
      </c>
      <c r="I21" s="20">
        <f t="shared" si="3"/>
        <v>40252.733121399986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15701</v>
      </c>
      <c r="D22" s="29">
        <f>D24</f>
        <v>246</v>
      </c>
      <c r="E22" s="29">
        <f t="shared" ref="E22:F22" si="8">SUM(E23:E27)</f>
        <v>796</v>
      </c>
      <c r="F22" s="32">
        <f t="shared" si="8"/>
        <v>6509</v>
      </c>
      <c r="G22" s="46">
        <f>G24</f>
        <v>13869.073121399984</v>
      </c>
      <c r="H22" s="29">
        <f>SUM(H23:H27)</f>
        <v>1331.01</v>
      </c>
      <c r="I22" s="22">
        <f t="shared" si="3"/>
        <v>38452.083121399985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15701</v>
      </c>
      <c r="D24" s="12">
        <v>246</v>
      </c>
      <c r="E24" s="12">
        <v>796</v>
      </c>
      <c r="F24" s="12">
        <v>6509</v>
      </c>
      <c r="G24" s="48">
        <v>13869.073121399984</v>
      </c>
      <c r="H24" s="48">
        <v>1331.01</v>
      </c>
      <c r="I24" s="22">
        <f t="shared" si="3"/>
        <v>38452.083121399985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1059</v>
      </c>
      <c r="D28" s="29">
        <f>D29+D30</f>
        <v>0</v>
      </c>
      <c r="E28" s="29">
        <f>SUM(E29:E33)</f>
        <v>0</v>
      </c>
      <c r="F28" s="32">
        <f>SUM(F29:F33)</f>
        <v>386</v>
      </c>
      <c r="G28" s="46">
        <f>SUM(G29:G33)</f>
        <v>0</v>
      </c>
      <c r="H28" s="46">
        <f>SUM(H29:H33)</f>
        <v>741.65000000000009</v>
      </c>
      <c r="I28" s="22">
        <f t="shared" si="3"/>
        <v>2186.65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22</v>
      </c>
      <c r="D29" s="12">
        <v>0</v>
      </c>
      <c r="E29" s="12"/>
      <c r="F29" s="12">
        <v>0</v>
      </c>
      <c r="G29" s="48"/>
      <c r="H29" s="48">
        <v>74.790000000000006</v>
      </c>
      <c r="I29" s="22">
        <f t="shared" si="3"/>
        <v>96.79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914</v>
      </c>
      <c r="D30" s="12">
        <v>0</v>
      </c>
      <c r="E30" s="12"/>
      <c r="F30" s="12">
        <v>318</v>
      </c>
      <c r="G30" s="48"/>
      <c r="H30" s="48">
        <v>243.01999999999998</v>
      </c>
      <c r="I30" s="22">
        <f t="shared" si="3"/>
        <v>1475.02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123</v>
      </c>
      <c r="D33" s="12">
        <v>0</v>
      </c>
      <c r="E33" s="12"/>
      <c r="F33" s="12">
        <v>68</v>
      </c>
      <c r="G33" s="48"/>
      <c r="H33" s="48">
        <v>423.84000000000003</v>
      </c>
      <c r="I33" s="22">
        <f t="shared" si="3"/>
        <v>614.84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9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8941</v>
      </c>
      <c r="D39" s="29">
        <v>1952</v>
      </c>
      <c r="E39" s="12">
        <v>12068</v>
      </c>
      <c r="F39" s="12">
        <v>2163</v>
      </c>
      <c r="G39" s="48">
        <v>13355.5898714</v>
      </c>
      <c r="H39" s="48">
        <v>1803.6999999999998</v>
      </c>
      <c r="I39" s="20">
        <f t="shared" si="3"/>
        <v>40283.289871399997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29">
        <f>C5+C11+C22+C28+C39</f>
        <v>31087</v>
      </c>
      <c r="D44" s="29">
        <f>D39+D3</f>
        <v>8417</v>
      </c>
      <c r="E44" s="29">
        <f t="shared" ref="E44" si="10">SUM(E3,E38:E43)</f>
        <v>13864</v>
      </c>
      <c r="F44" s="60">
        <f>SUM(F3,F39)</f>
        <v>9229</v>
      </c>
      <c r="G44" s="49">
        <f>G3+G39</f>
        <v>30471.721367849983</v>
      </c>
      <c r="H44" s="46">
        <f>H5+H11+H22+H28+H39</f>
        <v>3876.3599999999997</v>
      </c>
      <c r="I44" s="24">
        <f t="shared" si="3"/>
        <v>96945.081367849984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topLeftCell="A12" zoomScale="80" zoomScaleNormal="80" workbookViewId="0">
      <selection activeCell="H3" sqref="H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94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417</v>
      </c>
      <c r="D3" s="29">
        <f>D4+D21</f>
        <v>92</v>
      </c>
      <c r="E3" s="29">
        <f>E4+E21</f>
        <v>43</v>
      </c>
      <c r="F3" s="29">
        <f>SUM(F4,F21)</f>
        <v>1926</v>
      </c>
      <c r="G3" s="29">
        <f>G4+G21</f>
        <v>452</v>
      </c>
      <c r="H3" s="29">
        <f>H4+H21</f>
        <v>74</v>
      </c>
      <c r="I3" s="20">
        <f>SUM(C3:H3)</f>
        <v>3004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63</v>
      </c>
      <c r="D4" s="29">
        <f>D5+D17</f>
        <v>88</v>
      </c>
      <c r="E4" s="29">
        <f>SUM(E5,E17)</f>
        <v>13</v>
      </c>
      <c r="F4" s="29">
        <f>SUM(F5)</f>
        <v>4</v>
      </c>
      <c r="G4" s="29">
        <f>G5</f>
        <v>87</v>
      </c>
      <c r="H4" s="29">
        <f>H5+H17</f>
        <v>0</v>
      </c>
      <c r="I4" s="20">
        <f t="shared" ref="I4:I44" si="0">SUM(C4:H4)</f>
        <v>255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63</v>
      </c>
      <c r="D5" s="29">
        <f>SUM(D6:D10)</f>
        <v>88</v>
      </c>
      <c r="E5" s="29">
        <f>SUM(E6:E10)</f>
        <v>13</v>
      </c>
      <c r="F5" s="29">
        <f>SUM(F6:F10)</f>
        <v>4</v>
      </c>
      <c r="G5" s="29">
        <f>G6+G8</f>
        <v>87</v>
      </c>
      <c r="H5" s="29">
        <f>SUM(H6:H10)</f>
        <v>0</v>
      </c>
      <c r="I5" s="22">
        <f t="shared" si="0"/>
        <v>255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40</v>
      </c>
      <c r="D6" s="12">
        <v>8</v>
      </c>
      <c r="E6" s="12">
        <v>5</v>
      </c>
      <c r="F6" s="12">
        <v>2</v>
      </c>
      <c r="G6" s="37">
        <v>74</v>
      </c>
      <c r="H6" s="12"/>
      <c r="I6" s="22">
        <f t="shared" si="0"/>
        <v>129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9</v>
      </c>
      <c r="D8" s="12">
        <v>30</v>
      </c>
      <c r="E8" s="12"/>
      <c r="F8" s="12">
        <v>1</v>
      </c>
      <c r="G8" s="37">
        <v>13</v>
      </c>
      <c r="H8" s="12"/>
      <c r="I8" s="22">
        <f t="shared" si="0"/>
        <v>53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49</v>
      </c>
      <c r="E9" s="12">
        <v>8</v>
      </c>
      <c r="F9" s="12">
        <v>1</v>
      </c>
      <c r="G9" s="12"/>
      <c r="H9" s="12"/>
      <c r="I9" s="22">
        <f t="shared" si="0"/>
        <v>58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14</v>
      </c>
      <c r="D10" s="12">
        <v>0</v>
      </c>
      <c r="E10" s="12"/>
      <c r="F10" s="12">
        <v>0</v>
      </c>
      <c r="G10" s="12"/>
      <c r="H10" s="12"/>
      <c r="I10" s="22">
        <f t="shared" si="0"/>
        <v>14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24</v>
      </c>
      <c r="D11" s="29">
        <f>MAX(D12:D16)</f>
        <v>109</v>
      </c>
      <c r="E11" s="12">
        <v>13</v>
      </c>
      <c r="F11" s="32">
        <f>SUM(F16,F13)</f>
        <v>6</v>
      </c>
      <c r="G11" s="29">
        <f>G13</f>
        <v>74</v>
      </c>
      <c r="H11" s="29"/>
      <c r="I11" s="22">
        <f t="shared" si="0"/>
        <v>226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24</v>
      </c>
      <c r="D12" s="12">
        <v>93</v>
      </c>
      <c r="E12" s="12">
        <v>10</v>
      </c>
      <c r="F12" s="12">
        <v>0</v>
      </c>
      <c r="G12" s="37">
        <v>65</v>
      </c>
      <c r="H12" s="12"/>
      <c r="I12" s="22">
        <f t="shared" si="0"/>
        <v>192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2</v>
      </c>
      <c r="D13" s="12">
        <v>109</v>
      </c>
      <c r="E13" s="12">
        <v>10</v>
      </c>
      <c r="F13" s="12">
        <v>3</v>
      </c>
      <c r="G13" s="37">
        <v>74</v>
      </c>
      <c r="H13" s="12"/>
      <c r="I13" s="22">
        <f t="shared" si="0"/>
        <v>198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10</v>
      </c>
      <c r="D16" s="12">
        <v>5</v>
      </c>
      <c r="E16" s="12">
        <v>4</v>
      </c>
      <c r="F16" s="12">
        <v>3</v>
      </c>
      <c r="G16" s="37">
        <v>26</v>
      </c>
      <c r="H16" s="12"/>
      <c r="I16" s="22">
        <f t="shared" si="0"/>
        <v>48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354</v>
      </c>
      <c r="D21" s="29">
        <f>D22</f>
        <v>4</v>
      </c>
      <c r="E21" s="29">
        <f>SUM(E22,E28,E34)</f>
        <v>30</v>
      </c>
      <c r="F21" s="32">
        <f>SUM(F22,F34)</f>
        <v>1922</v>
      </c>
      <c r="G21" s="29">
        <f>G22</f>
        <v>365</v>
      </c>
      <c r="H21" s="29">
        <f>H22+H34</f>
        <v>74</v>
      </c>
      <c r="I21" s="20">
        <f t="shared" si="0"/>
        <v>2749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354</v>
      </c>
      <c r="D22" s="29">
        <f>D24</f>
        <v>4</v>
      </c>
      <c r="E22" s="29">
        <f>SUM(E23:E27)</f>
        <v>30</v>
      </c>
      <c r="F22" s="32">
        <f>SUM(F23:F27)</f>
        <v>1922</v>
      </c>
      <c r="G22" s="29">
        <f>SUM(G23:G27)</f>
        <v>365</v>
      </c>
      <c r="H22" s="29">
        <f>SUM(H23:H27)</f>
        <v>74</v>
      </c>
      <c r="I22" s="22">
        <f t="shared" si="0"/>
        <v>2749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354</v>
      </c>
      <c r="D24" s="12">
        <v>4</v>
      </c>
      <c r="E24" s="12">
        <v>30</v>
      </c>
      <c r="F24" s="12">
        <v>1922</v>
      </c>
      <c r="G24" s="12">
        <v>365</v>
      </c>
      <c r="H24" s="12">
        <v>74</v>
      </c>
      <c r="I24" s="22">
        <f t="shared" si="0"/>
        <v>2749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95</v>
      </c>
      <c r="D28" s="29">
        <v>0</v>
      </c>
      <c r="E28" s="12"/>
      <c r="F28" s="32">
        <f>SUM(F29:F33)</f>
        <v>7016</v>
      </c>
      <c r="G28" s="29">
        <v>0</v>
      </c>
      <c r="H28" s="29">
        <v>59</v>
      </c>
      <c r="I28" s="22">
        <f t="shared" si="0"/>
        <v>7170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42</v>
      </c>
      <c r="D29" s="12">
        <v>0</v>
      </c>
      <c r="E29" s="12"/>
      <c r="F29" s="12">
        <v>1212</v>
      </c>
      <c r="G29" s="12"/>
      <c r="H29" s="1">
        <v>4</v>
      </c>
      <c r="I29" s="22">
        <f t="shared" si="0"/>
        <v>1258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90</v>
      </c>
      <c r="D30" s="12">
        <v>0</v>
      </c>
      <c r="E30" s="12"/>
      <c r="F30" s="12">
        <v>1700</v>
      </c>
      <c r="G30" s="12"/>
      <c r="H30" s="12">
        <v>47</v>
      </c>
      <c r="I30" s="22">
        <f t="shared" si="0"/>
        <v>1837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35</v>
      </c>
      <c r="D33" s="12">
        <v>0</v>
      </c>
      <c r="E33" s="12"/>
      <c r="F33" s="12">
        <v>4104</v>
      </c>
      <c r="G33" s="12"/>
      <c r="H33" s="12">
        <v>51</v>
      </c>
      <c r="I33" s="22">
        <f t="shared" si="0"/>
        <v>4190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97</v>
      </c>
      <c r="D39" s="29">
        <v>65</v>
      </c>
      <c r="E39" s="12">
        <v>125</v>
      </c>
      <c r="F39" s="12">
        <v>28</v>
      </c>
      <c r="G39" s="12">
        <v>90</v>
      </c>
      <c r="H39" s="12">
        <v>57</v>
      </c>
      <c r="I39" s="20">
        <f t="shared" si="0"/>
        <v>462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34">
        <f>C39+C3</f>
        <v>514</v>
      </c>
      <c r="D44" s="29">
        <f>D39+D3</f>
        <v>157</v>
      </c>
      <c r="E44" s="29">
        <f>SUM(E3,E38:E43)</f>
        <v>168</v>
      </c>
      <c r="F44" s="55">
        <f>SUM(F3,F39)</f>
        <v>1954</v>
      </c>
      <c r="G44" s="29">
        <f>G3+G39</f>
        <v>542</v>
      </c>
      <c r="H44" s="50">
        <f>H39+H3</f>
        <v>131</v>
      </c>
      <c r="I44" s="24">
        <f t="shared" si="0"/>
        <v>3466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topLeftCell="A9" zoomScale="80" zoomScaleNormal="80" workbookViewId="0">
      <selection activeCell="F3" sqref="F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95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416</v>
      </c>
      <c r="D3" s="29">
        <f>D4+D21</f>
        <v>88</v>
      </c>
      <c r="E3" s="29">
        <f>E4+E21</f>
        <v>50</v>
      </c>
      <c r="F3" s="29">
        <f>SUM(F4,F21)</f>
        <v>806</v>
      </c>
      <c r="G3" s="29">
        <f>G4+G21</f>
        <v>3694</v>
      </c>
      <c r="H3" s="29">
        <f>H4+H21</f>
        <v>74</v>
      </c>
      <c r="I3" s="20">
        <f>SUM(C3:H3)</f>
        <v>5128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84</v>
      </c>
      <c r="D4" s="29">
        <f>D5+D17</f>
        <v>83</v>
      </c>
      <c r="E4" s="29">
        <f>SUM(E5,E17)</f>
        <v>22</v>
      </c>
      <c r="F4" s="29">
        <f>SUM(F5)</f>
        <v>3</v>
      </c>
      <c r="G4" s="29">
        <f>G5</f>
        <v>40</v>
      </c>
      <c r="H4" s="29">
        <f>H5+H17</f>
        <v>0</v>
      </c>
      <c r="I4" s="20">
        <f t="shared" ref="I4:I44" si="0">SUM(C4:H4)</f>
        <v>232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84</v>
      </c>
      <c r="D5" s="29">
        <f>SUM(D6:D9)</f>
        <v>83</v>
      </c>
      <c r="E5" s="29">
        <f>SUM(E6:E10)</f>
        <v>22</v>
      </c>
      <c r="F5" s="29">
        <f>SUM(F6:F10)</f>
        <v>3</v>
      </c>
      <c r="G5" s="29">
        <f>G6+G8</f>
        <v>40</v>
      </c>
      <c r="H5" s="29">
        <f>SUM(H6:H10)</f>
        <v>0</v>
      </c>
      <c r="I5" s="22">
        <f t="shared" si="0"/>
        <v>232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59</v>
      </c>
      <c r="D6" s="12">
        <v>3</v>
      </c>
      <c r="E6" s="12">
        <v>8</v>
      </c>
      <c r="F6" s="12">
        <v>2</v>
      </c>
      <c r="G6" s="37">
        <v>24</v>
      </c>
      <c r="H6" s="12"/>
      <c r="I6" s="22">
        <f t="shared" si="0"/>
        <v>96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7</v>
      </c>
      <c r="D8" s="12">
        <v>24</v>
      </c>
      <c r="E8" s="12"/>
      <c r="F8" s="12">
        <v>0</v>
      </c>
      <c r="G8" s="37">
        <v>16</v>
      </c>
      <c r="H8" s="12"/>
      <c r="I8" s="22">
        <f t="shared" si="0"/>
        <v>47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56</v>
      </c>
      <c r="E9" s="12">
        <v>14</v>
      </c>
      <c r="F9" s="12">
        <v>1</v>
      </c>
      <c r="G9" s="12"/>
      <c r="H9" s="12"/>
      <c r="I9" s="22">
        <f t="shared" si="0"/>
        <v>71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18</v>
      </c>
      <c r="D10" s="12">
        <v>0</v>
      </c>
      <c r="E10" s="12"/>
      <c r="F10" s="12">
        <v>0</v>
      </c>
      <c r="G10" s="12"/>
      <c r="H10" s="12"/>
      <c r="I10" s="22">
        <f t="shared" si="0"/>
        <v>18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44</v>
      </c>
      <c r="D11" s="29">
        <f>D13</f>
        <v>107</v>
      </c>
      <c r="E11" s="12">
        <v>21</v>
      </c>
      <c r="F11" s="32">
        <f>SUM(F16,F13)</f>
        <v>3</v>
      </c>
      <c r="G11" s="29">
        <f>G13</f>
        <v>17</v>
      </c>
      <c r="H11" s="29"/>
      <c r="I11" s="22">
        <f t="shared" si="0"/>
        <v>192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44</v>
      </c>
      <c r="D12" s="12">
        <v>97</v>
      </c>
      <c r="E12" s="12">
        <v>20</v>
      </c>
      <c r="F12" s="12">
        <v>0</v>
      </c>
      <c r="G12" s="37">
        <v>15</v>
      </c>
      <c r="H12" s="12"/>
      <c r="I12" s="22">
        <f t="shared" si="0"/>
        <v>176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43</v>
      </c>
      <c r="D13" s="12">
        <v>107</v>
      </c>
      <c r="E13" s="12">
        <v>20</v>
      </c>
      <c r="F13" s="12">
        <v>3</v>
      </c>
      <c r="G13" s="37">
        <v>17</v>
      </c>
      <c r="H13" s="12"/>
      <c r="I13" s="22">
        <f t="shared" si="0"/>
        <v>190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17</v>
      </c>
      <c r="D16" s="12">
        <v>1</v>
      </c>
      <c r="E16" s="12">
        <v>5</v>
      </c>
      <c r="F16" s="12">
        <v>0</v>
      </c>
      <c r="G16" s="37"/>
      <c r="H16" s="12"/>
      <c r="I16" s="22">
        <f t="shared" si="0"/>
        <v>23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332</v>
      </c>
      <c r="D21" s="29">
        <f>D22</f>
        <v>5</v>
      </c>
      <c r="E21" s="29">
        <f>SUM(E22,E28,E34)</f>
        <v>28</v>
      </c>
      <c r="F21" s="32">
        <f>SUM(F22,F34)</f>
        <v>803</v>
      </c>
      <c r="G21" s="29">
        <f>G22</f>
        <v>3654</v>
      </c>
      <c r="H21" s="29">
        <f>H22+H34</f>
        <v>74</v>
      </c>
      <c r="I21" s="20">
        <f t="shared" si="0"/>
        <v>4896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332</v>
      </c>
      <c r="D22" s="29">
        <f>D24</f>
        <v>5</v>
      </c>
      <c r="E22" s="29">
        <f>SUM(E23:E27)</f>
        <v>28</v>
      </c>
      <c r="F22" s="32">
        <f>SUM(F23:F27)</f>
        <v>803</v>
      </c>
      <c r="G22" s="29">
        <f>SUM(G23:G27)</f>
        <v>3654</v>
      </c>
      <c r="H22" s="29">
        <f>SUM(H23:H27)</f>
        <v>74</v>
      </c>
      <c r="I22" s="22">
        <f t="shared" si="0"/>
        <v>4896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332</v>
      </c>
      <c r="D24" s="12">
        <v>5</v>
      </c>
      <c r="E24" s="12">
        <v>28</v>
      </c>
      <c r="F24" s="12">
        <v>803</v>
      </c>
      <c r="G24" s="12">
        <v>3654</v>
      </c>
      <c r="H24" s="12">
        <v>74</v>
      </c>
      <c r="I24" s="22">
        <f t="shared" si="0"/>
        <v>4896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95</v>
      </c>
      <c r="D28" s="29">
        <v>0</v>
      </c>
      <c r="E28" s="12"/>
      <c r="F28" s="32">
        <f>SUM(F29:F33)</f>
        <v>522</v>
      </c>
      <c r="G28" s="29">
        <v>0</v>
      </c>
      <c r="H28" s="29">
        <v>59</v>
      </c>
      <c r="I28" s="22">
        <f t="shared" si="0"/>
        <v>676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66</v>
      </c>
      <c r="D29" s="12">
        <v>0</v>
      </c>
      <c r="E29" s="12"/>
      <c r="F29" s="12">
        <v>0</v>
      </c>
      <c r="G29" s="12"/>
      <c r="H29" s="1">
        <v>4</v>
      </c>
      <c r="I29" s="22">
        <f t="shared" si="0"/>
        <v>70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93</v>
      </c>
      <c r="D30" s="12">
        <v>0</v>
      </c>
      <c r="E30" s="12"/>
      <c r="F30" s="12">
        <v>505</v>
      </c>
      <c r="G30" s="12"/>
      <c r="H30" s="12">
        <v>47</v>
      </c>
      <c r="I30" s="22">
        <f t="shared" si="0"/>
        <v>645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84</v>
      </c>
      <c r="D33" s="12">
        <v>0</v>
      </c>
      <c r="E33" s="12"/>
      <c r="F33" s="12">
        <v>17</v>
      </c>
      <c r="G33" s="12"/>
      <c r="H33" s="12">
        <v>51</v>
      </c>
      <c r="I33" s="22">
        <f t="shared" si="0"/>
        <v>152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111</v>
      </c>
      <c r="D39" s="29">
        <v>41</v>
      </c>
      <c r="E39" s="12">
        <v>166</v>
      </c>
      <c r="F39" s="12">
        <v>52</v>
      </c>
      <c r="G39" s="12">
        <v>59</v>
      </c>
      <c r="H39" s="12">
        <v>57</v>
      </c>
      <c r="I39" s="20">
        <f t="shared" si="0"/>
        <v>486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34">
        <f>C39+C3</f>
        <v>527</v>
      </c>
      <c r="D44" s="29">
        <f>D39+D3</f>
        <v>129</v>
      </c>
      <c r="E44" s="29">
        <f>SUM(E3,E38:E43)</f>
        <v>216</v>
      </c>
      <c r="F44" s="60">
        <f>SUM(F3,F39)</f>
        <v>858</v>
      </c>
      <c r="G44" s="29">
        <f>G3+G39</f>
        <v>3753</v>
      </c>
      <c r="H44" s="50">
        <f>H39+H3</f>
        <v>131</v>
      </c>
      <c r="I44" s="24">
        <f t="shared" si="0"/>
        <v>5614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J4" sqref="J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96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D4" si="0">C5+C22</f>
        <v>40472</v>
      </c>
      <c r="D4" s="29">
        <f t="shared" si="0"/>
        <v>22</v>
      </c>
      <c r="E4" s="29">
        <f t="shared" ref="E4:F4" si="1">E5+E22</f>
        <v>24756</v>
      </c>
      <c r="F4" s="29">
        <f t="shared" si="1"/>
        <v>32</v>
      </c>
      <c r="G4" s="32">
        <f>G5+G22</f>
        <v>5920</v>
      </c>
      <c r="H4" s="32">
        <v>16</v>
      </c>
      <c r="I4" s="52">
        <f>SUM(I5,I22,I29)</f>
        <v>6339</v>
      </c>
      <c r="J4" s="56"/>
      <c r="K4" s="46">
        <f>K5+K22</f>
        <v>3715.739</v>
      </c>
      <c r="L4" s="29"/>
      <c r="M4" s="46"/>
      <c r="N4" s="19"/>
      <c r="O4" s="19">
        <f>C4+E4+G4+I4+K4+M4</f>
        <v>81202.739000000001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37664</v>
      </c>
      <c r="D5" s="29">
        <f>D6+D12+D18</f>
        <v>22</v>
      </c>
      <c r="E5" s="29">
        <f>E6+E12+E18</f>
        <v>24218</v>
      </c>
      <c r="F5" s="29">
        <f>F6+F12+F18</f>
        <v>32</v>
      </c>
      <c r="G5" s="32">
        <f>G6+G12</f>
        <v>5272</v>
      </c>
      <c r="H5" s="43"/>
      <c r="I5" s="52">
        <f>SUM(I12,I6)</f>
        <v>5002</v>
      </c>
      <c r="J5" s="56"/>
      <c r="K5" s="46">
        <f>K6+K12</f>
        <v>3049.8330000000001</v>
      </c>
      <c r="L5" s="29"/>
      <c r="M5" s="46"/>
      <c r="N5" s="19"/>
      <c r="O5" s="19">
        <f t="shared" ref="O5:O45" si="2">C5+E5+G5+I5+K5+M5</f>
        <v>75205.832999999999</v>
      </c>
      <c r="P5" s="20">
        <f t="shared" ref="P5:P45" si="3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37466</v>
      </c>
      <c r="D6" s="29"/>
      <c r="E6" s="29">
        <f t="shared" ref="E6" si="4">SUM(E7:E11)</f>
        <v>23391</v>
      </c>
      <c r="F6" s="29">
        <f>SUM(F7:F11)</f>
        <v>0</v>
      </c>
      <c r="G6" s="32">
        <f>G7+G10</f>
        <v>5190</v>
      </c>
      <c r="H6" s="43"/>
      <c r="I6" s="52">
        <f>SUM(I7:I11)</f>
        <v>4941</v>
      </c>
      <c r="J6" s="56"/>
      <c r="K6" s="29">
        <f>K7+K9</f>
        <v>1703.5519999999999</v>
      </c>
      <c r="L6" s="29"/>
      <c r="M6" s="46"/>
      <c r="N6" s="21"/>
      <c r="O6" s="19">
        <f t="shared" si="2"/>
        <v>72691.551999999996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29571</v>
      </c>
      <c r="D7" s="12"/>
      <c r="E7" s="12">
        <v>11397</v>
      </c>
      <c r="F7" s="12">
        <v>0</v>
      </c>
      <c r="G7" s="40">
        <v>5190</v>
      </c>
      <c r="H7" s="42"/>
      <c r="I7" s="12">
        <v>4411</v>
      </c>
      <c r="J7" s="57"/>
      <c r="K7" s="47">
        <v>1651.0039999999999</v>
      </c>
      <c r="L7" s="37"/>
      <c r="M7" s="12"/>
      <c r="N7" s="21"/>
      <c r="O7" s="19">
        <f t="shared" si="2"/>
        <v>52220.004000000001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57"/>
      <c r="K8" s="47"/>
      <c r="L8" s="37"/>
      <c r="M8" s="12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7783</v>
      </c>
      <c r="D9" s="12"/>
      <c r="E9" s="12">
        <v>2706</v>
      </c>
      <c r="F9" s="12">
        <v>0</v>
      </c>
      <c r="G9" s="40"/>
      <c r="H9" s="42"/>
      <c r="I9" s="12"/>
      <c r="J9" s="57"/>
      <c r="K9" s="47">
        <v>52.548000000000002</v>
      </c>
      <c r="L9" s="37"/>
      <c r="M9" s="12"/>
      <c r="N9" s="21"/>
      <c r="O9" s="19">
        <f t="shared" si="2"/>
        <v>10541.548000000001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9288</v>
      </c>
      <c r="F10" s="12">
        <v>0</v>
      </c>
      <c r="G10" s="12"/>
      <c r="H10" s="42"/>
      <c r="I10" s="12">
        <v>530</v>
      </c>
      <c r="J10" s="57"/>
      <c r="K10" s="48"/>
      <c r="L10" s="12"/>
      <c r="M10" s="12"/>
      <c r="N10" s="21"/>
      <c r="O10" s="19">
        <f t="shared" si="2"/>
        <v>9818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112</v>
      </c>
      <c r="D11" s="12"/>
      <c r="E11" s="12">
        <v>0</v>
      </c>
      <c r="F11" s="12">
        <v>0</v>
      </c>
      <c r="G11" s="39"/>
      <c r="H11" s="42"/>
      <c r="I11" s="12">
        <v>0</v>
      </c>
      <c r="J11" s="57"/>
      <c r="K11" s="48"/>
      <c r="L11" s="12"/>
      <c r="M11" s="12"/>
      <c r="N11" s="21"/>
      <c r="O11" s="19">
        <f t="shared" si="2"/>
        <v>112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198</v>
      </c>
      <c r="D12" s="29"/>
      <c r="E12" s="29">
        <f t="shared" ref="E12" si="5">SUM(E13:E17)</f>
        <v>827</v>
      </c>
      <c r="F12" s="29">
        <v>0</v>
      </c>
      <c r="G12" s="61">
        <v>82</v>
      </c>
      <c r="H12" s="43"/>
      <c r="I12" s="54">
        <f>SUM(I13:I17)</f>
        <v>61</v>
      </c>
      <c r="J12" s="56"/>
      <c r="K12" s="46">
        <f>SUM(K13:K17)</f>
        <v>1346.2810000000002</v>
      </c>
      <c r="L12" s="29"/>
      <c r="M12" s="46"/>
      <c r="N12" s="21"/>
      <c r="O12" s="19">
        <f t="shared" si="2"/>
        <v>2514.2809999999999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57"/>
      <c r="K13" s="48">
        <v>1125.6310000000001</v>
      </c>
      <c r="L13" s="12"/>
      <c r="M13" s="12"/>
      <c r="N13" s="21"/>
      <c r="O13" s="19">
        <f t="shared" si="2"/>
        <v>1125.6310000000001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198</v>
      </c>
      <c r="D14" s="12"/>
      <c r="E14" s="12">
        <v>827</v>
      </c>
      <c r="F14" s="12">
        <v>0</v>
      </c>
      <c r="G14" s="40">
        <v>0</v>
      </c>
      <c r="H14" s="42"/>
      <c r="I14" s="12">
        <v>61</v>
      </c>
      <c r="J14" s="57"/>
      <c r="K14" s="48">
        <v>220.65</v>
      </c>
      <c r="L14" s="12"/>
      <c r="M14" s="12"/>
      <c r="N14" s="21"/>
      <c r="O14" s="19">
        <f t="shared" si="2"/>
        <v>1306.6500000000001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57"/>
      <c r="K15" s="48"/>
      <c r="L15" s="12"/>
      <c r="M15" s="12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57"/>
      <c r="K16" s="48"/>
      <c r="L16" s="12"/>
      <c r="M16" s="12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40">
        <v>82</v>
      </c>
      <c r="H17" s="42"/>
      <c r="I17" s="12">
        <v>0</v>
      </c>
      <c r="J17" s="57"/>
      <c r="K17" s="48"/>
      <c r="L17" s="12"/>
      <c r="M17" s="12"/>
      <c r="N17" s="21"/>
      <c r="O17" s="19">
        <f t="shared" si="2"/>
        <v>82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22</v>
      </c>
      <c r="E18" s="29">
        <f t="shared" ref="E18:F18" si="6">SUM(E19:E21)</f>
        <v>0</v>
      </c>
      <c r="F18" s="29">
        <f t="shared" si="6"/>
        <v>32</v>
      </c>
      <c r="G18" s="41"/>
      <c r="H18" s="43"/>
      <c r="I18" s="29">
        <v>0</v>
      </c>
      <c r="J18" s="56"/>
      <c r="K18" s="46"/>
      <c r="L18" s="29"/>
      <c r="M18" s="46"/>
      <c r="N18" s="21"/>
      <c r="O18" s="19">
        <f t="shared" si="2"/>
        <v>0</v>
      </c>
      <c r="P18" s="20">
        <f t="shared" si="3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57"/>
      <c r="K19" s="48"/>
      <c r="L19" s="12"/>
      <c r="M19" s="12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22</v>
      </c>
      <c r="E20" s="12">
        <v>0</v>
      </c>
      <c r="F20" s="12">
        <v>32</v>
      </c>
      <c r="G20" s="39"/>
      <c r="H20" s="42"/>
      <c r="I20" s="12">
        <v>0</v>
      </c>
      <c r="J20" s="57"/>
      <c r="K20" s="48"/>
      <c r="L20" s="12"/>
      <c r="M20" s="12"/>
      <c r="N20" s="21"/>
      <c r="O20" s="19">
        <f t="shared" si="2"/>
        <v>0</v>
      </c>
      <c r="P20" s="20">
        <f t="shared" si="3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57"/>
      <c r="K21" s="48"/>
      <c r="L21" s="12"/>
      <c r="M21" s="12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2808</v>
      </c>
      <c r="D22" s="32"/>
      <c r="E22" s="29">
        <f t="shared" ref="E22" si="7">E23+E29</f>
        <v>538</v>
      </c>
      <c r="F22" s="29">
        <f>F23+F29</f>
        <v>0</v>
      </c>
      <c r="G22" s="61">
        <v>648</v>
      </c>
      <c r="H22" s="43"/>
      <c r="I22" s="32">
        <f>SUM(I23,I35)</f>
        <v>1041</v>
      </c>
      <c r="J22" s="58"/>
      <c r="K22" s="46">
        <f>K23+K29</f>
        <v>665.90599999999995</v>
      </c>
      <c r="L22" s="29"/>
      <c r="M22" s="46"/>
      <c r="N22" s="19"/>
      <c r="O22" s="19">
        <f t="shared" si="2"/>
        <v>5700.9059999999999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2231</v>
      </c>
      <c r="D23" s="29"/>
      <c r="E23" s="29">
        <f t="shared" ref="E23" si="8">E25</f>
        <v>538</v>
      </c>
      <c r="F23" s="29">
        <f>SUM(F24:F28)</f>
        <v>0</v>
      </c>
      <c r="G23" s="41">
        <v>648</v>
      </c>
      <c r="H23" s="43"/>
      <c r="I23" s="32">
        <f t="shared" ref="I23" si="9">SUM(I24:I28)</f>
        <v>1041</v>
      </c>
      <c r="J23" s="56"/>
      <c r="K23" s="46">
        <f>K25</f>
        <v>665.90599999999995</v>
      </c>
      <c r="L23" s="29"/>
      <c r="M23" s="29"/>
      <c r="N23" s="21"/>
      <c r="O23" s="19">
        <f t="shared" si="2"/>
        <v>5123.9059999999999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57"/>
      <c r="K24" s="48"/>
      <c r="L24" s="12"/>
      <c r="M24" s="12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2231</v>
      </c>
      <c r="D25" s="12"/>
      <c r="E25" s="12">
        <v>538</v>
      </c>
      <c r="F25" s="12">
        <v>0</v>
      </c>
      <c r="G25" s="40">
        <v>648</v>
      </c>
      <c r="H25" s="42"/>
      <c r="I25" s="12">
        <v>1041</v>
      </c>
      <c r="J25" s="57"/>
      <c r="K25" s="48">
        <v>665.90599999999995</v>
      </c>
      <c r="L25" s="12"/>
      <c r="M25" s="12"/>
      <c r="N25" s="21"/>
      <c r="O25" s="19">
        <f t="shared" si="2"/>
        <v>5123.9059999999999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57"/>
      <c r="K26" s="48"/>
      <c r="L26" s="12"/>
      <c r="M26" s="12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57"/>
      <c r="K27" s="48"/>
      <c r="L27" s="12"/>
      <c r="M27" s="12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57"/>
      <c r="K28" s="48"/>
      <c r="L28" s="12"/>
      <c r="M28" s="12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577</v>
      </c>
      <c r="D29" s="29"/>
      <c r="E29" s="29">
        <f t="shared" ref="E29" si="10">E30+E31</f>
        <v>0</v>
      </c>
      <c r="F29" s="29">
        <v>0</v>
      </c>
      <c r="G29" s="41"/>
      <c r="H29" s="43"/>
      <c r="I29" s="32">
        <f>SUM(I30:I34)</f>
        <v>296</v>
      </c>
      <c r="J29" s="56"/>
      <c r="K29" s="46">
        <v>0</v>
      </c>
      <c r="L29" s="29"/>
      <c r="M29" s="46"/>
      <c r="N29" s="21"/>
      <c r="O29" s="19">
        <f t="shared" si="2"/>
        <v>873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57"/>
      <c r="K30" s="48"/>
      <c r="L30" s="12"/>
      <c r="M30" s="12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452</v>
      </c>
      <c r="D31" s="12"/>
      <c r="E31" s="12">
        <v>0</v>
      </c>
      <c r="F31" s="12">
        <v>0</v>
      </c>
      <c r="G31" s="39"/>
      <c r="H31" s="42"/>
      <c r="I31" s="12">
        <v>296</v>
      </c>
      <c r="J31" s="57"/>
      <c r="K31" s="48"/>
      <c r="L31" s="12"/>
      <c r="M31" s="12"/>
      <c r="N31" s="21"/>
      <c r="O31" s="19">
        <f t="shared" si="2"/>
        <v>748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57"/>
      <c r="K32" s="48"/>
      <c r="L32" s="12"/>
      <c r="M32" s="12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57"/>
      <c r="K33" s="48"/>
      <c r="L33" s="12"/>
      <c r="M33" s="12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125</v>
      </c>
      <c r="D34" s="12"/>
      <c r="E34" s="12">
        <v>0</v>
      </c>
      <c r="F34" s="12">
        <v>0</v>
      </c>
      <c r="G34" s="39"/>
      <c r="H34" s="42"/>
      <c r="I34" s="12">
        <v>0</v>
      </c>
      <c r="J34" s="57"/>
      <c r="K34" s="48"/>
      <c r="L34" s="12"/>
      <c r="M34" s="12"/>
      <c r="N34" s="21"/>
      <c r="O34" s="19">
        <f t="shared" si="2"/>
        <v>125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56"/>
      <c r="K35" s="46"/>
      <c r="L35" s="29"/>
      <c r="M35" s="46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7"/>
      <c r="K36" s="48"/>
      <c r="L36" s="12"/>
      <c r="M36" s="12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57"/>
      <c r="K37" s="48"/>
      <c r="L37" s="12"/>
      <c r="M37" s="12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57"/>
      <c r="K38" s="48"/>
      <c r="L38" s="12"/>
      <c r="M38" s="12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57"/>
      <c r="K39" s="48"/>
      <c r="L39" s="12"/>
      <c r="M39" s="12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7995</v>
      </c>
      <c r="D40" s="12"/>
      <c r="E40" s="29">
        <v>1338</v>
      </c>
      <c r="F40" s="29">
        <v>0</v>
      </c>
      <c r="G40" s="40">
        <v>4767</v>
      </c>
      <c r="H40" s="12"/>
      <c r="I40" s="12">
        <v>2095</v>
      </c>
      <c r="J40" s="57"/>
      <c r="K40" s="48">
        <v>8704.4830000000002</v>
      </c>
      <c r="L40" s="12"/>
      <c r="M40" s="12"/>
      <c r="N40" s="19"/>
      <c r="O40" s="19">
        <f t="shared" si="2"/>
        <v>24899.483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57"/>
      <c r="K41" s="48"/>
      <c r="L41" s="12"/>
      <c r="M41" s="12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57"/>
      <c r="K42" s="48"/>
      <c r="L42" s="12"/>
      <c r="M42" s="12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57"/>
      <c r="K43" s="48"/>
      <c r="L43" s="12"/>
      <c r="M43" s="12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57"/>
      <c r="K44" s="48"/>
      <c r="L44" s="12"/>
      <c r="M44" s="12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C6+C12+C23+C29+C40</f>
        <v>48467</v>
      </c>
      <c r="D45" s="29">
        <f>D20</f>
        <v>22</v>
      </c>
      <c r="E45" s="29">
        <f t="shared" ref="E45:F45" si="11">E40+E4</f>
        <v>26094</v>
      </c>
      <c r="F45" s="29">
        <f t="shared" si="11"/>
        <v>32</v>
      </c>
      <c r="G45" s="32">
        <f>G40+G4</f>
        <v>10687</v>
      </c>
      <c r="H45" s="32">
        <f>H4</f>
        <v>16</v>
      </c>
      <c r="I45" s="55">
        <f>SUM(I4,I40,I39)</f>
        <v>8434</v>
      </c>
      <c r="J45" s="59"/>
      <c r="K45" s="49">
        <f>K4+K40</f>
        <v>12420.222</v>
      </c>
      <c r="L45" s="32"/>
      <c r="M45" s="46"/>
      <c r="N45" s="23"/>
      <c r="O45" s="23">
        <f t="shared" si="2"/>
        <v>106102.22199999999</v>
      </c>
      <c r="P45" s="24">
        <f t="shared" si="3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L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97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F4" si="0">C5+C22</f>
        <v>31863</v>
      </c>
      <c r="D4" s="29">
        <f t="shared" si="0"/>
        <v>28</v>
      </c>
      <c r="E4" s="29">
        <f t="shared" si="0"/>
        <v>19201</v>
      </c>
      <c r="F4" s="29">
        <f t="shared" si="0"/>
        <v>32</v>
      </c>
      <c r="G4" s="32">
        <f>G5+G22</f>
        <v>5751</v>
      </c>
      <c r="H4" s="32">
        <v>16</v>
      </c>
      <c r="I4" s="52">
        <f>SUM(I5,I22,I29)</f>
        <v>8065</v>
      </c>
      <c r="J4" s="52"/>
      <c r="K4" s="46">
        <f>K5+K22</f>
        <v>21218.460999999999</v>
      </c>
      <c r="L4" s="19"/>
      <c r="M4" s="19"/>
      <c r="N4" s="19"/>
      <c r="O4" s="19">
        <f>C4+E4+G4+I4+K4+M4</f>
        <v>86098.460999999996</v>
      </c>
      <c r="P4" s="20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29883</v>
      </c>
      <c r="D5" s="29">
        <f>D6+D12+D18</f>
        <v>28</v>
      </c>
      <c r="E5" s="29">
        <f>E6+E12+E18</f>
        <v>18899</v>
      </c>
      <c r="F5" s="29">
        <f>F6+F12+F18</f>
        <v>32</v>
      </c>
      <c r="G5" s="32">
        <f>G6+G12</f>
        <v>3947</v>
      </c>
      <c r="H5" s="43"/>
      <c r="I5" s="52">
        <f>SUM(I12,I6)</f>
        <v>3137</v>
      </c>
      <c r="J5" s="52"/>
      <c r="K5" s="46">
        <f>K6+K12</f>
        <v>19317.576000000001</v>
      </c>
      <c r="L5" s="19"/>
      <c r="M5" s="19"/>
      <c r="N5" s="19"/>
      <c r="O5" s="19">
        <f t="shared" ref="O5:O45" si="1">C5+E5+G5+I5+K5+M5</f>
        <v>75183.576000000001</v>
      </c>
      <c r="P5" s="20">
        <f t="shared" ref="P5:P45" si="2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29668</v>
      </c>
      <c r="D6" s="29"/>
      <c r="E6" s="29">
        <f t="shared" ref="E6:F6" si="3">SUM(E7:E10)</f>
        <v>18212</v>
      </c>
      <c r="F6" s="29">
        <f t="shared" si="3"/>
        <v>0</v>
      </c>
      <c r="G6" s="32">
        <f>G7+G10</f>
        <v>3824</v>
      </c>
      <c r="H6" s="43"/>
      <c r="I6" s="52">
        <f>SUM(I7:I11)</f>
        <v>3125</v>
      </c>
      <c r="J6" s="52"/>
      <c r="K6" s="46">
        <f>K7</f>
        <v>19292.981</v>
      </c>
      <c r="L6" s="21"/>
      <c r="M6" s="21"/>
      <c r="N6" s="21"/>
      <c r="O6" s="19">
        <f t="shared" si="1"/>
        <v>74121.981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24560</v>
      </c>
      <c r="D7" s="12"/>
      <c r="E7" s="12">
        <v>11916</v>
      </c>
      <c r="F7" s="12">
        <v>0</v>
      </c>
      <c r="G7" s="12">
        <v>3824</v>
      </c>
      <c r="H7" s="42"/>
      <c r="I7" s="12">
        <v>2368</v>
      </c>
      <c r="J7" s="12"/>
      <c r="K7" s="47">
        <v>19292.981</v>
      </c>
      <c r="L7" s="21"/>
      <c r="M7" s="21"/>
      <c r="N7" s="21"/>
      <c r="O7" s="19">
        <f t="shared" si="1"/>
        <v>61960.981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47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4958</v>
      </c>
      <c r="D9" s="12"/>
      <c r="E9" s="12">
        <v>777</v>
      </c>
      <c r="F9" s="12">
        <v>0</v>
      </c>
      <c r="G9" s="40"/>
      <c r="H9" s="42"/>
      <c r="I9" s="12">
        <v>98</v>
      </c>
      <c r="J9" s="12"/>
      <c r="K9" s="47"/>
      <c r="L9" s="21"/>
      <c r="M9" s="21"/>
      <c r="N9" s="21"/>
      <c r="O9" s="19">
        <f t="shared" si="1"/>
        <v>5833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5519</v>
      </c>
      <c r="F10" s="12">
        <v>0</v>
      </c>
      <c r="G10" s="37"/>
      <c r="H10" s="42"/>
      <c r="I10" s="12">
        <v>0</v>
      </c>
      <c r="J10" s="12"/>
      <c r="K10" s="48"/>
      <c r="L10" s="21"/>
      <c r="M10" s="21"/>
      <c r="N10" s="21"/>
      <c r="O10" s="19">
        <f t="shared" si="1"/>
        <v>5519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150</v>
      </c>
      <c r="D11" s="12"/>
      <c r="E11" s="12">
        <v>0</v>
      </c>
      <c r="F11" s="12">
        <v>0</v>
      </c>
      <c r="G11" s="39"/>
      <c r="H11" s="42"/>
      <c r="I11" s="12">
        <v>659</v>
      </c>
      <c r="J11" s="12"/>
      <c r="K11" s="48"/>
      <c r="L11" s="21"/>
      <c r="M11" s="21"/>
      <c r="N11" s="21"/>
      <c r="O11" s="19">
        <f t="shared" si="1"/>
        <v>809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215</v>
      </c>
      <c r="D12" s="29"/>
      <c r="E12" s="29">
        <f t="shared" ref="E12" si="4">SUM(E13:E17)</f>
        <v>687</v>
      </c>
      <c r="F12" s="29">
        <v>0</v>
      </c>
      <c r="G12" s="32">
        <f>G14+G17</f>
        <v>123</v>
      </c>
      <c r="H12" s="43"/>
      <c r="I12" s="54">
        <f>SUM(I17,I14)</f>
        <v>12</v>
      </c>
      <c r="J12" s="29"/>
      <c r="K12" s="46">
        <f>SUM(K13:K17)</f>
        <v>24.594999999999999</v>
      </c>
      <c r="L12" s="21"/>
      <c r="M12" s="21"/>
      <c r="N12" s="21"/>
      <c r="O12" s="19">
        <f t="shared" si="1"/>
        <v>1061.595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48"/>
      <c r="L13" s="21"/>
      <c r="M13" s="21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153</v>
      </c>
      <c r="D14" s="12"/>
      <c r="E14" s="12">
        <v>687</v>
      </c>
      <c r="F14" s="12">
        <v>0</v>
      </c>
      <c r="G14" s="12">
        <v>66</v>
      </c>
      <c r="H14" s="42"/>
      <c r="I14" s="12">
        <v>12</v>
      </c>
      <c r="J14" s="12"/>
      <c r="K14" s="48">
        <v>24.594999999999999</v>
      </c>
      <c r="L14" s="21"/>
      <c r="M14" s="21"/>
      <c r="N14" s="21"/>
      <c r="O14" s="19">
        <f t="shared" si="1"/>
        <v>942.59500000000003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48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48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62</v>
      </c>
      <c r="D17" s="12"/>
      <c r="E17" s="12">
        <v>0</v>
      </c>
      <c r="F17" s="12">
        <v>0</v>
      </c>
      <c r="G17" s="12">
        <v>57</v>
      </c>
      <c r="H17" s="42"/>
      <c r="I17" s="12">
        <v>0</v>
      </c>
      <c r="J17" s="12"/>
      <c r="K17" s="48"/>
      <c r="L17" s="21"/>
      <c r="M17" s="21"/>
      <c r="N17" s="21"/>
      <c r="O17" s="19">
        <f t="shared" si="1"/>
        <v>119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28</v>
      </c>
      <c r="E18" s="29">
        <f t="shared" ref="E18:F18" si="5">SUM(E19:E21)</f>
        <v>0</v>
      </c>
      <c r="F18" s="29">
        <f t="shared" si="5"/>
        <v>32</v>
      </c>
      <c r="G18" s="41"/>
      <c r="H18" s="43"/>
      <c r="I18" s="29">
        <v>0</v>
      </c>
      <c r="J18" s="29"/>
      <c r="K18" s="46"/>
      <c r="L18" s="21"/>
      <c r="M18" s="21"/>
      <c r="N18" s="21"/>
      <c r="O18" s="19">
        <f t="shared" si="1"/>
        <v>0</v>
      </c>
      <c r="P18" s="20">
        <f t="shared" si="2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48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32</v>
      </c>
      <c r="G20" s="39"/>
      <c r="H20" s="42"/>
      <c r="I20" s="12">
        <v>0</v>
      </c>
      <c r="J20" s="12"/>
      <c r="K20" s="48"/>
      <c r="L20" s="21"/>
      <c r="M20" s="21"/>
      <c r="N20" s="21"/>
      <c r="O20" s="19">
        <f t="shared" si="1"/>
        <v>0</v>
      </c>
      <c r="P20" s="20">
        <f t="shared" si="2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48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1980</v>
      </c>
      <c r="D22" s="32"/>
      <c r="E22" s="29">
        <f t="shared" ref="E22:F22" si="6">E23+E29</f>
        <v>302</v>
      </c>
      <c r="F22" s="29">
        <f t="shared" si="6"/>
        <v>0</v>
      </c>
      <c r="G22" s="32">
        <f>G23</f>
        <v>1804</v>
      </c>
      <c r="H22" s="43"/>
      <c r="I22" s="32">
        <f>SUM(I23,I35)</f>
        <v>4767</v>
      </c>
      <c r="J22" s="32"/>
      <c r="K22" s="46">
        <f>K23+K29</f>
        <v>1900.885</v>
      </c>
      <c r="L22" s="19"/>
      <c r="M22" s="19"/>
      <c r="N22" s="19"/>
      <c r="O22" s="19">
        <f t="shared" si="1"/>
        <v>10753.885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1280</v>
      </c>
      <c r="D23" s="29"/>
      <c r="E23" s="29">
        <f t="shared" ref="E23:F23" si="7">E25</f>
        <v>302</v>
      </c>
      <c r="F23" s="29">
        <f t="shared" si="7"/>
        <v>0</v>
      </c>
      <c r="G23" s="32">
        <f>G25</f>
        <v>1804</v>
      </c>
      <c r="H23" s="43"/>
      <c r="I23" s="32">
        <f t="shared" ref="I23" si="8">SUM(I24:I28)</f>
        <v>4767</v>
      </c>
      <c r="J23" s="29"/>
      <c r="K23" s="46">
        <f>K25</f>
        <v>1900.885</v>
      </c>
      <c r="L23" s="21"/>
      <c r="M23" s="21"/>
      <c r="N23" s="21"/>
      <c r="O23" s="19">
        <f t="shared" si="1"/>
        <v>10053.885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48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1280</v>
      </c>
      <c r="D25" s="12"/>
      <c r="E25" s="12">
        <v>302</v>
      </c>
      <c r="F25" s="12">
        <v>0</v>
      </c>
      <c r="G25" s="12">
        <v>1804</v>
      </c>
      <c r="H25" s="42"/>
      <c r="I25" s="12">
        <v>4767</v>
      </c>
      <c r="J25" s="12"/>
      <c r="K25" s="48">
        <v>1900.885</v>
      </c>
      <c r="L25" s="21"/>
      <c r="M25" s="21"/>
      <c r="N25" s="21"/>
      <c r="O25" s="19">
        <f t="shared" si="1"/>
        <v>10053.885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48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48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48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700</v>
      </c>
      <c r="D29" s="29"/>
      <c r="E29" s="29">
        <f t="shared" ref="E29" si="9">E30+E31</f>
        <v>0</v>
      </c>
      <c r="F29" s="29">
        <v>0</v>
      </c>
      <c r="G29" s="41"/>
      <c r="H29" s="43"/>
      <c r="I29" s="32">
        <f>SUM(I30:I34)</f>
        <v>161</v>
      </c>
      <c r="J29" s="29"/>
      <c r="K29" s="46">
        <v>0</v>
      </c>
      <c r="L29" s="21"/>
      <c r="M29" s="21"/>
      <c r="N29" s="21"/>
      <c r="O29" s="19">
        <f t="shared" si="1"/>
        <v>861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48"/>
      <c r="L30" s="21"/>
      <c r="M30" s="21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698</v>
      </c>
      <c r="D31" s="12"/>
      <c r="E31" s="12">
        <v>0</v>
      </c>
      <c r="F31" s="12">
        <v>0</v>
      </c>
      <c r="G31" s="39"/>
      <c r="H31" s="42"/>
      <c r="I31" s="12">
        <v>161</v>
      </c>
      <c r="J31" s="12"/>
      <c r="K31" s="48"/>
      <c r="L31" s="21"/>
      <c r="M31" s="21"/>
      <c r="N31" s="21"/>
      <c r="O31" s="19">
        <f t="shared" si="1"/>
        <v>859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48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48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2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48"/>
      <c r="L34" s="21"/>
      <c r="M34" s="21"/>
      <c r="N34" s="21"/>
      <c r="O34" s="19">
        <f t="shared" si="1"/>
        <v>2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6"/>
      <c r="L35" s="21"/>
      <c r="M35" s="21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8"/>
      <c r="L36" s="21"/>
      <c r="M36" s="21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48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48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48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5811</v>
      </c>
      <c r="D40" s="12"/>
      <c r="E40" s="29">
        <v>95</v>
      </c>
      <c r="F40" s="29">
        <v>0</v>
      </c>
      <c r="G40" s="12">
        <v>2482</v>
      </c>
      <c r="H40" s="12"/>
      <c r="I40" s="12">
        <v>2252</v>
      </c>
      <c r="J40" s="12"/>
      <c r="K40" s="48"/>
      <c r="L40" s="19"/>
      <c r="M40" s="19"/>
      <c r="N40" s="19"/>
      <c r="O40" s="19">
        <f t="shared" si="1"/>
        <v>10640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48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48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48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48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3">
      <c r="A45" s="13" t="s">
        <v>67</v>
      </c>
      <c r="B45" s="14" t="s">
        <v>68</v>
      </c>
      <c r="C45" s="29">
        <f>C6+C12+C23+C29+C40</f>
        <v>37674</v>
      </c>
      <c r="D45" s="29">
        <f>D20</f>
        <v>28</v>
      </c>
      <c r="E45" s="29">
        <f t="shared" ref="E45:F45" si="10">E40+E4</f>
        <v>19296</v>
      </c>
      <c r="F45" s="29">
        <f t="shared" si="10"/>
        <v>32</v>
      </c>
      <c r="G45" s="32">
        <f>G40+G4</f>
        <v>8233</v>
      </c>
      <c r="H45" s="32">
        <f>H4</f>
        <v>16</v>
      </c>
      <c r="I45" s="32">
        <f>SUM(I4,I40,I39)</f>
        <v>10317</v>
      </c>
      <c r="J45" s="29"/>
      <c r="K45" s="49">
        <f>K4+K40</f>
        <v>21218.460999999999</v>
      </c>
      <c r="L45" s="23"/>
      <c r="M45" s="23"/>
      <c r="N45" s="23"/>
      <c r="O45" s="23">
        <f t="shared" si="1"/>
        <v>96738.460999999996</v>
      </c>
      <c r="P45" s="24">
        <f t="shared" si="2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4" sqref="J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90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188</v>
      </c>
      <c r="D4" s="29">
        <f>D5+D22</f>
        <v>3</v>
      </c>
      <c r="E4" s="29">
        <f t="shared" ref="E4:F4" si="1">E5+E22</f>
        <v>113</v>
      </c>
      <c r="F4" s="29">
        <f t="shared" si="1"/>
        <v>3</v>
      </c>
      <c r="G4" s="32">
        <f>G5+G22</f>
        <v>34</v>
      </c>
      <c r="H4" s="32">
        <v>3</v>
      </c>
      <c r="I4" s="52">
        <f>SUM(I5,I22,I29)</f>
        <v>35</v>
      </c>
      <c r="J4" s="29"/>
      <c r="K4" s="29">
        <f>K5+K22</f>
        <v>16</v>
      </c>
      <c r="L4" s="19"/>
      <c r="M4" s="46"/>
      <c r="N4" s="19"/>
      <c r="O4" s="19">
        <f>C4+E4+G4+I4+K4+M4</f>
        <v>386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158</v>
      </c>
      <c r="D5" s="29">
        <f>D6+D12+D18</f>
        <v>3</v>
      </c>
      <c r="E5" s="29">
        <f t="shared" ref="E5" si="2">E6+E12</f>
        <v>111</v>
      </c>
      <c r="F5" s="29">
        <f>F6+F12+F18</f>
        <v>3</v>
      </c>
      <c r="G5" s="32">
        <f>G6+G12</f>
        <v>30</v>
      </c>
      <c r="H5" s="44"/>
      <c r="I5" s="52">
        <f>SUM(I12,I6)</f>
        <v>24</v>
      </c>
      <c r="J5" s="29"/>
      <c r="K5" s="29">
        <f>K6+K12</f>
        <v>12</v>
      </c>
      <c r="L5" s="19"/>
      <c r="M5" s="46"/>
      <c r="N5" s="19"/>
      <c r="O5" s="19">
        <f t="shared" ref="O5:O45" si="3">C5+E5+G5+I5+K5+M5</f>
        <v>335</v>
      </c>
      <c r="P5" s="20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146</v>
      </c>
      <c r="D6" s="29"/>
      <c r="E6" s="29">
        <f t="shared" ref="E6" si="5">SUM(E7:E11)</f>
        <v>93</v>
      </c>
      <c r="F6" s="29">
        <f>SUM(F7:F11)</f>
        <v>0</v>
      </c>
      <c r="G6" s="32">
        <f>G7+G10</f>
        <v>28</v>
      </c>
      <c r="H6" s="44"/>
      <c r="I6" s="52">
        <f>SUM(I7:I11)</f>
        <v>23</v>
      </c>
      <c r="J6" s="29"/>
      <c r="K6" s="29">
        <f>K7+K9</f>
        <v>6</v>
      </c>
      <c r="L6" s="21"/>
      <c r="M6" s="46"/>
      <c r="N6" s="21"/>
      <c r="O6" s="19">
        <f t="shared" si="3"/>
        <v>296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102</v>
      </c>
      <c r="D7" s="12"/>
      <c r="E7" s="12">
        <v>36</v>
      </c>
      <c r="F7" s="12">
        <v>0</v>
      </c>
      <c r="G7" s="40">
        <v>28</v>
      </c>
      <c r="H7" s="42"/>
      <c r="I7" s="12">
        <v>20</v>
      </c>
      <c r="J7" s="12"/>
      <c r="K7" s="37">
        <v>5</v>
      </c>
      <c r="L7" s="21"/>
      <c r="M7" s="12"/>
      <c r="N7" s="21"/>
      <c r="O7" s="19">
        <f t="shared" si="3"/>
        <v>191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42</v>
      </c>
      <c r="D9" s="12"/>
      <c r="E9" s="12">
        <v>18</v>
      </c>
      <c r="F9" s="12">
        <v>0</v>
      </c>
      <c r="G9" s="40"/>
      <c r="H9" s="42"/>
      <c r="I9" s="12"/>
      <c r="J9" s="12"/>
      <c r="K9" s="37">
        <v>1</v>
      </c>
      <c r="L9" s="21"/>
      <c r="M9" s="12"/>
      <c r="N9" s="21"/>
      <c r="O9" s="19">
        <f t="shared" si="3"/>
        <v>61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39</v>
      </c>
      <c r="F10" s="12">
        <v>0</v>
      </c>
      <c r="G10" s="12"/>
      <c r="H10" s="42"/>
      <c r="I10" s="12">
        <v>3</v>
      </c>
      <c r="J10" s="12"/>
      <c r="K10" s="12"/>
      <c r="L10" s="21"/>
      <c r="M10" s="12"/>
      <c r="N10" s="21"/>
      <c r="O10" s="19">
        <f t="shared" si="3"/>
        <v>42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2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3"/>
        <v>2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12</v>
      </c>
      <c r="D12" s="29"/>
      <c r="E12" s="29">
        <f t="shared" ref="E12" si="6">SUM(E13:E17)</f>
        <v>18</v>
      </c>
      <c r="F12" s="29">
        <v>0</v>
      </c>
      <c r="G12" s="61">
        <v>2</v>
      </c>
      <c r="H12" s="44"/>
      <c r="I12" s="54">
        <f>SUM(I13:I17)</f>
        <v>1</v>
      </c>
      <c r="J12" s="29"/>
      <c r="K12" s="29">
        <f>SUM(K13:K17)</f>
        <v>6</v>
      </c>
      <c r="L12" s="21"/>
      <c r="M12" s="46"/>
      <c r="N12" s="21"/>
      <c r="O12" s="19">
        <f t="shared" si="3"/>
        <v>39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>
        <v>2</v>
      </c>
      <c r="L13" s="21"/>
      <c r="M13" s="12"/>
      <c r="N13" s="21"/>
      <c r="O13" s="19">
        <f t="shared" si="3"/>
        <v>2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12</v>
      </c>
      <c r="D14" s="12"/>
      <c r="E14" s="12">
        <v>18</v>
      </c>
      <c r="F14" s="12">
        <v>0</v>
      </c>
      <c r="G14" s="40">
        <v>0</v>
      </c>
      <c r="H14" s="42"/>
      <c r="I14" s="12">
        <v>1</v>
      </c>
      <c r="J14" s="12"/>
      <c r="K14" s="12">
        <v>4</v>
      </c>
      <c r="L14" s="21"/>
      <c r="M14" s="12"/>
      <c r="N14" s="21"/>
      <c r="O14" s="19">
        <f t="shared" si="3"/>
        <v>35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40">
        <v>2</v>
      </c>
      <c r="H17" s="42"/>
      <c r="I17" s="12">
        <v>0</v>
      </c>
      <c r="J17" s="12"/>
      <c r="K17" s="12"/>
      <c r="L17" s="21"/>
      <c r="M17" s="12"/>
      <c r="N17" s="21"/>
      <c r="O17" s="19">
        <f t="shared" si="3"/>
        <v>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3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/>
      <c r="K18" s="29"/>
      <c r="L18" s="21"/>
      <c r="M18" s="46"/>
      <c r="N18" s="21"/>
      <c r="O18" s="19">
        <f t="shared" si="3"/>
        <v>0</v>
      </c>
      <c r="P18" s="20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3"/>
        <v>0</v>
      </c>
      <c r="P20" s="20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30</v>
      </c>
      <c r="D22" s="32"/>
      <c r="E22" s="29">
        <f t="shared" ref="E22" si="8">E23+E29</f>
        <v>2</v>
      </c>
      <c r="F22" s="29">
        <f>F23+F29</f>
        <v>0</v>
      </c>
      <c r="G22" s="61">
        <v>4</v>
      </c>
      <c r="H22" s="43"/>
      <c r="I22" s="32">
        <f>SUM(I23,I35)</f>
        <v>5</v>
      </c>
      <c r="J22" s="32"/>
      <c r="K22" s="29">
        <f>K23+K29</f>
        <v>4</v>
      </c>
      <c r="L22" s="19"/>
      <c r="M22" s="46"/>
      <c r="N22" s="19"/>
      <c r="O22" s="19">
        <f t="shared" si="3"/>
        <v>45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10</v>
      </c>
      <c r="D23" s="29"/>
      <c r="E23" s="29">
        <f t="shared" ref="E23" si="9">E25</f>
        <v>2</v>
      </c>
      <c r="F23" s="29">
        <f>SUM(F24:F28)</f>
        <v>0</v>
      </c>
      <c r="G23" s="41">
        <v>4</v>
      </c>
      <c r="H23" s="43"/>
      <c r="I23" s="32">
        <f t="shared" ref="I23" si="10">SUM(I24:I28)</f>
        <v>5</v>
      </c>
      <c r="J23" s="29"/>
      <c r="K23" s="29">
        <f>K25</f>
        <v>4</v>
      </c>
      <c r="L23" s="21"/>
      <c r="M23" s="29"/>
      <c r="N23" s="21"/>
      <c r="O23" s="19">
        <f t="shared" si="3"/>
        <v>25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10</v>
      </c>
      <c r="D25" s="12"/>
      <c r="E25" s="12">
        <v>2</v>
      </c>
      <c r="F25" s="12">
        <v>0</v>
      </c>
      <c r="G25" s="40">
        <v>4</v>
      </c>
      <c r="H25" s="45"/>
      <c r="I25" s="12">
        <v>5</v>
      </c>
      <c r="J25" s="12"/>
      <c r="K25" s="12">
        <v>4</v>
      </c>
      <c r="L25" s="21"/>
      <c r="M25" s="12"/>
      <c r="N25" s="21"/>
      <c r="O25" s="19">
        <f t="shared" si="3"/>
        <v>25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20</v>
      </c>
      <c r="D29" s="29"/>
      <c r="E29" s="29">
        <f t="shared" ref="E29" si="11">E30+E31</f>
        <v>0</v>
      </c>
      <c r="F29" s="29">
        <v>0</v>
      </c>
      <c r="G29" s="41"/>
      <c r="H29" s="43"/>
      <c r="I29" s="32">
        <f>SUM(I30:I34)</f>
        <v>6</v>
      </c>
      <c r="J29" s="29"/>
      <c r="K29" s="29">
        <v>0</v>
      </c>
      <c r="L29" s="21"/>
      <c r="M29" s="46"/>
      <c r="N29" s="21"/>
      <c r="O29" s="19">
        <f t="shared" si="3"/>
        <v>26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18</v>
      </c>
      <c r="D31" s="12"/>
      <c r="E31" s="12">
        <v>0</v>
      </c>
      <c r="F31" s="12">
        <v>0</v>
      </c>
      <c r="G31" s="39"/>
      <c r="H31" s="42"/>
      <c r="I31" s="12">
        <v>6</v>
      </c>
      <c r="J31" s="12"/>
      <c r="K31" s="12"/>
      <c r="L31" s="21"/>
      <c r="M31" s="12"/>
      <c r="N31" s="21"/>
      <c r="O31" s="19">
        <f t="shared" si="3"/>
        <v>24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2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12"/>
      <c r="N34" s="21"/>
      <c r="O34" s="19">
        <f t="shared" si="3"/>
        <v>2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46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8</v>
      </c>
      <c r="D40" s="12"/>
      <c r="E40" s="29">
        <v>7</v>
      </c>
      <c r="F40" s="29">
        <v>0</v>
      </c>
      <c r="G40" s="40">
        <v>30</v>
      </c>
      <c r="H40" s="37"/>
      <c r="I40" s="12">
        <v>16</v>
      </c>
      <c r="J40" s="12"/>
      <c r="K40" s="12">
        <v>6</v>
      </c>
      <c r="L40" s="19"/>
      <c r="M40" s="12"/>
      <c r="N40" s="19"/>
      <c r="O40" s="19">
        <f t="shared" si="3"/>
        <v>67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C4+C40</f>
        <v>196</v>
      </c>
      <c r="D45" s="29">
        <f>D20</f>
        <v>3</v>
      </c>
      <c r="E45" s="29">
        <f t="shared" ref="E45:F45" si="12">E40+E4</f>
        <v>120</v>
      </c>
      <c r="F45" s="29">
        <f t="shared" si="12"/>
        <v>3</v>
      </c>
      <c r="G45" s="32">
        <f>G40+G4</f>
        <v>64</v>
      </c>
      <c r="H45" s="32">
        <f>H4</f>
        <v>3</v>
      </c>
      <c r="I45" s="55">
        <f>SUM(I4,I40)</f>
        <v>51</v>
      </c>
      <c r="J45" s="55"/>
      <c r="K45" s="32">
        <f>K4+K40</f>
        <v>22</v>
      </c>
      <c r="L45" s="23"/>
      <c r="M45" s="46"/>
      <c r="N45" s="23"/>
      <c r="O45" s="23">
        <f t="shared" si="3"/>
        <v>453</v>
      </c>
      <c r="P45" s="24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L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91</v>
      </c>
    </row>
    <row r="2" spans="1:46" s="7" customFormat="1" ht="15" customHeight="1" x14ac:dyDescent="0.3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183</v>
      </c>
      <c r="D4" s="29">
        <f>D5+D22</f>
        <v>4</v>
      </c>
      <c r="E4" s="29">
        <f t="shared" ref="E4:F4" si="1">E5+E22</f>
        <v>73</v>
      </c>
      <c r="F4" s="29">
        <f t="shared" si="1"/>
        <v>3</v>
      </c>
      <c r="G4" s="32">
        <f>G5+G22</f>
        <v>29</v>
      </c>
      <c r="H4" s="32">
        <v>3</v>
      </c>
      <c r="I4" s="52">
        <f>I5+I22+I29</f>
        <v>39</v>
      </c>
      <c r="J4" s="52"/>
      <c r="K4" s="29">
        <f>K5+K22</f>
        <v>27</v>
      </c>
      <c r="L4" s="19"/>
      <c r="M4" s="19"/>
      <c r="N4" s="19"/>
      <c r="O4" s="19">
        <f>C4+E4+G4+I4+K4+M4</f>
        <v>351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152</v>
      </c>
      <c r="D5" s="29">
        <f>D6+D12+D18</f>
        <v>4</v>
      </c>
      <c r="E5" s="29">
        <f t="shared" ref="E5" si="2">E6+E12</f>
        <v>72</v>
      </c>
      <c r="F5" s="29">
        <f>F6+F12+F18</f>
        <v>3</v>
      </c>
      <c r="G5" s="32">
        <f>G6+G12</f>
        <v>22</v>
      </c>
      <c r="H5" s="44"/>
      <c r="I5" s="52">
        <f>SUM(I12,I6)</f>
        <v>23</v>
      </c>
      <c r="J5" s="52"/>
      <c r="K5" s="29">
        <f>K6+K12</f>
        <v>20</v>
      </c>
      <c r="L5" s="19"/>
      <c r="M5" s="19"/>
      <c r="N5" s="19"/>
      <c r="O5" s="19">
        <f t="shared" ref="O5:O45" si="3">C5+E5+G5+I5+K5+M5</f>
        <v>289</v>
      </c>
      <c r="P5" s="20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140</v>
      </c>
      <c r="D6" s="29"/>
      <c r="E6" s="29">
        <f t="shared" ref="E6:F6" si="5">SUM(E7:E10)</f>
        <v>60</v>
      </c>
      <c r="F6" s="29">
        <f t="shared" si="5"/>
        <v>0</v>
      </c>
      <c r="G6" s="32">
        <f>G7+G10</f>
        <v>17</v>
      </c>
      <c r="H6" s="44"/>
      <c r="I6" s="52">
        <f>SUM(I7:I11)</f>
        <v>22</v>
      </c>
      <c r="J6" s="52"/>
      <c r="K6" s="29">
        <f>K7</f>
        <v>19</v>
      </c>
      <c r="L6" s="21"/>
      <c r="M6" s="21"/>
      <c r="N6" s="21"/>
      <c r="O6" s="19">
        <f t="shared" si="3"/>
        <v>258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113</v>
      </c>
      <c r="D7" s="12"/>
      <c r="E7" s="12">
        <v>29</v>
      </c>
      <c r="F7" s="12">
        <v>0</v>
      </c>
      <c r="G7" s="12">
        <v>17</v>
      </c>
      <c r="H7" s="42"/>
      <c r="I7" s="12">
        <v>16</v>
      </c>
      <c r="J7" s="12"/>
      <c r="K7" s="37">
        <v>19</v>
      </c>
      <c r="L7" s="21"/>
      <c r="M7" s="21"/>
      <c r="N7" s="21"/>
      <c r="O7" s="19">
        <f t="shared" si="3"/>
        <v>194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25</v>
      </c>
      <c r="D9" s="12"/>
      <c r="E9" s="12">
        <v>9</v>
      </c>
      <c r="F9" s="12">
        <v>0</v>
      </c>
      <c r="G9" s="40"/>
      <c r="H9" s="42"/>
      <c r="I9" s="12">
        <v>1</v>
      </c>
      <c r="J9" s="12"/>
      <c r="K9" s="37"/>
      <c r="L9" s="21"/>
      <c r="M9" s="21"/>
      <c r="N9" s="21"/>
      <c r="O9" s="19">
        <f t="shared" si="3"/>
        <v>35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22</v>
      </c>
      <c r="F10" s="12">
        <v>0</v>
      </c>
      <c r="G10" s="37"/>
      <c r="H10" s="42"/>
      <c r="I10" s="12">
        <v>0</v>
      </c>
      <c r="J10" s="12"/>
      <c r="K10" s="12"/>
      <c r="L10" s="21"/>
      <c r="M10" s="21"/>
      <c r="N10" s="21"/>
      <c r="O10" s="19">
        <f t="shared" si="3"/>
        <v>22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2</v>
      </c>
      <c r="D11" s="12"/>
      <c r="E11" s="12">
        <v>0</v>
      </c>
      <c r="F11" s="12">
        <v>0</v>
      </c>
      <c r="G11" s="39"/>
      <c r="H11" s="42"/>
      <c r="I11" s="12">
        <v>5</v>
      </c>
      <c r="J11" s="12"/>
      <c r="K11" s="12"/>
      <c r="L11" s="21"/>
      <c r="M11" s="21"/>
      <c r="N11" s="21"/>
      <c r="O11" s="19">
        <f t="shared" si="3"/>
        <v>7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12</v>
      </c>
      <c r="D12" s="29"/>
      <c r="E12" s="29">
        <f t="shared" ref="E12" si="6">SUM(E13:E17)</f>
        <v>12</v>
      </c>
      <c r="F12" s="29">
        <v>0</v>
      </c>
      <c r="G12" s="32">
        <f>G14+G17</f>
        <v>5</v>
      </c>
      <c r="H12" s="44"/>
      <c r="I12" s="54">
        <f>SUM(I17,I14)</f>
        <v>1</v>
      </c>
      <c r="J12" s="29"/>
      <c r="K12" s="29">
        <f>SUM(K13:K17)</f>
        <v>1</v>
      </c>
      <c r="L12" s="21"/>
      <c r="M12" s="21"/>
      <c r="N12" s="21"/>
      <c r="O12" s="19">
        <f t="shared" si="3"/>
        <v>31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11</v>
      </c>
      <c r="D14" s="12"/>
      <c r="E14" s="12">
        <v>12</v>
      </c>
      <c r="F14" s="12">
        <v>0</v>
      </c>
      <c r="G14" s="12">
        <v>4</v>
      </c>
      <c r="H14" s="42"/>
      <c r="I14" s="12">
        <v>1</v>
      </c>
      <c r="J14" s="12"/>
      <c r="K14" s="12">
        <v>1</v>
      </c>
      <c r="L14" s="21"/>
      <c r="M14" s="21"/>
      <c r="N14" s="21"/>
      <c r="O14" s="19">
        <f t="shared" si="3"/>
        <v>29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12">
        <v>1</v>
      </c>
      <c r="H17" s="42"/>
      <c r="I17" s="12">
        <v>0</v>
      </c>
      <c r="J17" s="12"/>
      <c r="K17" s="12"/>
      <c r="L17" s="21"/>
      <c r="M17" s="21"/>
      <c r="N17" s="21"/>
      <c r="O17" s="19">
        <f t="shared" si="3"/>
        <v>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4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/>
      <c r="K18" s="29"/>
      <c r="L18" s="21"/>
      <c r="M18" s="21"/>
      <c r="N18" s="21"/>
      <c r="O18" s="19">
        <f t="shared" si="3"/>
        <v>0</v>
      </c>
      <c r="P18" s="20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31</v>
      </c>
      <c r="D22" s="32"/>
      <c r="E22" s="29">
        <f t="shared" ref="E22:F22" si="8">E23+E29</f>
        <v>1</v>
      </c>
      <c r="F22" s="29">
        <f t="shared" si="8"/>
        <v>0</v>
      </c>
      <c r="G22" s="32">
        <f>G23</f>
        <v>7</v>
      </c>
      <c r="H22" s="43"/>
      <c r="I22" s="32">
        <f>SUM(I23,I35)</f>
        <v>11</v>
      </c>
      <c r="J22" s="32"/>
      <c r="K22" s="29">
        <f>K23+K29</f>
        <v>7</v>
      </c>
      <c r="L22" s="19"/>
      <c r="M22" s="19"/>
      <c r="N22" s="19"/>
      <c r="O22" s="19">
        <f t="shared" si="3"/>
        <v>57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13</v>
      </c>
      <c r="D23" s="29"/>
      <c r="E23" s="29">
        <f t="shared" ref="E23:F23" si="9">E25</f>
        <v>1</v>
      </c>
      <c r="F23" s="29">
        <f t="shared" si="9"/>
        <v>0</v>
      </c>
      <c r="G23" s="32">
        <f>G25</f>
        <v>7</v>
      </c>
      <c r="H23" s="43"/>
      <c r="I23" s="32">
        <f t="shared" ref="I23" si="10">SUM(I24:I28)</f>
        <v>11</v>
      </c>
      <c r="J23" s="29"/>
      <c r="K23" s="29">
        <f>K25</f>
        <v>7</v>
      </c>
      <c r="L23" s="21"/>
      <c r="M23" s="21"/>
      <c r="N23" s="21"/>
      <c r="O23" s="19">
        <f t="shared" si="3"/>
        <v>39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13</v>
      </c>
      <c r="D25" s="12"/>
      <c r="E25" s="12">
        <v>1</v>
      </c>
      <c r="F25" s="12">
        <v>0</v>
      </c>
      <c r="G25" s="12">
        <v>7</v>
      </c>
      <c r="H25" s="45"/>
      <c r="I25" s="12">
        <v>11</v>
      </c>
      <c r="J25" s="12"/>
      <c r="K25" s="12">
        <v>7</v>
      </c>
      <c r="L25" s="21"/>
      <c r="M25" s="21"/>
      <c r="N25" s="21"/>
      <c r="O25" s="19">
        <f t="shared" si="3"/>
        <v>39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18</v>
      </c>
      <c r="D29" s="29"/>
      <c r="E29" s="29">
        <f t="shared" ref="E29" si="11">E30+E31</f>
        <v>0</v>
      </c>
      <c r="F29" s="29">
        <v>0</v>
      </c>
      <c r="G29" s="41"/>
      <c r="H29" s="43"/>
      <c r="I29" s="32">
        <f>SUM(I30:I34)</f>
        <v>5</v>
      </c>
      <c r="J29" s="29"/>
      <c r="K29" s="29">
        <v>0</v>
      </c>
      <c r="L29" s="21"/>
      <c r="M29" s="21"/>
      <c r="N29" s="21"/>
      <c r="O29" s="19">
        <f t="shared" si="3"/>
        <v>23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17</v>
      </c>
      <c r="D31" s="12"/>
      <c r="E31" s="12">
        <v>0</v>
      </c>
      <c r="F31" s="12">
        <v>0</v>
      </c>
      <c r="G31" s="39"/>
      <c r="H31" s="42"/>
      <c r="I31" s="12">
        <v>5</v>
      </c>
      <c r="J31" s="12"/>
      <c r="K31" s="12"/>
      <c r="L31" s="21"/>
      <c r="M31" s="21"/>
      <c r="N31" s="21"/>
      <c r="O31" s="19">
        <f t="shared" si="3"/>
        <v>22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19</v>
      </c>
      <c r="D40" s="12"/>
      <c r="E40" s="29">
        <v>1</v>
      </c>
      <c r="F40" s="29">
        <v>0</v>
      </c>
      <c r="G40" s="12">
        <v>19</v>
      </c>
      <c r="H40" s="37"/>
      <c r="I40" s="12">
        <v>14</v>
      </c>
      <c r="J40" s="12"/>
      <c r="K40" s="12"/>
      <c r="L40" s="19"/>
      <c r="M40" s="19"/>
      <c r="N40" s="19"/>
      <c r="O40" s="19">
        <f t="shared" si="3"/>
        <v>53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3">
      <c r="A45" s="13" t="s">
        <v>67</v>
      </c>
      <c r="B45" s="14" t="s">
        <v>68</v>
      </c>
      <c r="C45" s="29">
        <f>C4+C40</f>
        <v>202</v>
      </c>
      <c r="D45" s="29">
        <f>D20</f>
        <v>4</v>
      </c>
      <c r="E45" s="29">
        <f t="shared" ref="E45:F45" si="12">E40+E4</f>
        <v>74</v>
      </c>
      <c r="F45" s="29">
        <f t="shared" si="12"/>
        <v>3</v>
      </c>
      <c r="G45" s="32">
        <f>G40+G4</f>
        <v>48</v>
      </c>
      <c r="H45" s="32">
        <f>H4</f>
        <v>3</v>
      </c>
      <c r="I45" s="32">
        <f>SUM(I4,I40,I39)</f>
        <v>53</v>
      </c>
      <c r="J45" s="29"/>
      <c r="K45" s="32">
        <f>K4+K40</f>
        <v>27</v>
      </c>
      <c r="L45" s="23"/>
      <c r="M45" s="23"/>
      <c r="N45" s="23"/>
      <c r="O45" s="23">
        <f t="shared" si="3"/>
        <v>404</v>
      </c>
      <c r="P45" s="24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3">
      <c r="A128" s="15"/>
      <c r="B128" s="16"/>
    </row>
    <row r="129" spans="1:2" x14ac:dyDescent="0.3">
      <c r="A129" s="15"/>
      <c r="B129" s="16"/>
    </row>
    <row r="130" spans="1:2" x14ac:dyDescent="0.3">
      <c r="A130" s="15"/>
      <c r="B130" s="16"/>
    </row>
    <row r="131" spans="1:2" x14ac:dyDescent="0.3">
      <c r="A131" s="15"/>
      <c r="B131" s="16"/>
    </row>
    <row r="132" spans="1:2" x14ac:dyDescent="0.3">
      <c r="A132" s="15"/>
      <c r="B132" s="16"/>
    </row>
    <row r="133" spans="1:2" x14ac:dyDescent="0.3">
      <c r="A133" s="15"/>
      <c r="B133" s="16"/>
    </row>
    <row r="134" spans="1:2" x14ac:dyDescent="0.3">
      <c r="A134" s="15"/>
      <c r="B134" s="16"/>
    </row>
    <row r="135" spans="1:2" x14ac:dyDescent="0.3">
      <c r="A135" s="10"/>
      <c r="B135" s="11"/>
    </row>
    <row r="136" spans="1:2" x14ac:dyDescent="0.3">
      <c r="A136" s="10"/>
      <c r="B136" s="11"/>
    </row>
    <row r="137" spans="1:2" x14ac:dyDescent="0.3">
      <c r="A137" s="10"/>
      <c r="B137" s="11"/>
    </row>
    <row r="138" spans="1:2" x14ac:dyDescent="0.3">
      <c r="A138" s="10"/>
      <c r="B138" s="11"/>
    </row>
    <row r="139" spans="1:2" x14ac:dyDescent="0.3">
      <c r="A139" s="10"/>
      <c r="B139" s="11"/>
    </row>
    <row r="140" spans="1:2" x14ac:dyDescent="0.3">
      <c r="A140" s="10"/>
      <c r="B140" s="11"/>
    </row>
    <row r="141" spans="1:2" x14ac:dyDescent="0.3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2025-12-10T19:51:38Z</dcterms:modified>
</cp:coreProperties>
</file>