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\Desktop\"/>
    </mc:Choice>
  </mc:AlternateContent>
  <xr:revisionPtr revIDLastSave="0" documentId="13_ncr:1_{4D8ED6BB-F453-40D4-BFEA-32324BDAAFE6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3" l="1"/>
  <c r="G28" i="3"/>
  <c r="G22" i="3"/>
  <c r="G21" i="3" s="1"/>
  <c r="G11" i="3"/>
  <c r="G5" i="3"/>
  <c r="G4" i="3" s="1"/>
  <c r="G3" i="3" s="1"/>
  <c r="G44" i="3" s="1"/>
  <c r="G34" i="1"/>
  <c r="G28" i="1"/>
  <c r="G22" i="1"/>
  <c r="G21" i="1" s="1"/>
  <c r="G11" i="1"/>
  <c r="G5" i="1"/>
  <c r="G4" i="1" s="1"/>
  <c r="G3" i="1" s="1"/>
  <c r="G44" i="1" s="1"/>
  <c r="K35" i="11"/>
  <c r="K29" i="11"/>
  <c r="K23" i="11"/>
  <c r="K22" i="11" s="1"/>
  <c r="K12" i="11"/>
  <c r="K5" i="11" s="1"/>
  <c r="K4" i="11" s="1"/>
  <c r="K45" i="11" s="1"/>
  <c r="K6" i="11"/>
  <c r="K35" i="5"/>
  <c r="K23" i="5"/>
  <c r="K22" i="5" s="1"/>
  <c r="K12" i="5"/>
  <c r="K6" i="5"/>
  <c r="K5" i="5" s="1"/>
  <c r="K4" i="5" s="1"/>
  <c r="K45" i="5" s="1"/>
  <c r="H45" i="11"/>
  <c r="G6" i="11"/>
  <c r="G5" i="11" s="1"/>
  <c r="G4" i="11" s="1"/>
  <c r="G45" i="11" s="1"/>
  <c r="E34" i="3"/>
  <c r="E22" i="3"/>
  <c r="E21" i="3" s="1"/>
  <c r="E17" i="3"/>
  <c r="E5" i="3"/>
  <c r="E4" i="3"/>
  <c r="E3" i="3" s="1"/>
  <c r="E44" i="3" s="1"/>
  <c r="H45" i="5"/>
  <c r="G6" i="5"/>
  <c r="G5" i="5" s="1"/>
  <c r="G4" i="5" s="1"/>
  <c r="G45" i="5" s="1"/>
  <c r="E34" i="1"/>
  <c r="E28" i="1"/>
  <c r="E22" i="1"/>
  <c r="E21" i="1" s="1"/>
  <c r="E17" i="1"/>
  <c r="E4" i="1" s="1"/>
  <c r="E3" i="1" s="1"/>
  <c r="E44" i="1" s="1"/>
  <c r="E11" i="1"/>
  <c r="E5" i="1"/>
  <c r="M35" i="10"/>
  <c r="I29" i="10"/>
  <c r="K23" i="10"/>
  <c r="I23" i="10"/>
  <c r="M22" i="10"/>
  <c r="K22" i="10"/>
  <c r="I22" i="10"/>
  <c r="M18" i="10"/>
  <c r="K12" i="10"/>
  <c r="I12" i="10"/>
  <c r="M6" i="10"/>
  <c r="K6" i="10"/>
  <c r="I6" i="10"/>
  <c r="M5" i="10"/>
  <c r="K5" i="10"/>
  <c r="I5" i="10"/>
  <c r="I4" i="10" s="1"/>
  <c r="I45" i="10" s="1"/>
  <c r="M4" i="10"/>
  <c r="M45" i="10" s="1"/>
  <c r="K4" i="10"/>
  <c r="K45" i="10" s="1"/>
  <c r="H45" i="10"/>
  <c r="D45" i="10"/>
  <c r="C29" i="10"/>
  <c r="G23" i="10"/>
  <c r="C23" i="10"/>
  <c r="C22" i="10" s="1"/>
  <c r="G22" i="10"/>
  <c r="G4" i="10" s="1"/>
  <c r="G45" i="10" s="1"/>
  <c r="D18" i="10"/>
  <c r="G12" i="10"/>
  <c r="C12" i="10"/>
  <c r="G6" i="10"/>
  <c r="C6" i="10"/>
  <c r="C5" i="10" s="1"/>
  <c r="C4" i="10" s="1"/>
  <c r="C45" i="10" s="1"/>
  <c r="G5" i="10"/>
  <c r="D5" i="10"/>
  <c r="D4" i="10"/>
  <c r="M35" i="9"/>
  <c r="M29" i="9"/>
  <c r="M22" i="9" s="1"/>
  <c r="I29" i="9"/>
  <c r="K23" i="9"/>
  <c r="K22" i="9" s="1"/>
  <c r="I23" i="9"/>
  <c r="I22" i="9" s="1"/>
  <c r="M18" i="9"/>
  <c r="M12" i="9"/>
  <c r="K12" i="9"/>
  <c r="I12" i="9"/>
  <c r="M6" i="9"/>
  <c r="M45" i="9" s="1"/>
  <c r="K6" i="9"/>
  <c r="I6" i="9"/>
  <c r="I5" i="9" s="1"/>
  <c r="I4" i="9" s="1"/>
  <c r="I45" i="9" s="1"/>
  <c r="M5" i="9"/>
  <c r="M4" i="9" s="1"/>
  <c r="K5" i="9"/>
  <c r="K4" i="9" s="1"/>
  <c r="K45" i="9" s="1"/>
  <c r="H45" i="9"/>
  <c r="D45" i="9"/>
  <c r="C29" i="9"/>
  <c r="G23" i="9"/>
  <c r="C23" i="9"/>
  <c r="C22" i="9" s="1"/>
  <c r="G22" i="9"/>
  <c r="D18" i="9"/>
  <c r="G12" i="9"/>
  <c r="C12" i="9"/>
  <c r="G6" i="9"/>
  <c r="C6" i="9"/>
  <c r="G5" i="9"/>
  <c r="D5" i="9"/>
  <c r="G4" i="9"/>
  <c r="G45" i="9" s="1"/>
  <c r="D4" i="9"/>
  <c r="H34" i="4"/>
  <c r="H22" i="4"/>
  <c r="H21" i="4" s="1"/>
  <c r="G22" i="4"/>
  <c r="G21" i="4" s="1"/>
  <c r="H17" i="4"/>
  <c r="G11" i="4"/>
  <c r="H5" i="4"/>
  <c r="H4" i="4" s="1"/>
  <c r="H3" i="4" s="1"/>
  <c r="H44" i="4" s="1"/>
  <c r="G5" i="4"/>
  <c r="G4" i="4" s="1"/>
  <c r="G3" i="4" s="1"/>
  <c r="G44" i="4" s="1"/>
  <c r="E34" i="4"/>
  <c r="F28" i="4"/>
  <c r="F22" i="4"/>
  <c r="F21" i="4" s="1"/>
  <c r="F3" i="4" s="1"/>
  <c r="F44" i="4" s="1"/>
  <c r="E22" i="4"/>
  <c r="C22" i="4"/>
  <c r="C21" i="4" s="1"/>
  <c r="E21" i="4"/>
  <c r="E17" i="4"/>
  <c r="C17" i="4"/>
  <c r="F11" i="4"/>
  <c r="F5" i="4"/>
  <c r="E5" i="4"/>
  <c r="C5" i="4"/>
  <c r="C4" i="4" s="1"/>
  <c r="C3" i="4" s="1"/>
  <c r="C44" i="4" s="1"/>
  <c r="F4" i="4"/>
  <c r="E4" i="4"/>
  <c r="E3" i="4"/>
  <c r="E44" i="4" s="1"/>
  <c r="H34" i="2"/>
  <c r="H28" i="2"/>
  <c r="G28" i="2"/>
  <c r="H22" i="2"/>
  <c r="H21" i="2" s="1"/>
  <c r="G22" i="2"/>
  <c r="G21" i="2" s="1"/>
  <c r="H17" i="2"/>
  <c r="H11" i="2"/>
  <c r="G11" i="2"/>
  <c r="H5" i="2"/>
  <c r="H44" i="2" s="1"/>
  <c r="G5" i="2"/>
  <c r="G4" i="2" s="1"/>
  <c r="G3" i="2" s="1"/>
  <c r="G44" i="2" s="1"/>
  <c r="H4" i="2"/>
  <c r="H3" i="2" s="1"/>
  <c r="E34" i="2"/>
  <c r="F28" i="2"/>
  <c r="E28" i="2"/>
  <c r="C28" i="2"/>
  <c r="F22" i="2"/>
  <c r="E22" i="2"/>
  <c r="C22" i="2"/>
  <c r="F21" i="2"/>
  <c r="E21" i="2"/>
  <c r="C21" i="2"/>
  <c r="E17" i="2"/>
  <c r="F11" i="2"/>
  <c r="F4" i="2" s="1"/>
  <c r="F3" i="2" s="1"/>
  <c r="F44" i="2" s="1"/>
  <c r="E11" i="2"/>
  <c r="C11" i="2"/>
  <c r="F5" i="2"/>
  <c r="E5" i="2"/>
  <c r="C5" i="2"/>
  <c r="E4" i="2"/>
  <c r="E3" i="2" s="1"/>
  <c r="E44" i="2" s="1"/>
  <c r="M35" i="11"/>
  <c r="M29" i="11"/>
  <c r="M22" i="11" s="1"/>
  <c r="M18" i="11"/>
  <c r="M12" i="11"/>
  <c r="M6" i="11"/>
  <c r="M35" i="5"/>
  <c r="M29" i="5"/>
  <c r="M22" i="5" s="1"/>
  <c r="M18" i="5"/>
  <c r="M12" i="5"/>
  <c r="M6" i="5"/>
  <c r="H34" i="3"/>
  <c r="H22" i="3"/>
  <c r="H21" i="3" s="1"/>
  <c r="H17" i="3"/>
  <c r="H5" i="3"/>
  <c r="H4" i="3" s="1"/>
  <c r="H34" i="1"/>
  <c r="H28" i="1"/>
  <c r="H22" i="1"/>
  <c r="H21" i="1" s="1"/>
  <c r="H17" i="1"/>
  <c r="H11" i="1"/>
  <c r="H5" i="1"/>
  <c r="F23" i="11"/>
  <c r="F22" i="11" s="1"/>
  <c r="F18" i="11"/>
  <c r="F6" i="11"/>
  <c r="F5" i="11" s="1"/>
  <c r="F4" i="11" s="1"/>
  <c r="F45" i="11" s="1"/>
  <c r="E29" i="11"/>
  <c r="E23" i="11"/>
  <c r="E22" i="11" s="1"/>
  <c r="E18" i="11"/>
  <c r="E12" i="11"/>
  <c r="E6" i="11"/>
  <c r="E5" i="11" s="1"/>
  <c r="E4" i="11" s="1"/>
  <c r="E45" i="11" s="1"/>
  <c r="I29" i="11"/>
  <c r="I23" i="11"/>
  <c r="I22" i="11" s="1"/>
  <c r="I12" i="11"/>
  <c r="I6" i="11"/>
  <c r="I5" i="11"/>
  <c r="I4" i="11" s="1"/>
  <c r="I45" i="11" s="1"/>
  <c r="I29" i="5"/>
  <c r="I23" i="5"/>
  <c r="I22" i="5" s="1"/>
  <c r="I12" i="5"/>
  <c r="I6" i="5"/>
  <c r="I5" i="5"/>
  <c r="I4" i="5" s="1"/>
  <c r="I45" i="5" s="1"/>
  <c r="F28" i="3"/>
  <c r="F22" i="3"/>
  <c r="F21" i="3" s="1"/>
  <c r="F11" i="3"/>
  <c r="F5" i="3"/>
  <c r="F4" i="3"/>
  <c r="F3" i="3" s="1"/>
  <c r="F44" i="3" s="1"/>
  <c r="F28" i="1"/>
  <c r="F22" i="1"/>
  <c r="F21" i="1"/>
  <c r="F11" i="1"/>
  <c r="F4" i="1" s="1"/>
  <c r="F3" i="1" s="1"/>
  <c r="F44" i="1" s="1"/>
  <c r="F5" i="1"/>
  <c r="F23" i="5"/>
  <c r="F22" i="5" s="1"/>
  <c r="F18" i="5"/>
  <c r="F6" i="5"/>
  <c r="F5" i="5" s="1"/>
  <c r="F4" i="5" s="1"/>
  <c r="F45" i="5" s="1"/>
  <c r="E29" i="5"/>
  <c r="E23" i="5"/>
  <c r="E22" i="5" s="1"/>
  <c r="E18" i="5"/>
  <c r="E12" i="5"/>
  <c r="E6" i="5"/>
  <c r="E5" i="5" s="1"/>
  <c r="E4" i="5" s="1"/>
  <c r="E45" i="5" s="1"/>
  <c r="D22" i="3"/>
  <c r="D21" i="3" s="1"/>
  <c r="D17" i="3"/>
  <c r="D11" i="3"/>
  <c r="D5" i="3"/>
  <c r="D4" i="3" s="1"/>
  <c r="D3" i="3" s="1"/>
  <c r="D44" i="3" s="1"/>
  <c r="D28" i="1"/>
  <c r="D22" i="1"/>
  <c r="D21" i="1" s="1"/>
  <c r="D17" i="1"/>
  <c r="D11" i="1"/>
  <c r="D5" i="1"/>
  <c r="D4" i="1" s="1"/>
  <c r="D3" i="1" s="1"/>
  <c r="D44" i="1" s="1"/>
  <c r="D45" i="11"/>
  <c r="D18" i="11"/>
  <c r="D5" i="11" s="1"/>
  <c r="D4" i="11" s="1"/>
  <c r="C29" i="11"/>
  <c r="C23" i="11"/>
  <c r="C22" i="11" s="1"/>
  <c r="C18" i="11"/>
  <c r="C12" i="11"/>
  <c r="C6" i="11"/>
  <c r="C5" i="11" s="1"/>
  <c r="D45" i="5"/>
  <c r="D18" i="5"/>
  <c r="D5" i="5" s="1"/>
  <c r="D4" i="5" s="1"/>
  <c r="C29" i="5"/>
  <c r="C23" i="5"/>
  <c r="C22" i="5" s="1"/>
  <c r="C18" i="5"/>
  <c r="C12" i="5"/>
  <c r="C6" i="5"/>
  <c r="C5" i="5" s="1"/>
  <c r="C22" i="3"/>
  <c r="C21" i="3" s="1"/>
  <c r="C17" i="3"/>
  <c r="C5" i="3"/>
  <c r="C4" i="3" s="1"/>
  <c r="C3" i="3" s="1"/>
  <c r="C44" i="3" s="1"/>
  <c r="C28" i="1"/>
  <c r="C22" i="1"/>
  <c r="C21" i="1" s="1"/>
  <c r="C11" i="1"/>
  <c r="C5" i="1"/>
  <c r="C5" i="9" l="1"/>
  <c r="C4" i="9" s="1"/>
  <c r="C45" i="9"/>
  <c r="C4" i="2"/>
  <c r="C3" i="2" s="1"/>
  <c r="C44" i="2"/>
  <c r="M45" i="11"/>
  <c r="M5" i="11"/>
  <c r="M4" i="11" s="1"/>
  <c r="M45" i="5"/>
  <c r="M5" i="5"/>
  <c r="M4" i="5" s="1"/>
  <c r="H3" i="3"/>
  <c r="H44" i="3" s="1"/>
  <c r="H44" i="1"/>
  <c r="H4" i="1"/>
  <c r="H3" i="1" s="1"/>
  <c r="C4" i="11"/>
  <c r="C45" i="11" s="1"/>
  <c r="C4" i="5"/>
  <c r="C45" i="5" s="1"/>
  <c r="C44" i="1"/>
  <c r="C4" i="1"/>
  <c r="C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<sst xmlns="http://schemas.openxmlformats.org/spreadsheetml/2006/main" count="916" uniqueCount="102">
  <si>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</si>
  <si>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</si>
  <si>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</si>
  <si>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</si>
  <si>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</si>
  <si>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</si>
  <si>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</si>
  <si>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</si>
  <si>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</si>
  <si>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</si>
  <si>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</si>
  <si>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</si>
  <si>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</si>
  <si>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</si>
  <si>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</si>
  <si>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</si>
  <si>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</si>
  <si>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</si>
  <si>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</si>
  <si>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</si>
  <si>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</si>
  <si>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</si>
  <si>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</si>
  <si>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</si>
  <si>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</si>
  <si>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</si>
  <si>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</si>
  <si>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</si>
  <si>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</si>
  <si>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</si>
  <si>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</si>
  <si>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</si>
  <si>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</si>
  <si>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</si>
  <si>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</si>
  <si>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</si>
  <si>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</si>
  <si>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</si>
  <si>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</si>
  <si>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</si>
  <si>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</si>
  <si>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</si>
  <si>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</si>
  <si>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</si>
  <si>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</si>
  <si>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</si>
  <si>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</si>
  <si>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</si>
  <si>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</si>
  <si>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</si>
  <si>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</si>
  <si>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</si>
  <si>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</si>
  <si>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</si>
  <si>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</si>
  <si>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</si>
  <si>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</si>
  <si>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</si>
  <si>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</si>
  <si>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</si>
  <si>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</si>
  <si>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</si>
  <si>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</si>
  <si>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</si>
  <si>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</si>
  <si>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</si>
  <si>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</si>
  <si>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</si>
  <si>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</si>
  <si>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</si>
  <si>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</si>
  <si>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</si>
  <si>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</si>
  <si>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</si>
  <si>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</si>
  <si>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</si>
  <si>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</si>
  <si>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</si>
  <si>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</si>
  <si>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</si>
  <si>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</si>
  <si>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</si>
  <si>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</si>
  <si>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</si>
  <si>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</si>
  <si>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Primi i shkruar bruto, në mijëra denarë, të shoqërive të sigurimeve jetë, për muajin shkurt të vitit 2026</t>
  </si>
  <si>
    <t>Numri i kontratave të lidhura të shoqërive të jetës, për muajin shkurt të vitit 2026</t>
  </si>
  <si>
    <t>Dëme të paguara bruto, në mijëra denarë,  për shoqëritë e sigurimeve jetë, për muajin shkurt të vitit 2026</t>
  </si>
  <si>
    <t>Dëme të paguara bruto, në mijëra denarë,  për shoqëritë e sigurimeve jetë, për muajin shkurt të vitit 2025</t>
  </si>
  <si>
    <t>Numri i dëmeve të paguara të shoqërive të sigurimeve jetë, për muajin shkurt të vitit 2026</t>
  </si>
  <si>
    <t>Numri i dëmeve të paguara të shoqërive të sigurimeve jetë, për muajin shkurt të vitit 2025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</si>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</sst>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8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164" fontId="0" fillId="0" borderId="0" xfId="1" applyNumberFormat="1" applyFont="1"/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85</v>
      </c>
    </row>
    <row r="2" spans="1:39" s="7" customFormat="1" ht="15" x14ac:dyDescent="0.25">
      <c r="A2" s="8"/>
      <c r="B2" s="9"/>
      <c r="C2" s="70" t="s">
        <v>91</v>
      </c>
      <c r="D2" s="70" t="s">
        <v>92</v>
      </c>
      <c r="E2" s="70" t="s">
        <v>93</v>
      </c>
      <c r="F2" s="70" t="s">
        <v>94</v>
      </c>
      <c r="G2" s="70" t="s">
        <v>95</v>
      </c>
      <c r="H2" s="71" t="s">
        <v>96</v>
      </c>
      <c r="I2" s="71" t="s">
        <v>97</v>
      </c>
    </row>
    <row r="3" spans="1:39" s="1" customFormat="1" x14ac:dyDescent="0.2">
      <c r="A3" s="65" t="s">
        <v>59</v>
      </c>
      <c r="B3" s="11" t="s">
        <v>1</v>
      </c>
      <c r="C3" s="27">
        <f t="shared" ref="C3" si="0">C4+C21</f>
        <v>32930</v>
      </c>
      <c r="D3" s="27">
        <f>D4+D21</f>
        <v>2698</v>
      </c>
      <c r="E3" s="27">
        <f t="shared" ref="E3" si="1">E4+E21</f>
        <v>1641</v>
      </c>
      <c r="F3" s="50">
        <f>SUM(F4,F21,F28)</f>
        <v>16851</v>
      </c>
      <c r="G3" s="44">
        <f>G4+G21</f>
        <v>27815.161040904</v>
      </c>
      <c r="H3" s="44">
        <f>H4+H21</f>
        <v>666.19</v>
      </c>
      <c r="I3" s="19">
        <f>SUM(C3:H3)</f>
        <v>82601.351040904003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1" t="s">
        <v>2</v>
      </c>
      <c r="C4" s="27">
        <f>C5+C11</f>
        <v>1327</v>
      </c>
      <c r="D4" s="27">
        <f>D5+D11+D17</f>
        <v>2698</v>
      </c>
      <c r="E4" s="27">
        <f t="shared" ref="E4" si="2">SUM(E5,E17,E11)</f>
        <v>165</v>
      </c>
      <c r="F4" s="50">
        <f>SUM(F11,F5)</f>
        <v>0</v>
      </c>
      <c r="G4" s="44">
        <f>G5+G11</f>
        <v>18016.611522192001</v>
      </c>
      <c r="H4" s="44">
        <f>H5+H11</f>
        <v>0</v>
      </c>
      <c r="I4" s="19">
        <f t="shared" ref="I4:I44" si="3">SUM(C4:H4)</f>
        <v>22206.611522192001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6" t="s">
        <v>3</v>
      </c>
      <c r="C5" s="27">
        <f>SUM(C6:C10)</f>
        <v>1316</v>
      </c>
      <c r="D5" s="27">
        <f t="shared" ref="D5:E5" si="4">SUM(D6:D10)</f>
        <v>2368</v>
      </c>
      <c r="E5" s="27">
        <f t="shared" si="4"/>
        <v>157</v>
      </c>
      <c r="F5" s="50">
        <f>SUM(F6:F10)</f>
        <v>0</v>
      </c>
      <c r="G5" s="44">
        <f>G6+G8</f>
        <v>17837.224020024001</v>
      </c>
      <c r="H5" s="44">
        <f>SUM(H6:H10)</f>
        <v>0</v>
      </c>
      <c r="I5" s="21">
        <f t="shared" si="3"/>
        <v>21678.224020024001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6" t="s">
        <v>4</v>
      </c>
      <c r="C6" s="58">
        <v>1057</v>
      </c>
      <c r="D6" s="12">
        <v>353</v>
      </c>
      <c r="E6" s="12">
        <v>47</v>
      </c>
      <c r="F6" s="12">
        <v>0</v>
      </c>
      <c r="G6" s="45">
        <v>17345.921181912003</v>
      </c>
      <c r="H6" s="46"/>
      <c r="I6" s="21">
        <f t="shared" si="3"/>
        <v>18802.921181912003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6" t="s">
        <v>5</v>
      </c>
      <c r="C7" s="29">
        <v>0</v>
      </c>
      <c r="D7" s="12">
        <v>3</v>
      </c>
      <c r="E7" s="12"/>
      <c r="F7" s="51">
        <v>0</v>
      </c>
      <c r="G7" s="45"/>
      <c r="H7" s="46"/>
      <c r="I7" s="21">
        <f t="shared" si="3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6" t="s">
        <v>6</v>
      </c>
      <c r="C8" s="58">
        <v>148</v>
      </c>
      <c r="D8" s="12">
        <v>1323</v>
      </c>
      <c r="E8" s="12"/>
      <c r="F8" s="12"/>
      <c r="G8" s="45">
        <v>491.30283811200002</v>
      </c>
      <c r="H8" s="46"/>
      <c r="I8" s="21">
        <f t="shared" si="3"/>
        <v>1962.302838112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6" t="s">
        <v>7</v>
      </c>
      <c r="C9" s="29">
        <v>0</v>
      </c>
      <c r="D9" s="12">
        <v>689</v>
      </c>
      <c r="E9" s="12">
        <v>110</v>
      </c>
      <c r="F9" s="12">
        <v>0</v>
      </c>
      <c r="G9" s="46"/>
      <c r="H9" s="46"/>
      <c r="I9" s="21">
        <f t="shared" si="3"/>
        <v>799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6" t="s">
        <v>8</v>
      </c>
      <c r="C10" s="29">
        <v>111</v>
      </c>
      <c r="D10" s="12">
        <v>0</v>
      </c>
      <c r="E10" s="12"/>
      <c r="F10" s="51">
        <v>0</v>
      </c>
      <c r="G10" s="46"/>
      <c r="H10" s="46"/>
      <c r="I10" s="21">
        <f t="shared" si="3"/>
        <v>111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6" t="s">
        <v>9</v>
      </c>
      <c r="C11" s="30">
        <f>SUM(C12:C16)</f>
        <v>11</v>
      </c>
      <c r="D11" s="27">
        <f>SUM(D12:D16)</f>
        <v>330</v>
      </c>
      <c r="E11" s="36">
        <f>SUM(E12:E16)</f>
        <v>8</v>
      </c>
      <c r="F11" s="52">
        <f>SUM(F16,F13)</f>
        <v>0</v>
      </c>
      <c r="G11" s="44">
        <f>SUM(G12:G16)</f>
        <v>179.38750216799997</v>
      </c>
      <c r="H11" s="44">
        <f>SUM(H12:H16)</f>
        <v>0</v>
      </c>
      <c r="I11" s="21">
        <f t="shared" si="3"/>
        <v>528.38750216799997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6" t="s">
        <v>10</v>
      </c>
      <c r="C12" s="59">
        <v>4</v>
      </c>
      <c r="D12" s="12">
        <v>93</v>
      </c>
      <c r="E12" s="12">
        <v>5</v>
      </c>
      <c r="F12" s="51">
        <v>0</v>
      </c>
      <c r="G12" s="45">
        <v>14.294068211999997</v>
      </c>
      <c r="H12" s="46"/>
      <c r="I12" s="21">
        <f t="shared" si="3"/>
        <v>116.294068212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6" t="s">
        <v>11</v>
      </c>
      <c r="C13" s="59">
        <v>4</v>
      </c>
      <c r="D13" s="12">
        <v>216</v>
      </c>
      <c r="E13" s="12">
        <v>2</v>
      </c>
      <c r="F13" s="12">
        <v>0</v>
      </c>
      <c r="G13" s="45">
        <v>147.95461851599998</v>
      </c>
      <c r="H13" s="46"/>
      <c r="I13" s="21">
        <f t="shared" si="3"/>
        <v>369.95461851599998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6" t="s">
        <v>14</v>
      </c>
      <c r="C16" s="29">
        <v>3</v>
      </c>
      <c r="D16" s="12">
        <v>21</v>
      </c>
      <c r="E16" s="12">
        <v>1</v>
      </c>
      <c r="F16" s="51">
        <v>0</v>
      </c>
      <c r="G16" s="45">
        <v>17.138815440000002</v>
      </c>
      <c r="H16" s="46"/>
      <c r="I16" s="21">
        <f t="shared" si="3"/>
        <v>42.138815440000002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6" t="s">
        <v>15</v>
      </c>
      <c r="C17" s="32">
        <v>0</v>
      </c>
      <c r="D17" s="27">
        <f t="shared" ref="D17:E17" si="5">SUM(D18:D20)</f>
        <v>0</v>
      </c>
      <c r="E17" s="27">
        <f t="shared" si="5"/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1" t="s">
        <v>19</v>
      </c>
      <c r="C21" s="32">
        <f>C22+C28</f>
        <v>31603</v>
      </c>
      <c r="D21" s="27">
        <f>D22+D28</f>
        <v>0</v>
      </c>
      <c r="E21" s="27">
        <f t="shared" ref="E21" si="6">SUM(E22,E28,E34)</f>
        <v>1476</v>
      </c>
      <c r="F21" s="30">
        <f>SUM(F22,F34)</f>
        <v>7850</v>
      </c>
      <c r="G21" s="27">
        <f t="shared" ref="G21" si="7">G22</f>
        <v>9798.5495187119977</v>
      </c>
      <c r="H21" s="44">
        <f>H22+H28</f>
        <v>666.19</v>
      </c>
      <c r="I21" s="19">
        <f t="shared" si="3"/>
        <v>51393.739518711998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6" t="s">
        <v>20</v>
      </c>
      <c r="C22" s="30">
        <f>SUM(C23:C27)</f>
        <v>28860</v>
      </c>
      <c r="D22" s="27">
        <f>D24</f>
        <v>0</v>
      </c>
      <c r="E22" s="27">
        <f t="shared" ref="E22" si="8">SUM(E23:E27)</f>
        <v>1476</v>
      </c>
      <c r="F22" s="30">
        <f t="shared" ref="F22" si="9">SUM(F23:F27)</f>
        <v>7850</v>
      </c>
      <c r="G22" s="44">
        <f>G24</f>
        <v>9798.5495187119977</v>
      </c>
      <c r="H22" s="44">
        <f>SUM(H23:H27)</f>
        <v>466.63</v>
      </c>
      <c r="I22" s="21">
        <f t="shared" si="3"/>
        <v>48451.179518711993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6" t="s">
        <v>22</v>
      </c>
      <c r="C24" s="33">
        <v>28860</v>
      </c>
      <c r="D24" s="12">
        <v>0</v>
      </c>
      <c r="E24" s="12">
        <v>1476</v>
      </c>
      <c r="F24" s="12">
        <v>7850</v>
      </c>
      <c r="G24" s="46">
        <v>9798.5495187119977</v>
      </c>
      <c r="H24" s="46">
        <v>466.63</v>
      </c>
      <c r="I24" s="21">
        <f t="shared" si="3"/>
        <v>48451.179518711993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6" t="s">
        <v>26</v>
      </c>
      <c r="C28" s="30">
        <f>SUM(C29:C33)</f>
        <v>2743</v>
      </c>
      <c r="D28" s="27">
        <f>D29+D30</f>
        <v>0</v>
      </c>
      <c r="E28" s="27">
        <f>SUM(E29:E33)</f>
        <v>0</v>
      </c>
      <c r="F28" s="30">
        <f>SUM(F29:F33)</f>
        <v>9001</v>
      </c>
      <c r="G28" s="44">
        <f>SUM(G29:G33)</f>
        <v>0</v>
      </c>
      <c r="H28" s="44">
        <f>SUM(H29:H33)</f>
        <v>199.56</v>
      </c>
      <c r="I28" s="21">
        <f t="shared" si="3"/>
        <v>11943.56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6" t="s">
        <v>27</v>
      </c>
      <c r="C29" s="59">
        <v>32</v>
      </c>
      <c r="D29" s="12">
        <v>0</v>
      </c>
      <c r="E29" s="12"/>
      <c r="F29" s="12">
        <v>3069</v>
      </c>
      <c r="G29" s="46"/>
      <c r="H29" s="46">
        <v>20.939999999999998</v>
      </c>
      <c r="I29" s="21">
        <f t="shared" si="3"/>
        <v>3121.94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6" t="s">
        <v>28</v>
      </c>
      <c r="C30" s="59">
        <v>2592</v>
      </c>
      <c r="D30" s="12">
        <v>0</v>
      </c>
      <c r="E30" s="12"/>
      <c r="F30" s="12">
        <v>413</v>
      </c>
      <c r="G30" s="46"/>
      <c r="H30" s="46">
        <v>58.010000000000005</v>
      </c>
      <c r="I30" s="21">
        <f t="shared" si="3"/>
        <v>3063.01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6" t="s">
        <v>31</v>
      </c>
      <c r="C33" s="29">
        <v>119</v>
      </c>
      <c r="D33" s="12">
        <v>0</v>
      </c>
      <c r="E33" s="12"/>
      <c r="F33" s="12">
        <v>5519</v>
      </c>
      <c r="G33" s="46"/>
      <c r="H33" s="46">
        <v>120.60999999999999</v>
      </c>
      <c r="I33" s="21">
        <f t="shared" si="3"/>
        <v>5758.61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6" t="s">
        <v>32</v>
      </c>
      <c r="C34" s="34">
        <v>0</v>
      </c>
      <c r="D34" s="27">
        <v>0</v>
      </c>
      <c r="E34" s="27">
        <f t="shared" ref="E34" si="10">SUM(E35:E37)</f>
        <v>0</v>
      </c>
      <c r="F34" s="52">
        <v>0</v>
      </c>
      <c r="G34" s="44">
        <f>G39</f>
        <v>22853.038405735999</v>
      </c>
      <c r="H34" s="44">
        <f>SUM(H35:H37)</f>
        <v>0</v>
      </c>
      <c r="I34" s="21">
        <f t="shared" si="3"/>
        <v>22853.038405735999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1" t="s">
        <v>37</v>
      </c>
      <c r="C39" s="58">
        <v>15008</v>
      </c>
      <c r="D39" s="27">
        <v>7971</v>
      </c>
      <c r="E39" s="12">
        <v>6477</v>
      </c>
      <c r="F39" s="12">
        <v>932</v>
      </c>
      <c r="G39" s="46">
        <v>22853.038405735999</v>
      </c>
      <c r="H39" s="46">
        <v>496.83</v>
      </c>
      <c r="I39" s="19">
        <f t="shared" si="3"/>
        <v>53737.868405736001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9" t="s">
        <v>84</v>
      </c>
      <c r="B44" s="14" t="s">
        <v>42</v>
      </c>
      <c r="C44" s="27">
        <f>C5+C11+C22+C28+C39</f>
        <v>47938</v>
      </c>
      <c r="D44" s="27">
        <f>D39+D3</f>
        <v>10669</v>
      </c>
      <c r="E44" s="27">
        <f t="shared" ref="E44" si="11">SUM(E3,E38:E43)</f>
        <v>8118</v>
      </c>
      <c r="F44" s="53">
        <f>SUM(F3,F39)</f>
        <v>17783</v>
      </c>
      <c r="G44" s="47">
        <f>G3+G39</f>
        <v>50668.199446639999</v>
      </c>
      <c r="H44" s="60">
        <f>H5+H11+H22+H28+H39</f>
        <v>1163.02</v>
      </c>
      <c r="I44" s="23">
        <f t="shared" si="3"/>
        <v>136339.21944664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85</v>
      </c>
    </row>
    <row r="2" spans="1:39" s="7" customFormat="1" ht="15" x14ac:dyDescent="0.25">
      <c r="A2" s="8"/>
      <c r="B2" s="9"/>
      <c r="C2" s="70" t="s">
        <v>91</v>
      </c>
      <c r="D2" s="70" t="s">
        <v>92</v>
      </c>
      <c r="E2" s="70" t="s">
        <v>93</v>
      </c>
      <c r="F2" s="70" t="s">
        <v>94</v>
      </c>
      <c r="G2" s="70" t="s">
        <v>95</v>
      </c>
      <c r="H2" s="71" t="s">
        <v>96</v>
      </c>
      <c r="I2" s="71" t="s">
        <v>97</v>
      </c>
    </row>
    <row r="3" spans="1:39" s="1" customFormat="1" x14ac:dyDescent="0.2">
      <c r="A3" s="65" t="s">
        <v>59</v>
      </c>
      <c r="B3" s="11" t="s">
        <v>1</v>
      </c>
      <c r="C3" s="27">
        <f t="shared" ref="C3" si="0">C4+C21</f>
        <v>17610</v>
      </c>
      <c r="D3" s="27">
        <v>2539</v>
      </c>
      <c r="E3" s="27">
        <f t="shared" ref="E3" si="1">E4+E21</f>
        <v>1225</v>
      </c>
      <c r="F3" s="50">
        <f>SUM(F4,F21,F28)</f>
        <v>6770</v>
      </c>
      <c r="G3" s="44">
        <f>G4+G21</f>
        <v>20064.554402320024</v>
      </c>
      <c r="H3" s="44">
        <f>H4+H21</f>
        <v>1472.42</v>
      </c>
      <c r="I3" s="19">
        <f>SUM(C3:H3)</f>
        <v>49680.974402320018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1" t="s">
        <v>2</v>
      </c>
      <c r="C4" s="27">
        <f>C5+C11</f>
        <v>1641</v>
      </c>
      <c r="D4" s="27">
        <v>2539</v>
      </c>
      <c r="E4" s="27">
        <f t="shared" ref="E4" si="2">SUM(E5,E17,E11)</f>
        <v>652</v>
      </c>
      <c r="F4" s="50">
        <f>SUM(F11,F5)</f>
        <v>117</v>
      </c>
      <c r="G4" s="44">
        <f>G5+G11</f>
        <v>9378.3877102400002</v>
      </c>
      <c r="H4" s="44">
        <f>H5+H11</f>
        <v>0</v>
      </c>
      <c r="I4" s="19">
        <f t="shared" ref="I4:I44" si="3">SUM(C4:H4)</f>
        <v>14327.38771024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6" t="s">
        <v>3</v>
      </c>
      <c r="C5" s="27">
        <f>SUM(C6:C10)</f>
        <v>1626</v>
      </c>
      <c r="D5" s="27">
        <v>2330</v>
      </c>
      <c r="E5" s="27">
        <f t="shared" ref="E5" si="4">SUM(E6:E10)</f>
        <v>573</v>
      </c>
      <c r="F5" s="50">
        <f>SUM(F6:F10)</f>
        <v>109</v>
      </c>
      <c r="G5" s="44">
        <f>G6+G8</f>
        <v>9315.6791278399996</v>
      </c>
      <c r="H5" s="44">
        <f>SUM(H6:H10)</f>
        <v>0</v>
      </c>
      <c r="I5" s="21">
        <f t="shared" si="3"/>
        <v>13953.67912784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6" t="s">
        <v>4</v>
      </c>
      <c r="C6" s="28">
        <v>1422</v>
      </c>
      <c r="D6" s="12">
        <v>121</v>
      </c>
      <c r="E6" s="12">
        <v>149</v>
      </c>
      <c r="F6" s="12">
        <v>66</v>
      </c>
      <c r="G6" s="45">
        <v>9167.1159886400001</v>
      </c>
      <c r="H6" s="46"/>
      <c r="I6" s="21">
        <f t="shared" si="3"/>
        <v>10925.11598864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6" t="s">
        <v>5</v>
      </c>
      <c r="C7" s="29">
        <v>0</v>
      </c>
      <c r="D7" s="12">
        <v>1</v>
      </c>
      <c r="E7" s="12"/>
      <c r="F7" s="51">
        <v>0</v>
      </c>
      <c r="G7" s="45"/>
      <c r="H7" s="46"/>
      <c r="I7" s="21">
        <f t="shared" si="3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6" t="s">
        <v>6</v>
      </c>
      <c r="C8" s="28">
        <v>158</v>
      </c>
      <c r="D8" s="12">
        <v>1327</v>
      </c>
      <c r="E8" s="12"/>
      <c r="F8" s="12">
        <v>12</v>
      </c>
      <c r="G8" s="45">
        <v>148.56313919999999</v>
      </c>
      <c r="H8" s="46"/>
      <c r="I8" s="21">
        <f t="shared" si="3"/>
        <v>1645.5631392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6" t="s">
        <v>7</v>
      </c>
      <c r="C9" s="29">
        <v>0</v>
      </c>
      <c r="D9" s="12">
        <v>881</v>
      </c>
      <c r="E9" s="12">
        <v>424</v>
      </c>
      <c r="F9" s="12">
        <v>31</v>
      </c>
      <c r="G9" s="46"/>
      <c r="H9" s="46"/>
      <c r="I9" s="21">
        <f t="shared" si="3"/>
        <v>1336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6" t="s">
        <v>8</v>
      </c>
      <c r="C10" s="29">
        <v>46</v>
      </c>
      <c r="D10" s="12">
        <v>0</v>
      </c>
      <c r="E10" s="12"/>
      <c r="F10" s="51">
        <v>0</v>
      </c>
      <c r="G10" s="46"/>
      <c r="H10" s="46"/>
      <c r="I10" s="21">
        <f t="shared" si="3"/>
        <v>46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6" t="s">
        <v>9</v>
      </c>
      <c r="C11" s="30">
        <f>C12+C13+C14+C15+C16</f>
        <v>15</v>
      </c>
      <c r="D11" s="27">
        <v>209</v>
      </c>
      <c r="E11" s="36">
        <f>SUM(E12:E16)</f>
        <v>79</v>
      </c>
      <c r="F11" s="52">
        <f>SUM(F16,F13)</f>
        <v>8</v>
      </c>
      <c r="G11" s="44">
        <f>SUM(G12:G16)</f>
        <v>62.708582400000004</v>
      </c>
      <c r="H11" s="44">
        <f>SUM(H12:H16)</f>
        <v>0</v>
      </c>
      <c r="I11" s="21">
        <f t="shared" si="3"/>
        <v>373.70858240000001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6" t="s">
        <v>10</v>
      </c>
      <c r="C12" s="31">
        <v>1</v>
      </c>
      <c r="D12" s="12">
        <v>83</v>
      </c>
      <c r="E12" s="12">
        <v>15</v>
      </c>
      <c r="F12" s="51">
        <v>0</v>
      </c>
      <c r="G12" s="45">
        <v>2.9135827200000008</v>
      </c>
      <c r="H12" s="46"/>
      <c r="I12" s="21">
        <f t="shared" si="3"/>
        <v>101.91358271999999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6" t="s">
        <v>11</v>
      </c>
      <c r="C13" s="31">
        <v>9</v>
      </c>
      <c r="D13" s="12">
        <v>106</v>
      </c>
      <c r="E13" s="12">
        <v>37</v>
      </c>
      <c r="F13" s="12">
        <v>5</v>
      </c>
      <c r="G13" s="45">
        <v>29.135827200000001</v>
      </c>
      <c r="H13" s="46"/>
      <c r="I13" s="21">
        <f t="shared" si="3"/>
        <v>186.13582719999999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6" t="s">
        <v>14</v>
      </c>
      <c r="C16" s="29">
        <v>5</v>
      </c>
      <c r="D16" s="12">
        <v>20</v>
      </c>
      <c r="E16" s="12">
        <v>27</v>
      </c>
      <c r="F16" s="12">
        <v>3</v>
      </c>
      <c r="G16" s="45">
        <v>30.659172480000002</v>
      </c>
      <c r="H16" s="46"/>
      <c r="I16" s="21">
        <f t="shared" si="3"/>
        <v>85.659172479999995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6" t="s">
        <v>15</v>
      </c>
      <c r="C17" s="32">
        <v>0</v>
      </c>
      <c r="D17" s="27">
        <v>0</v>
      </c>
      <c r="E17" s="27">
        <f t="shared" ref="E17" si="5">SUM(E18:E20)</f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1" t="s">
        <v>19</v>
      </c>
      <c r="C21" s="32">
        <f>C22+C28</f>
        <v>15969</v>
      </c>
      <c r="D21" s="27">
        <v>0</v>
      </c>
      <c r="E21" s="27">
        <f t="shared" ref="E21" si="6">SUM(E22,E28,E34)</f>
        <v>573</v>
      </c>
      <c r="F21" s="30">
        <f>SUM(F22,F34)</f>
        <v>6266</v>
      </c>
      <c r="G21" s="44">
        <f>G22+G28</f>
        <v>10686.166692080023</v>
      </c>
      <c r="H21" s="44">
        <f>H22+H28</f>
        <v>1472.42</v>
      </c>
      <c r="I21" s="19">
        <f t="shared" si="3"/>
        <v>34966.586692080018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6" t="s">
        <v>20</v>
      </c>
      <c r="C22" s="30">
        <f>SUM(C23:C27)</f>
        <v>14188</v>
      </c>
      <c r="D22" s="27">
        <v>0</v>
      </c>
      <c r="E22" s="27">
        <f t="shared" ref="E22:F22" si="7">SUM(E23:E27)</f>
        <v>573</v>
      </c>
      <c r="F22" s="30">
        <f t="shared" si="7"/>
        <v>6266</v>
      </c>
      <c r="G22" s="44">
        <f>G24</f>
        <v>10686.166692080023</v>
      </c>
      <c r="H22" s="44">
        <f>SUM(H23:H27)</f>
        <v>1135.8800000000001</v>
      </c>
      <c r="I22" s="21">
        <f t="shared" si="3"/>
        <v>32849.046692080025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6" t="s">
        <v>22</v>
      </c>
      <c r="C24" s="33">
        <v>14188</v>
      </c>
      <c r="D24" s="12">
        <v>0</v>
      </c>
      <c r="E24" s="12">
        <v>573</v>
      </c>
      <c r="F24" s="12">
        <v>6266</v>
      </c>
      <c r="G24" s="46">
        <v>10686.166692080023</v>
      </c>
      <c r="H24" s="46">
        <v>1135.8800000000001</v>
      </c>
      <c r="I24" s="21">
        <f t="shared" si="3"/>
        <v>32849.046692080025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6" t="s">
        <v>26</v>
      </c>
      <c r="C28" s="30">
        <f>SUM(C29:C33)</f>
        <v>1781</v>
      </c>
      <c r="D28" s="27">
        <v>0</v>
      </c>
      <c r="E28" s="27">
        <f>SUM(E29:E33)</f>
        <v>0</v>
      </c>
      <c r="F28" s="30">
        <f>SUM(F29:F33)</f>
        <v>387</v>
      </c>
      <c r="G28" s="44">
        <f>SUM(G29:G33)</f>
        <v>0</v>
      </c>
      <c r="H28" s="44">
        <f>SUM(H29:H33)</f>
        <v>336.54</v>
      </c>
      <c r="I28" s="21">
        <f t="shared" si="3"/>
        <v>2504.54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6" t="s">
        <v>27</v>
      </c>
      <c r="C29" s="31">
        <v>610</v>
      </c>
      <c r="D29" s="12">
        <v>0</v>
      </c>
      <c r="E29" s="12"/>
      <c r="F29" s="12">
        <v>0</v>
      </c>
      <c r="G29" s="46"/>
      <c r="H29" s="46">
        <v>34.159999999999997</v>
      </c>
      <c r="I29" s="21">
        <f t="shared" si="3"/>
        <v>644.16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6" t="s">
        <v>28</v>
      </c>
      <c r="C30" s="31">
        <v>1089</v>
      </c>
      <c r="D30" s="12">
        <v>0</v>
      </c>
      <c r="E30" s="12"/>
      <c r="F30" s="12">
        <v>303</v>
      </c>
      <c r="G30" s="46"/>
      <c r="H30" s="46">
        <v>134.29000000000002</v>
      </c>
      <c r="I30" s="21">
        <f t="shared" si="3"/>
        <v>1526.29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6" t="s">
        <v>31</v>
      </c>
      <c r="C33" s="29">
        <v>82</v>
      </c>
      <c r="D33" s="12">
        <v>0</v>
      </c>
      <c r="E33" s="12"/>
      <c r="F33" s="12">
        <v>84</v>
      </c>
      <c r="G33" s="46"/>
      <c r="H33" s="46">
        <v>168.09</v>
      </c>
      <c r="I33" s="21">
        <f t="shared" si="3"/>
        <v>334.09000000000003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6" t="s">
        <v>32</v>
      </c>
      <c r="C34" s="34">
        <v>0</v>
      </c>
      <c r="D34" s="27">
        <v>0</v>
      </c>
      <c r="E34" s="27">
        <f t="shared" ref="E34" si="8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1" t="s">
        <v>37</v>
      </c>
      <c r="C39" s="28">
        <v>20124</v>
      </c>
      <c r="D39" s="27">
        <v>2287</v>
      </c>
      <c r="E39" s="12">
        <v>6131</v>
      </c>
      <c r="F39" s="12">
        <v>927</v>
      </c>
      <c r="G39" s="46">
        <v>5085.8053028800014</v>
      </c>
      <c r="H39" s="46">
        <v>1075.49</v>
      </c>
      <c r="I39" s="19">
        <f t="shared" si="3"/>
        <v>35630.295302879997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9" t="s">
        <v>84</v>
      </c>
      <c r="B44" s="14" t="s">
        <v>42</v>
      </c>
      <c r="C44" s="27">
        <f>C5+C11+C22+C28+C39</f>
        <v>37734</v>
      </c>
      <c r="D44" s="27">
        <v>4826</v>
      </c>
      <c r="E44" s="27">
        <f t="shared" ref="E44" si="9">SUM(E3,E38:E43)</f>
        <v>7356</v>
      </c>
      <c r="F44" s="53">
        <f>SUM(F3,F39)</f>
        <v>7697</v>
      </c>
      <c r="G44" s="47">
        <f>G3+G39</f>
        <v>25150.359705200026</v>
      </c>
      <c r="H44" s="60">
        <f>H5+H11+H22+H28+H39</f>
        <v>2547.91</v>
      </c>
      <c r="I44" s="23">
        <f t="shared" si="3"/>
        <v>85311.269705200029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86</v>
      </c>
    </row>
    <row r="2" spans="1:39" s="7" customFormat="1" ht="15" x14ac:dyDescent="0.25">
      <c r="A2" s="8"/>
      <c r="B2" s="9"/>
      <c r="C2" s="70" t="s">
        <v>91</v>
      </c>
      <c r="D2" s="70" t="s">
        <v>92</v>
      </c>
      <c r="E2" s="70" t="s">
        <v>93</v>
      </c>
      <c r="F2" s="70" t="s">
        <v>94</v>
      </c>
      <c r="G2" s="70" t="s">
        <v>95</v>
      </c>
      <c r="H2" s="71" t="s">
        <v>96</v>
      </c>
      <c r="I2" s="71" t="s">
        <v>97</v>
      </c>
    </row>
    <row r="3" spans="1:39" s="1" customFormat="1" x14ac:dyDescent="0.2">
      <c r="A3" s="65" t="s">
        <v>59</v>
      </c>
      <c r="B3" s="11" t="s">
        <v>1</v>
      </c>
      <c r="C3" s="32">
        <f>C4+C21</f>
        <v>340</v>
      </c>
      <c r="D3" s="27">
        <f>D4+D21</f>
        <v>52</v>
      </c>
      <c r="E3" s="27">
        <f>E4+E21</f>
        <v>33</v>
      </c>
      <c r="F3" s="27">
        <f>SUM(F4,F21)</f>
        <v>2094</v>
      </c>
      <c r="G3" s="27">
        <f>G4+G21</f>
        <v>650</v>
      </c>
      <c r="H3" s="27">
        <f>H4+H21</f>
        <v>26</v>
      </c>
      <c r="I3" s="19">
        <f>SUM(C3:H3)</f>
        <v>3195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1" t="s">
        <v>2</v>
      </c>
      <c r="C4" s="32">
        <f>C5+C17</f>
        <v>19</v>
      </c>
      <c r="D4" s="27">
        <f>D5+D17</f>
        <v>52</v>
      </c>
      <c r="E4" s="27">
        <f>SUM(E5,E17)</f>
        <v>5</v>
      </c>
      <c r="F4" s="27">
        <f>SUM(F5)</f>
        <v>0</v>
      </c>
      <c r="G4" s="27">
        <f>G5</f>
        <v>357</v>
      </c>
      <c r="H4" s="27">
        <f>H5+H17</f>
        <v>0</v>
      </c>
      <c r="I4" s="19">
        <f t="shared" ref="I4:I44" si="0">SUM(C4:H4)</f>
        <v>433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6" t="s">
        <v>3</v>
      </c>
      <c r="C5" s="32">
        <f t="shared" ref="C5" si="1">C6+C7+C8+C9+C10</f>
        <v>19</v>
      </c>
      <c r="D5" s="27">
        <f>SUM(D6:D10)</f>
        <v>52</v>
      </c>
      <c r="E5" s="27">
        <f>SUM(E6:E10)</f>
        <v>5</v>
      </c>
      <c r="F5" s="27">
        <f>SUM(F6:F10)</f>
        <v>0</v>
      </c>
      <c r="G5" s="27">
        <f>G6+G8</f>
        <v>357</v>
      </c>
      <c r="H5" s="27">
        <f>SUM(H6:H10)</f>
        <v>0</v>
      </c>
      <c r="I5" s="21">
        <f t="shared" si="0"/>
        <v>433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6" t="s">
        <v>4</v>
      </c>
      <c r="C6" s="58">
        <v>8</v>
      </c>
      <c r="D6" s="12">
        <v>14</v>
      </c>
      <c r="E6" s="12">
        <v>2</v>
      </c>
      <c r="F6" s="12">
        <v>0</v>
      </c>
      <c r="G6" s="35">
        <v>348</v>
      </c>
      <c r="H6" s="12"/>
      <c r="I6" s="21">
        <f t="shared" si="0"/>
        <v>372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6" t="s">
        <v>5</v>
      </c>
      <c r="C7" s="29">
        <v>0</v>
      </c>
      <c r="D7" s="12">
        <v>3</v>
      </c>
      <c r="E7" s="12"/>
      <c r="F7" s="12">
        <v>0</v>
      </c>
      <c r="G7" s="35"/>
      <c r="H7" s="12"/>
      <c r="I7" s="21">
        <f t="shared" si="0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6" t="s">
        <v>6</v>
      </c>
      <c r="C8" s="58">
        <v>4</v>
      </c>
      <c r="D8" s="12">
        <v>16</v>
      </c>
      <c r="E8" s="12"/>
      <c r="F8" s="12"/>
      <c r="G8" s="35">
        <v>9</v>
      </c>
      <c r="H8" s="12"/>
      <c r="I8" s="21">
        <f t="shared" si="0"/>
        <v>29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6" t="s">
        <v>7</v>
      </c>
      <c r="C9" s="29">
        <v>0</v>
      </c>
      <c r="D9" s="12">
        <v>19</v>
      </c>
      <c r="E9" s="12">
        <v>3</v>
      </c>
      <c r="F9" s="12">
        <v>0</v>
      </c>
      <c r="G9" s="12"/>
      <c r="H9" s="12"/>
      <c r="I9" s="21">
        <f t="shared" si="0"/>
        <v>22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6" t="s">
        <v>8</v>
      </c>
      <c r="C10" s="29">
        <v>7</v>
      </c>
      <c r="D10" s="12">
        <v>0</v>
      </c>
      <c r="E10" s="12"/>
      <c r="F10" s="12">
        <v>0</v>
      </c>
      <c r="G10" s="12"/>
      <c r="H10" s="12"/>
      <c r="I10" s="21">
        <f t="shared" si="0"/>
        <v>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6" t="s">
        <v>9</v>
      </c>
      <c r="C11" s="34">
        <v>24</v>
      </c>
      <c r="D11" s="27">
        <f>MAX(D12:D16)</f>
        <v>103</v>
      </c>
      <c r="E11" s="12">
        <v>12</v>
      </c>
      <c r="F11" s="30">
        <f>SUM(F16,F13)</f>
        <v>0</v>
      </c>
      <c r="G11" s="27">
        <f>G13</f>
        <v>77</v>
      </c>
      <c r="H11" s="27"/>
      <c r="I11" s="21">
        <f t="shared" si="0"/>
        <v>216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6" t="s">
        <v>10</v>
      </c>
      <c r="C12" s="59">
        <v>4</v>
      </c>
      <c r="D12" s="12">
        <v>75</v>
      </c>
      <c r="E12" s="12">
        <v>3</v>
      </c>
      <c r="F12" s="12">
        <v>0</v>
      </c>
      <c r="G12" s="35">
        <v>59</v>
      </c>
      <c r="H12" s="12"/>
      <c r="I12" s="21">
        <f t="shared" si="0"/>
        <v>141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6" t="s">
        <v>11</v>
      </c>
      <c r="C13" s="59">
        <v>12</v>
      </c>
      <c r="D13" s="12">
        <v>103</v>
      </c>
      <c r="E13" s="12">
        <v>2</v>
      </c>
      <c r="F13" s="12">
        <v>0</v>
      </c>
      <c r="G13" s="35">
        <v>77</v>
      </c>
      <c r="H13" s="12"/>
      <c r="I13" s="21">
        <f t="shared" si="0"/>
        <v>194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6" t="s">
        <v>14</v>
      </c>
      <c r="C16" s="29">
        <v>10</v>
      </c>
      <c r="D16" s="12">
        <v>5</v>
      </c>
      <c r="E16" s="12">
        <v>1</v>
      </c>
      <c r="F16" s="12">
        <v>0</v>
      </c>
      <c r="G16" s="35">
        <v>7</v>
      </c>
      <c r="H16" s="12"/>
      <c r="I16" s="21">
        <f t="shared" si="0"/>
        <v>23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1" t="s">
        <v>19</v>
      </c>
      <c r="C21" s="32">
        <f>C22</f>
        <v>321</v>
      </c>
      <c r="D21" s="27">
        <f>D22</f>
        <v>0</v>
      </c>
      <c r="E21" s="27">
        <f>SUM(E22,E28,E34)</f>
        <v>28</v>
      </c>
      <c r="F21" s="30">
        <f>SUM(F22,F34)</f>
        <v>2094</v>
      </c>
      <c r="G21" s="27">
        <f>G22</f>
        <v>293</v>
      </c>
      <c r="H21" s="27">
        <f>H22+H34</f>
        <v>26</v>
      </c>
      <c r="I21" s="19">
        <f t="shared" si="0"/>
        <v>2762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6" t="s">
        <v>20</v>
      </c>
      <c r="C22" s="34">
        <f>C23+C24+C25+C26+C27</f>
        <v>321</v>
      </c>
      <c r="D22" s="27">
        <f>D24</f>
        <v>0</v>
      </c>
      <c r="E22" s="27">
        <f>SUM(E23:E27)</f>
        <v>28</v>
      </c>
      <c r="F22" s="30">
        <f>SUM(F23:F27)</f>
        <v>2094</v>
      </c>
      <c r="G22" s="27">
        <f>SUM(G23:G27)</f>
        <v>293</v>
      </c>
      <c r="H22" s="27">
        <f>SUM(H23:H27)</f>
        <v>26</v>
      </c>
      <c r="I22" s="21">
        <f t="shared" si="0"/>
        <v>2762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6" t="s">
        <v>22</v>
      </c>
      <c r="C24" s="33">
        <v>321</v>
      </c>
      <c r="D24" s="12">
        <v>0</v>
      </c>
      <c r="E24" s="12">
        <v>28</v>
      </c>
      <c r="F24" s="12">
        <v>2094</v>
      </c>
      <c r="G24" s="35">
        <v>293</v>
      </c>
      <c r="H24" s="12">
        <v>26</v>
      </c>
      <c r="I24" s="21">
        <f t="shared" si="0"/>
        <v>2762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6" t="s">
        <v>26</v>
      </c>
      <c r="C28" s="34">
        <v>138</v>
      </c>
      <c r="D28" s="27">
        <v>0</v>
      </c>
      <c r="E28" s="12"/>
      <c r="F28" s="30">
        <f>SUM(F29:F33)</f>
        <v>8210</v>
      </c>
      <c r="G28" s="27">
        <f>G30</f>
        <v>0</v>
      </c>
      <c r="H28" s="27">
        <v>15</v>
      </c>
      <c r="I28" s="21">
        <f t="shared" si="0"/>
        <v>8363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6" t="s">
        <v>27</v>
      </c>
      <c r="C29" s="59">
        <v>55</v>
      </c>
      <c r="D29" s="12">
        <v>0</v>
      </c>
      <c r="E29" s="12"/>
      <c r="F29" s="12">
        <v>1483</v>
      </c>
      <c r="G29" s="12"/>
      <c r="H29" s="1">
        <v>12</v>
      </c>
      <c r="I29" s="21">
        <f t="shared" si="0"/>
        <v>1550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6" t="s">
        <v>28</v>
      </c>
      <c r="C30" s="59">
        <v>258</v>
      </c>
      <c r="D30" s="12">
        <v>0</v>
      </c>
      <c r="E30" s="12"/>
      <c r="F30" s="12">
        <v>1888</v>
      </c>
      <c r="G30" s="12"/>
      <c r="H30" s="12">
        <v>14</v>
      </c>
      <c r="I30" s="21">
        <f t="shared" si="0"/>
        <v>2160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6" t="s">
        <v>31</v>
      </c>
      <c r="C33" s="29">
        <v>44</v>
      </c>
      <c r="D33" s="12">
        <v>0</v>
      </c>
      <c r="E33" s="12"/>
      <c r="F33" s="12">
        <v>4839</v>
      </c>
      <c r="G33" s="12"/>
      <c r="H33" s="12">
        <v>14</v>
      </c>
      <c r="I33" s="21">
        <f t="shared" si="0"/>
        <v>4897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>
        <f>G39</f>
        <v>104</v>
      </c>
      <c r="H34" s="27">
        <f>SUM(H35:H37)</f>
        <v>0</v>
      </c>
      <c r="I34" s="21">
        <f t="shared" si="0"/>
        <v>104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1" t="s">
        <v>37</v>
      </c>
      <c r="C39" s="58">
        <v>95</v>
      </c>
      <c r="D39" s="27">
        <v>136</v>
      </c>
      <c r="E39" s="12">
        <v>102</v>
      </c>
      <c r="F39" s="12">
        <v>18</v>
      </c>
      <c r="G39" s="12">
        <v>104</v>
      </c>
      <c r="H39" s="12">
        <v>12</v>
      </c>
      <c r="I39" s="19">
        <f t="shared" si="0"/>
        <v>467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9" t="s">
        <v>84</v>
      </c>
      <c r="B44" s="14" t="s">
        <v>42</v>
      </c>
      <c r="C44" s="32">
        <f>C39+C3</f>
        <v>435</v>
      </c>
      <c r="D44" s="27">
        <f>D39+D3</f>
        <v>188</v>
      </c>
      <c r="E44" s="27">
        <f>SUM(E3,E38:E43)</f>
        <v>135</v>
      </c>
      <c r="F44" s="53">
        <f>SUM(F3,F39)</f>
        <v>2112</v>
      </c>
      <c r="G44" s="27">
        <f>G3+G39</f>
        <v>754</v>
      </c>
      <c r="H44" s="48">
        <f>H39+H3</f>
        <v>38</v>
      </c>
      <c r="I44" s="23">
        <f t="shared" si="0"/>
        <v>3662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86</v>
      </c>
    </row>
    <row r="2" spans="1:39" s="7" customFormat="1" ht="15" x14ac:dyDescent="0.25">
      <c r="A2" s="8"/>
      <c r="B2" s="9"/>
      <c r="C2" s="70" t="s">
        <v>91</v>
      </c>
      <c r="D2" s="70" t="s">
        <v>92</v>
      </c>
      <c r="E2" s="70" t="s">
        <v>93</v>
      </c>
      <c r="F2" s="70" t="s">
        <v>94</v>
      </c>
      <c r="G2" s="70" t="s">
        <v>95</v>
      </c>
      <c r="H2" s="71" t="s">
        <v>96</v>
      </c>
      <c r="I2" s="71" t="s">
        <v>97</v>
      </c>
    </row>
    <row r="3" spans="1:39" s="1" customFormat="1" x14ac:dyDescent="0.2">
      <c r="A3" s="65" t="s">
        <v>59</v>
      </c>
      <c r="B3" s="11" t="s">
        <v>1</v>
      </c>
      <c r="C3" s="32">
        <f>C4+C21</f>
        <v>296</v>
      </c>
      <c r="D3" s="27">
        <v>38</v>
      </c>
      <c r="E3" s="27">
        <f>E4+E21</f>
        <v>45</v>
      </c>
      <c r="F3" s="27">
        <f>SUM(F4,F21)</f>
        <v>750</v>
      </c>
      <c r="G3" s="27">
        <f>G4+G21</f>
        <v>3223</v>
      </c>
      <c r="H3" s="27">
        <f>H4+H21</f>
        <v>51</v>
      </c>
      <c r="I3" s="19">
        <f>SUM(C3:H3)</f>
        <v>4403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1" t="s">
        <v>2</v>
      </c>
      <c r="C4" s="32">
        <f>C5+C17</f>
        <v>23</v>
      </c>
      <c r="D4" s="27">
        <v>38</v>
      </c>
      <c r="E4" s="27">
        <f>SUM(E5,E17)</f>
        <v>21</v>
      </c>
      <c r="F4" s="27">
        <f>SUM(F5)</f>
        <v>6</v>
      </c>
      <c r="G4" s="27">
        <f>G5</f>
        <v>35</v>
      </c>
      <c r="H4" s="27">
        <f>H5+H17</f>
        <v>0</v>
      </c>
      <c r="I4" s="19">
        <f t="shared" ref="I4:I44" si="0">SUM(C4:H4)</f>
        <v>123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6" t="s">
        <v>3</v>
      </c>
      <c r="C5" s="32">
        <f t="shared" ref="C5" si="1">C6+C7+C8+C9+C10</f>
        <v>23</v>
      </c>
      <c r="D5" s="27">
        <v>38</v>
      </c>
      <c r="E5" s="27">
        <f>SUM(E6:E10)</f>
        <v>21</v>
      </c>
      <c r="F5" s="27">
        <f>SUM(F6:F10)</f>
        <v>6</v>
      </c>
      <c r="G5" s="27">
        <f>G6+G8</f>
        <v>35</v>
      </c>
      <c r="H5" s="27">
        <f>SUM(H6:H10)</f>
        <v>0</v>
      </c>
      <c r="I5" s="21">
        <f t="shared" si="0"/>
        <v>123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6" t="s">
        <v>4</v>
      </c>
      <c r="C6" s="28">
        <v>12</v>
      </c>
      <c r="D6" s="12">
        <v>2</v>
      </c>
      <c r="E6" s="12">
        <v>6</v>
      </c>
      <c r="F6" s="12">
        <v>4</v>
      </c>
      <c r="G6" s="35">
        <v>31</v>
      </c>
      <c r="H6" s="12"/>
      <c r="I6" s="21">
        <f t="shared" si="0"/>
        <v>55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6" t="s">
        <v>5</v>
      </c>
      <c r="C7" s="29">
        <v>0</v>
      </c>
      <c r="D7" s="12">
        <v>1</v>
      </c>
      <c r="E7" s="12"/>
      <c r="F7" s="12">
        <v>0</v>
      </c>
      <c r="G7" s="35"/>
      <c r="H7" s="12"/>
      <c r="I7" s="21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6" t="s">
        <v>6</v>
      </c>
      <c r="C8" s="28">
        <v>7</v>
      </c>
      <c r="D8" s="12">
        <v>12</v>
      </c>
      <c r="E8" s="12"/>
      <c r="F8" s="12">
        <v>1</v>
      </c>
      <c r="G8" s="35">
        <v>4</v>
      </c>
      <c r="H8" s="12"/>
      <c r="I8" s="21">
        <f t="shared" si="0"/>
        <v>24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6" t="s">
        <v>7</v>
      </c>
      <c r="C9" s="29">
        <v>0</v>
      </c>
      <c r="D9" s="12">
        <v>23</v>
      </c>
      <c r="E9" s="12">
        <v>15</v>
      </c>
      <c r="F9" s="12">
        <v>1</v>
      </c>
      <c r="G9" s="12"/>
      <c r="H9" s="12"/>
      <c r="I9" s="21">
        <f t="shared" si="0"/>
        <v>39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6" t="s">
        <v>8</v>
      </c>
      <c r="C10" s="29">
        <v>4</v>
      </c>
      <c r="D10" s="12">
        <v>0</v>
      </c>
      <c r="E10" s="12"/>
      <c r="F10" s="12">
        <v>0</v>
      </c>
      <c r="G10" s="12"/>
      <c r="H10" s="12"/>
      <c r="I10" s="21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6" t="s">
        <v>9</v>
      </c>
      <c r="C11" s="34">
        <v>11</v>
      </c>
      <c r="D11" s="27">
        <v>51</v>
      </c>
      <c r="E11" s="12">
        <v>19</v>
      </c>
      <c r="F11" s="30">
        <f>SUM(F16,F13)</f>
        <v>5</v>
      </c>
      <c r="G11" s="27">
        <f>G13</f>
        <v>29.135827200000001</v>
      </c>
      <c r="H11" s="27"/>
      <c r="I11" s="21">
        <f t="shared" si="0"/>
        <v>115.13582719999999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6" t="s">
        <v>10</v>
      </c>
      <c r="C12" s="31">
        <v>6</v>
      </c>
      <c r="D12" s="12">
        <v>51</v>
      </c>
      <c r="E12" s="12">
        <v>19</v>
      </c>
      <c r="F12" s="12">
        <v>0</v>
      </c>
      <c r="G12" s="35">
        <v>22</v>
      </c>
      <c r="H12" s="12"/>
      <c r="I12" s="21">
        <f t="shared" si="0"/>
        <v>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6" t="s">
        <v>11</v>
      </c>
      <c r="C13" s="31">
        <v>11</v>
      </c>
      <c r="D13" s="12">
        <v>50</v>
      </c>
      <c r="E13" s="12">
        <v>17</v>
      </c>
      <c r="F13" s="12">
        <v>4</v>
      </c>
      <c r="G13" s="35">
        <v>29.135827200000001</v>
      </c>
      <c r="H13" s="12"/>
      <c r="I13" s="21">
        <f t="shared" si="0"/>
        <v>111.13582719999999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6" t="s">
        <v>14</v>
      </c>
      <c r="C16" s="29">
        <v>6</v>
      </c>
      <c r="D16" s="12">
        <v>5</v>
      </c>
      <c r="E16" s="12">
        <v>6</v>
      </c>
      <c r="F16" s="12">
        <v>1</v>
      </c>
      <c r="G16" s="35">
        <v>13</v>
      </c>
      <c r="H16" s="12"/>
      <c r="I16" s="21">
        <f t="shared" si="0"/>
        <v>31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6" t="s">
        <v>15</v>
      </c>
      <c r="C17" s="32">
        <f>SUM(C18:C20)</f>
        <v>0</v>
      </c>
      <c r="D17" s="27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1" t="s">
        <v>19</v>
      </c>
      <c r="C21" s="32">
        <f>C22</f>
        <v>273</v>
      </c>
      <c r="D21" s="27">
        <v>0</v>
      </c>
      <c r="E21" s="27">
        <f>SUM(E22,E28,E34)</f>
        <v>24</v>
      </c>
      <c r="F21" s="30">
        <f>SUM(F22,F34)</f>
        <v>744</v>
      </c>
      <c r="G21" s="27">
        <f>G22</f>
        <v>3188</v>
      </c>
      <c r="H21" s="27">
        <f>H22+H34</f>
        <v>51</v>
      </c>
      <c r="I21" s="19">
        <f t="shared" si="0"/>
        <v>4280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6" t="s">
        <v>20</v>
      </c>
      <c r="C22" s="34">
        <f>C23+C24+C25+C26+C27</f>
        <v>273</v>
      </c>
      <c r="D22" s="27">
        <v>0</v>
      </c>
      <c r="E22" s="27">
        <f>SUM(E23:E27)</f>
        <v>24</v>
      </c>
      <c r="F22" s="30">
        <f>SUM(F23:F27)</f>
        <v>744</v>
      </c>
      <c r="G22" s="27">
        <f>SUM(G23:G27)</f>
        <v>3188</v>
      </c>
      <c r="H22" s="27">
        <f>SUM(H23:H27)</f>
        <v>51</v>
      </c>
      <c r="I22" s="21">
        <f t="shared" si="0"/>
        <v>4280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6" t="s">
        <v>22</v>
      </c>
      <c r="C24" s="33">
        <v>273</v>
      </c>
      <c r="D24" s="12">
        <v>0</v>
      </c>
      <c r="E24" s="12">
        <v>24</v>
      </c>
      <c r="F24" s="12">
        <v>744</v>
      </c>
      <c r="G24" s="12">
        <v>3188</v>
      </c>
      <c r="H24" s="12">
        <v>51</v>
      </c>
      <c r="I24" s="21">
        <f t="shared" si="0"/>
        <v>4280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6" t="s">
        <v>26</v>
      </c>
      <c r="C28" s="34">
        <v>77</v>
      </c>
      <c r="D28" s="27">
        <v>0</v>
      </c>
      <c r="E28" s="12"/>
      <c r="F28" s="30">
        <f>SUM(F29:F33)</f>
        <v>490</v>
      </c>
      <c r="G28" s="27">
        <v>0</v>
      </c>
      <c r="H28" s="27">
        <v>31</v>
      </c>
      <c r="I28" s="21">
        <f t="shared" si="0"/>
        <v>598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6" t="s">
        <v>27</v>
      </c>
      <c r="C29" s="31">
        <v>51</v>
      </c>
      <c r="D29" s="12">
        <v>0</v>
      </c>
      <c r="E29" s="12"/>
      <c r="F29" s="12">
        <v>0</v>
      </c>
      <c r="G29" s="12"/>
      <c r="H29" s="1">
        <v>26</v>
      </c>
      <c r="I29" s="21">
        <f t="shared" si="0"/>
        <v>77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6" t="s">
        <v>28</v>
      </c>
      <c r="C30" s="31">
        <v>77</v>
      </c>
      <c r="D30" s="12">
        <v>0</v>
      </c>
      <c r="E30" s="12"/>
      <c r="F30" s="12">
        <v>471</v>
      </c>
      <c r="G30" s="12"/>
      <c r="H30" s="12">
        <v>30</v>
      </c>
      <c r="I30" s="21">
        <f t="shared" si="0"/>
        <v>578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6" t="s">
        <v>31</v>
      </c>
      <c r="C33" s="29">
        <v>40</v>
      </c>
      <c r="D33" s="12">
        <v>0</v>
      </c>
      <c r="E33" s="12"/>
      <c r="F33" s="12">
        <v>19</v>
      </c>
      <c r="G33" s="12"/>
      <c r="H33" s="12">
        <v>27</v>
      </c>
      <c r="I33" s="21">
        <f t="shared" si="0"/>
        <v>86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1" t="s">
        <v>37</v>
      </c>
      <c r="C39" s="28">
        <v>94</v>
      </c>
      <c r="D39" s="27">
        <v>40</v>
      </c>
      <c r="E39" s="12">
        <v>112</v>
      </c>
      <c r="F39" s="12">
        <v>25</v>
      </c>
      <c r="G39" s="12">
        <v>34</v>
      </c>
      <c r="H39" s="12">
        <v>31</v>
      </c>
      <c r="I39" s="19">
        <f t="shared" si="0"/>
        <v>336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9" t="s">
        <v>84</v>
      </c>
      <c r="B44" s="14" t="s">
        <v>42</v>
      </c>
      <c r="C44" s="32">
        <f>C39+C3</f>
        <v>390</v>
      </c>
      <c r="D44" s="27">
        <v>78</v>
      </c>
      <c r="E44" s="27">
        <f>SUM(E3,E38:E43)</f>
        <v>157</v>
      </c>
      <c r="F44" s="53">
        <f>SUM(F3,F39)</f>
        <v>775</v>
      </c>
      <c r="G44" s="27">
        <f>G3+G39</f>
        <v>3257</v>
      </c>
      <c r="H44" s="48">
        <f>H39+H3</f>
        <v>82</v>
      </c>
      <c r="I44" s="23">
        <f t="shared" si="0"/>
        <v>4739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87</v>
      </c>
    </row>
    <row r="2" spans="1:46" s="7" customFormat="1" ht="15" customHeight="1" x14ac:dyDescent="0.25">
      <c r="A2" s="8"/>
      <c r="B2" s="9"/>
      <c r="C2" s="63" t="s">
        <v>91</v>
      </c>
      <c r="D2" s="64"/>
      <c r="E2" s="63" t="s">
        <v>92</v>
      </c>
      <c r="F2" s="64"/>
      <c r="G2" s="63" t="s">
        <v>98</v>
      </c>
      <c r="H2" s="64"/>
      <c r="I2" s="63" t="s">
        <v>94</v>
      </c>
      <c r="J2" s="64"/>
      <c r="K2" s="63" t="s">
        <v>95</v>
      </c>
      <c r="L2" s="64"/>
      <c r="M2" s="63" t="s">
        <v>96</v>
      </c>
      <c r="N2" s="72"/>
      <c r="O2" s="73" t="s">
        <v>97</v>
      </c>
      <c r="P2" s="72"/>
    </row>
    <row r="3" spans="1:46" s="7" customFormat="1" x14ac:dyDescent="0.25">
      <c r="A3" s="24"/>
      <c r="B3" s="25"/>
      <c r="C3" s="25" t="s">
        <v>99</v>
      </c>
      <c r="D3" s="25" t="s">
        <v>100</v>
      </c>
      <c r="E3" s="25" t="s">
        <v>99</v>
      </c>
      <c r="F3" s="25" t="s">
        <v>100</v>
      </c>
      <c r="G3" s="25" t="s">
        <v>99</v>
      </c>
      <c r="H3" s="25" t="s">
        <v>100</v>
      </c>
      <c r="I3" s="25" t="s">
        <v>99</v>
      </c>
      <c r="J3" s="25" t="s">
        <v>100</v>
      </c>
      <c r="K3" s="25" t="s">
        <v>99</v>
      </c>
      <c r="L3" s="25" t="s">
        <v>100</v>
      </c>
      <c r="M3" s="25" t="s">
        <v>99</v>
      </c>
      <c r="N3" s="26" t="s">
        <v>100</v>
      </c>
      <c r="O3" s="25" t="s">
        <v>101</v>
      </c>
      <c r="P3" s="26" t="s">
        <v>100</v>
      </c>
    </row>
    <row r="4" spans="1:46" s="1" customFormat="1" x14ac:dyDescent="0.2">
      <c r="A4" s="65" t="s">
        <v>59</v>
      </c>
      <c r="B4" s="11" t="s">
        <v>1</v>
      </c>
      <c r="C4" s="27">
        <f t="shared" ref="C4:F4" si="0">C5+C22</f>
        <v>32544</v>
      </c>
      <c r="D4" s="27">
        <f t="shared" si="0"/>
        <v>22</v>
      </c>
      <c r="E4" s="27">
        <f t="shared" si="0"/>
        <v>15897</v>
      </c>
      <c r="F4" s="27">
        <f t="shared" si="0"/>
        <v>32</v>
      </c>
      <c r="G4" s="30">
        <f>G5+G22</f>
        <v>7982</v>
      </c>
      <c r="H4" s="30">
        <v>16</v>
      </c>
      <c r="I4" s="50">
        <f>SUM(I5,I22,I29)</f>
        <v>2815</v>
      </c>
      <c r="J4" s="54"/>
      <c r="K4" s="44">
        <f>K5+K22</f>
        <v>18916.702999999998</v>
      </c>
      <c r="L4" s="27"/>
      <c r="M4" s="44">
        <f>M5+M22</f>
        <v>25.34</v>
      </c>
      <c r="N4" s="18"/>
      <c r="O4" s="18">
        <f>C4+E4+G4+I4+K4+M4</f>
        <v>78180.042999999991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1" t="s">
        <v>2</v>
      </c>
      <c r="C5" s="27">
        <f>C6+C12+C18</f>
        <v>30810</v>
      </c>
      <c r="D5" s="27">
        <f>D6+D12+D18</f>
        <v>22</v>
      </c>
      <c r="E5" s="27">
        <f>E6+E12+E18</f>
        <v>14923</v>
      </c>
      <c r="F5" s="27">
        <f>F6+F12+F18</f>
        <v>32</v>
      </c>
      <c r="G5" s="30">
        <f>G6+G12</f>
        <v>7346</v>
      </c>
      <c r="H5" s="41"/>
      <c r="I5" s="50">
        <f>SUM(I12,I6)</f>
        <v>2149</v>
      </c>
      <c r="J5" s="54"/>
      <c r="K5" s="44">
        <f>K6+K12</f>
        <v>17164.099999999999</v>
      </c>
      <c r="L5" s="27"/>
      <c r="M5" s="44">
        <f t="shared" ref="M5" si="1">M6+M12</f>
        <v>0</v>
      </c>
      <c r="N5" s="18"/>
      <c r="O5" s="18">
        <f t="shared" ref="O5:O45" si="2">C5+E5+G5+I5+K5+M5</f>
        <v>72392.100000000006</v>
      </c>
      <c r="P5" s="19">
        <f t="shared" ref="P5:P45" si="3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6" t="s">
        <v>3</v>
      </c>
      <c r="C6" s="27">
        <f>SUM(C7:C11)</f>
        <v>30017</v>
      </c>
      <c r="D6" s="27"/>
      <c r="E6" s="27">
        <f t="shared" ref="E6" si="4">SUM(E7:E11)</f>
        <v>14740</v>
      </c>
      <c r="F6" s="27">
        <f>SUM(F7:F11)</f>
        <v>0</v>
      </c>
      <c r="G6" s="30">
        <f>G7+G10</f>
        <v>7102</v>
      </c>
      <c r="H6" s="41"/>
      <c r="I6" s="50">
        <f>SUM(I7:I11)</f>
        <v>2149</v>
      </c>
      <c r="J6" s="54"/>
      <c r="K6" s="44">
        <f>K7+K9</f>
        <v>17073.409</v>
      </c>
      <c r="L6" s="27"/>
      <c r="M6" s="44">
        <f t="shared" ref="M6" si="5">SUM(M7:M11)</f>
        <v>0</v>
      </c>
      <c r="N6" s="20"/>
      <c r="O6" s="18">
        <f t="shared" si="2"/>
        <v>71081.409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6" t="s">
        <v>4</v>
      </c>
      <c r="C7" s="35">
        <v>23112</v>
      </c>
      <c r="D7" s="12"/>
      <c r="E7" s="12">
        <v>8450</v>
      </c>
      <c r="F7" s="12">
        <v>0</v>
      </c>
      <c r="G7" s="62">
        <v>7102</v>
      </c>
      <c r="H7" s="40"/>
      <c r="I7" s="12">
        <v>1236</v>
      </c>
      <c r="J7" s="55"/>
      <c r="K7" s="45">
        <v>17073.409</v>
      </c>
      <c r="L7" s="35"/>
      <c r="M7" s="12"/>
      <c r="N7" s="20"/>
      <c r="O7" s="18">
        <f t="shared" si="2"/>
        <v>56973.409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55"/>
      <c r="K8" s="45"/>
      <c r="L8" s="35"/>
      <c r="M8" s="12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6" t="s">
        <v>6</v>
      </c>
      <c r="C9" s="35">
        <v>6768</v>
      </c>
      <c r="D9" s="12"/>
      <c r="E9" s="12">
        <v>988</v>
      </c>
      <c r="F9" s="12">
        <v>0</v>
      </c>
      <c r="G9" s="38"/>
      <c r="H9" s="40"/>
      <c r="I9" s="12">
        <v>834</v>
      </c>
      <c r="J9" s="55"/>
      <c r="K9" s="45"/>
      <c r="L9" s="35"/>
      <c r="M9" s="12"/>
      <c r="N9" s="20"/>
      <c r="O9" s="18">
        <f t="shared" si="2"/>
        <v>8590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6" t="s">
        <v>7</v>
      </c>
      <c r="C10" s="35"/>
      <c r="D10" s="12"/>
      <c r="E10" s="12">
        <v>5302</v>
      </c>
      <c r="F10" s="12">
        <v>0</v>
      </c>
      <c r="G10" s="38"/>
      <c r="H10" s="40"/>
      <c r="I10" s="12">
        <v>79</v>
      </c>
      <c r="J10" s="55"/>
      <c r="K10" s="46"/>
      <c r="L10" s="12"/>
      <c r="M10" s="12"/>
      <c r="N10" s="20"/>
      <c r="O10" s="18">
        <f t="shared" si="2"/>
        <v>5381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6" t="s">
        <v>8</v>
      </c>
      <c r="C11" s="35">
        <v>137</v>
      </c>
      <c r="D11" s="12"/>
      <c r="E11" s="12">
        <v>0</v>
      </c>
      <c r="F11" s="12">
        <v>0</v>
      </c>
      <c r="G11" s="37"/>
      <c r="H11" s="40"/>
      <c r="I11" s="12">
        <v>0</v>
      </c>
      <c r="J11" s="55"/>
      <c r="K11" s="46"/>
      <c r="L11" s="12"/>
      <c r="M11" s="12"/>
      <c r="N11" s="20"/>
      <c r="O11" s="18">
        <f t="shared" si="2"/>
        <v>137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6" t="s">
        <v>9</v>
      </c>
      <c r="C12" s="30">
        <f>C13+C14+C15+C16+C17</f>
        <v>464</v>
      </c>
      <c r="D12" s="27"/>
      <c r="E12" s="27">
        <f t="shared" ref="E12" si="6">SUM(E13:E17)</f>
        <v>183</v>
      </c>
      <c r="F12" s="27">
        <v>0</v>
      </c>
      <c r="G12" s="30">
        <v>244</v>
      </c>
      <c r="H12" s="41"/>
      <c r="I12" s="52">
        <f>SUM(I13:I17)</f>
        <v>0</v>
      </c>
      <c r="J12" s="54"/>
      <c r="K12" s="44">
        <f>SUM(K13:K17)</f>
        <v>90.691000000000003</v>
      </c>
      <c r="L12" s="27"/>
      <c r="M12" s="44">
        <f t="shared" ref="M12" si="7">SUM(M13:M17)</f>
        <v>0</v>
      </c>
      <c r="N12" s="20"/>
      <c r="O12" s="18">
        <f t="shared" si="2"/>
        <v>981.69100000000003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55"/>
      <c r="K13" s="46">
        <v>0</v>
      </c>
      <c r="L13" s="12"/>
      <c r="M13" s="12"/>
      <c r="N13" s="20"/>
      <c r="O13" s="18">
        <f t="shared" si="2"/>
        <v>0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6" t="s">
        <v>11</v>
      </c>
      <c r="C14" s="35">
        <v>155</v>
      </c>
      <c r="D14" s="12"/>
      <c r="E14" s="12">
        <v>183</v>
      </c>
      <c r="F14" s="12">
        <v>0</v>
      </c>
      <c r="G14" s="62">
        <v>95</v>
      </c>
      <c r="H14" s="40"/>
      <c r="I14" s="12">
        <v>0</v>
      </c>
      <c r="J14" s="55"/>
      <c r="K14" s="46">
        <v>90.691000000000003</v>
      </c>
      <c r="L14" s="12"/>
      <c r="M14" s="12"/>
      <c r="N14" s="20"/>
      <c r="O14" s="18">
        <f t="shared" si="2"/>
        <v>523.69100000000003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55"/>
      <c r="K15" s="46"/>
      <c r="L15" s="12"/>
      <c r="M15" s="12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55"/>
      <c r="K16" s="46"/>
      <c r="L16" s="12"/>
      <c r="M16" s="12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6" t="s">
        <v>14</v>
      </c>
      <c r="C17" s="12">
        <v>309</v>
      </c>
      <c r="D17" s="12"/>
      <c r="E17" s="12">
        <v>0</v>
      </c>
      <c r="F17" s="12">
        <v>0</v>
      </c>
      <c r="G17" s="62">
        <v>149</v>
      </c>
      <c r="H17" s="40"/>
      <c r="I17" s="12">
        <v>0</v>
      </c>
      <c r="J17" s="55"/>
      <c r="K17" s="46"/>
      <c r="L17" s="12"/>
      <c r="M17" s="12"/>
      <c r="N17" s="20"/>
      <c r="O17" s="18">
        <f t="shared" si="2"/>
        <v>458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6" t="s">
        <v>15</v>
      </c>
      <c r="C18" s="27">
        <f t="shared" ref="C18" si="8">C20</f>
        <v>329</v>
      </c>
      <c r="D18" s="27">
        <f>D20</f>
        <v>22</v>
      </c>
      <c r="E18" s="27">
        <f t="shared" ref="E18:F18" si="9">SUM(E19:E21)</f>
        <v>0</v>
      </c>
      <c r="F18" s="27">
        <f t="shared" si="9"/>
        <v>32</v>
      </c>
      <c r="G18" s="39"/>
      <c r="H18" s="41"/>
      <c r="I18" s="27">
        <v>0</v>
      </c>
      <c r="J18" s="54"/>
      <c r="K18" s="44"/>
      <c r="L18" s="27"/>
      <c r="M18" s="44">
        <f t="shared" ref="M18" si="10">SUM(M19:M21)</f>
        <v>0</v>
      </c>
      <c r="N18" s="20"/>
      <c r="O18" s="18">
        <f t="shared" si="2"/>
        <v>329</v>
      </c>
      <c r="P18" s="19">
        <f t="shared" si="3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55"/>
      <c r="K19" s="46"/>
      <c r="L19" s="12"/>
      <c r="M19" s="12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6" t="s">
        <v>17</v>
      </c>
      <c r="C20" s="35">
        <v>329</v>
      </c>
      <c r="D20" s="12">
        <v>22</v>
      </c>
      <c r="E20" s="12">
        <v>0</v>
      </c>
      <c r="F20" s="12">
        <v>32</v>
      </c>
      <c r="G20" s="37"/>
      <c r="H20" s="40"/>
      <c r="I20" s="12">
        <v>0</v>
      </c>
      <c r="J20" s="55"/>
      <c r="K20" s="46"/>
      <c r="L20" s="12"/>
      <c r="M20" s="12"/>
      <c r="N20" s="20"/>
      <c r="O20" s="18">
        <f t="shared" si="2"/>
        <v>329</v>
      </c>
      <c r="P20" s="19">
        <f t="shared" si="3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55"/>
      <c r="K21" s="46"/>
      <c r="L21" s="12"/>
      <c r="M21" s="12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1" t="s">
        <v>19</v>
      </c>
      <c r="C22" s="32">
        <f>C23+C29</f>
        <v>1734</v>
      </c>
      <c r="D22" s="30"/>
      <c r="E22" s="27">
        <f t="shared" ref="E22" si="11">E23+E29</f>
        <v>974</v>
      </c>
      <c r="F22" s="27">
        <f>F23+F29</f>
        <v>0</v>
      </c>
      <c r="G22" s="30">
        <v>636</v>
      </c>
      <c r="H22" s="41"/>
      <c r="I22" s="30">
        <f>SUM(I23,I35)</f>
        <v>320</v>
      </c>
      <c r="J22" s="56"/>
      <c r="K22" s="27">
        <f t="shared" ref="K22" si="12">K23</f>
        <v>1752.6030000000001</v>
      </c>
      <c r="L22" s="27"/>
      <c r="M22" s="44">
        <f t="shared" ref="M22" si="13">M23+M29</f>
        <v>25.34</v>
      </c>
      <c r="N22" s="18"/>
      <c r="O22" s="18">
        <f t="shared" si="2"/>
        <v>5441.9430000000002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6" t="s">
        <v>20</v>
      </c>
      <c r="C23" s="30">
        <f>SUM(C24:C28)</f>
        <v>1121</v>
      </c>
      <c r="D23" s="27"/>
      <c r="E23" s="27">
        <f t="shared" ref="E23" si="14">E25</f>
        <v>974</v>
      </c>
      <c r="F23" s="27">
        <f>SUM(F24:F28)</f>
        <v>0</v>
      </c>
      <c r="G23" s="30">
        <v>636</v>
      </c>
      <c r="H23" s="41"/>
      <c r="I23" s="30">
        <f t="shared" ref="I23" si="15">SUM(I24:I28)</f>
        <v>320</v>
      </c>
      <c r="J23" s="54"/>
      <c r="K23" s="44">
        <f>K25</f>
        <v>1752.6030000000001</v>
      </c>
      <c r="L23" s="27"/>
      <c r="M23" s="27"/>
      <c r="N23" s="20"/>
      <c r="O23" s="18">
        <f t="shared" si="2"/>
        <v>4803.6030000000001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55"/>
      <c r="K24" s="46"/>
      <c r="L24" s="12"/>
      <c r="M24" s="12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6" t="s">
        <v>22</v>
      </c>
      <c r="C25" s="35">
        <v>1121</v>
      </c>
      <c r="D25" s="12"/>
      <c r="E25" s="12">
        <v>974</v>
      </c>
      <c r="F25" s="12">
        <v>0</v>
      </c>
      <c r="G25" s="62">
        <v>636</v>
      </c>
      <c r="H25" s="40"/>
      <c r="I25" s="12">
        <v>320</v>
      </c>
      <c r="J25" s="55"/>
      <c r="K25" s="12">
        <v>1752.6030000000001</v>
      </c>
      <c r="L25" s="12"/>
      <c r="M25" s="12"/>
      <c r="N25" s="20"/>
      <c r="O25" s="18">
        <f t="shared" si="2"/>
        <v>4803.6030000000001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55"/>
      <c r="K26" s="46"/>
      <c r="L26" s="12"/>
      <c r="M26" s="12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55"/>
      <c r="K27" s="46"/>
      <c r="L27" s="12"/>
      <c r="M27" s="12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55"/>
      <c r="K28" s="46"/>
      <c r="L28" s="12"/>
      <c r="M28" s="12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6" t="s">
        <v>26</v>
      </c>
      <c r="C29" s="30">
        <f>SUM(C30:C34)</f>
        <v>613</v>
      </c>
      <c r="D29" s="27"/>
      <c r="E29" s="27">
        <f t="shared" ref="E29" si="16">E30+E31</f>
        <v>0</v>
      </c>
      <c r="F29" s="27">
        <v>0</v>
      </c>
      <c r="G29" s="39"/>
      <c r="H29" s="41"/>
      <c r="I29" s="30">
        <f>SUM(I30:I34)</f>
        <v>346</v>
      </c>
      <c r="J29" s="54"/>
      <c r="K29" s="44">
        <v>0</v>
      </c>
      <c r="L29" s="27"/>
      <c r="M29" s="44">
        <f>SUM(M30:M34)</f>
        <v>25.34</v>
      </c>
      <c r="N29" s="20"/>
      <c r="O29" s="18">
        <f t="shared" si="2"/>
        <v>984.34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55"/>
      <c r="K30" s="46"/>
      <c r="L30" s="12"/>
      <c r="M30" s="12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6" t="s">
        <v>28</v>
      </c>
      <c r="C31" s="35">
        <v>527</v>
      </c>
      <c r="D31" s="12"/>
      <c r="E31" s="12">
        <v>0</v>
      </c>
      <c r="F31" s="12">
        <v>0</v>
      </c>
      <c r="G31" s="37"/>
      <c r="H31" s="40"/>
      <c r="I31" s="12">
        <v>346</v>
      </c>
      <c r="J31" s="55"/>
      <c r="K31" s="46"/>
      <c r="L31" s="12"/>
      <c r="M31" s="46">
        <v>25.34</v>
      </c>
      <c r="N31" s="20"/>
      <c r="O31" s="18">
        <f t="shared" si="2"/>
        <v>898.34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55"/>
      <c r="K32" s="46"/>
      <c r="L32" s="12"/>
      <c r="M32" s="12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55"/>
      <c r="K33" s="46"/>
      <c r="L33" s="12"/>
      <c r="M33" s="12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6" t="s">
        <v>31</v>
      </c>
      <c r="C34" s="35">
        <v>86</v>
      </c>
      <c r="D34" s="12"/>
      <c r="E34" s="12">
        <v>0</v>
      </c>
      <c r="F34" s="12">
        <v>0</v>
      </c>
      <c r="G34" s="37"/>
      <c r="H34" s="40"/>
      <c r="I34" s="12">
        <v>0</v>
      </c>
      <c r="J34" s="55"/>
      <c r="K34" s="46"/>
      <c r="L34" s="12"/>
      <c r="M34" s="12"/>
      <c r="N34" s="20"/>
      <c r="O34" s="18">
        <f t="shared" si="2"/>
        <v>86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54"/>
      <c r="K35" s="44">
        <f>K40</f>
        <v>7002.3220000000001</v>
      </c>
      <c r="L35" s="27"/>
      <c r="M35" s="44">
        <f t="shared" ref="M35" si="17">SUM(M36:M38)</f>
        <v>0</v>
      </c>
      <c r="N35" s="20"/>
      <c r="O35" s="18">
        <f t="shared" si="2"/>
        <v>7002.3220000000001</v>
      </c>
      <c r="P35" s="19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5"/>
      <c r="K36" s="46"/>
      <c r="L36" s="12"/>
      <c r="M36" s="12"/>
      <c r="N36" s="20"/>
      <c r="O36" s="18">
        <f t="shared" si="2"/>
        <v>0</v>
      </c>
      <c r="P36" s="19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5"/>
      <c r="K37" s="46"/>
      <c r="L37" s="12"/>
      <c r="M37" s="12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5"/>
      <c r="K38" s="46"/>
      <c r="L38" s="12"/>
      <c r="M38" s="12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5"/>
      <c r="K39" s="46"/>
      <c r="L39" s="12"/>
      <c r="M39" s="12"/>
      <c r="N39" s="18"/>
      <c r="O39" s="18">
        <f t="shared" si="2"/>
        <v>0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1" t="s">
        <v>37</v>
      </c>
      <c r="C40" s="35">
        <v>11890</v>
      </c>
      <c r="D40" s="12"/>
      <c r="E40" s="27">
        <v>92</v>
      </c>
      <c r="F40" s="27">
        <v>0</v>
      </c>
      <c r="G40" s="62">
        <v>12844</v>
      </c>
      <c r="H40" s="12"/>
      <c r="I40" s="12">
        <v>1660</v>
      </c>
      <c r="J40" s="55"/>
      <c r="K40" s="46">
        <v>7002.3220000000001</v>
      </c>
      <c r="L40" s="12"/>
      <c r="M40" s="46"/>
      <c r="N40" s="18"/>
      <c r="O40" s="18">
        <f t="shared" si="2"/>
        <v>33488.322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5"/>
      <c r="K41" s="46"/>
      <c r="L41" s="12"/>
      <c r="M41" s="12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5"/>
      <c r="K42" s="46"/>
      <c r="L42" s="12"/>
      <c r="M42" s="12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5"/>
      <c r="K43" s="46"/>
      <c r="L43" s="12"/>
      <c r="M43" s="12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5"/>
      <c r="K44" s="46"/>
      <c r="L44" s="12"/>
      <c r="M44" s="12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9" t="s">
        <v>84</v>
      </c>
      <c r="B45" s="14" t="s">
        <v>42</v>
      </c>
      <c r="C45" s="27">
        <f>C4+C40</f>
        <v>44434</v>
      </c>
      <c r="D45" s="27">
        <f>D20</f>
        <v>22</v>
      </c>
      <c r="E45" s="27">
        <f t="shared" ref="E45:F45" si="18">E40+E4</f>
        <v>15989</v>
      </c>
      <c r="F45" s="27">
        <f t="shared" si="18"/>
        <v>32</v>
      </c>
      <c r="G45" s="30">
        <f>G40+G4</f>
        <v>20826</v>
      </c>
      <c r="H45" s="30">
        <f>H4</f>
        <v>16</v>
      </c>
      <c r="I45" s="53">
        <f>SUM(I4,I40,I39)</f>
        <v>4475</v>
      </c>
      <c r="J45" s="57"/>
      <c r="K45" s="47">
        <f>K4+K40</f>
        <v>25919.024999999998</v>
      </c>
      <c r="L45" s="30"/>
      <c r="M45" s="60">
        <f t="shared" ref="M45" si="19">M6+M12+M23+M29+M40</f>
        <v>25.34</v>
      </c>
      <c r="N45" s="22"/>
      <c r="O45" s="22">
        <f t="shared" si="2"/>
        <v>111668.36499999999</v>
      </c>
      <c r="P45" s="23">
        <f t="shared" si="3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88</v>
      </c>
    </row>
    <row r="2" spans="1:46" s="7" customFormat="1" ht="15" customHeight="1" x14ac:dyDescent="0.25">
      <c r="A2" s="8"/>
      <c r="B2" s="9"/>
      <c r="C2" s="63" t="s">
        <v>91</v>
      </c>
      <c r="D2" s="64"/>
      <c r="E2" s="63" t="s">
        <v>92</v>
      </c>
      <c r="F2" s="64"/>
      <c r="G2" s="63" t="s">
        <v>98</v>
      </c>
      <c r="H2" s="64"/>
      <c r="I2" s="63" t="s">
        <v>94</v>
      </c>
      <c r="J2" s="64"/>
      <c r="K2" s="63" t="s">
        <v>95</v>
      </c>
      <c r="L2" s="64"/>
      <c r="M2" s="63" t="s">
        <v>96</v>
      </c>
      <c r="N2" s="72"/>
      <c r="O2" s="73" t="s">
        <v>97</v>
      </c>
      <c r="P2" s="72"/>
    </row>
    <row r="3" spans="1:46" s="7" customFormat="1" x14ac:dyDescent="0.25">
      <c r="A3" s="24"/>
      <c r="B3" s="25"/>
      <c r="C3" s="25" t="s">
        <v>99</v>
      </c>
      <c r="D3" s="25" t="s">
        <v>100</v>
      </c>
      <c r="E3" s="25" t="s">
        <v>99</v>
      </c>
      <c r="F3" s="25" t="s">
        <v>100</v>
      </c>
      <c r="G3" s="25" t="s">
        <v>99</v>
      </c>
      <c r="H3" s="25" t="s">
        <v>100</v>
      </c>
      <c r="I3" s="25" t="s">
        <v>99</v>
      </c>
      <c r="J3" s="25" t="s">
        <v>100</v>
      </c>
      <c r="K3" s="25" t="s">
        <v>99</v>
      </c>
      <c r="L3" s="25" t="s">
        <v>100</v>
      </c>
      <c r="M3" s="25" t="s">
        <v>99</v>
      </c>
      <c r="N3" s="26" t="s">
        <v>100</v>
      </c>
      <c r="O3" s="25" t="s">
        <v>101</v>
      </c>
      <c r="P3" s="26" t="s">
        <v>100</v>
      </c>
    </row>
    <row r="4" spans="1:46" s="1" customFormat="1" x14ac:dyDescent="0.2">
      <c r="A4" s="65" t="s">
        <v>59</v>
      </c>
      <c r="B4" s="11" t="s">
        <v>1</v>
      </c>
      <c r="C4" s="27">
        <f t="shared" ref="C4:D4" si="0">C5+C22</f>
        <v>35508</v>
      </c>
      <c r="D4" s="27">
        <f t="shared" si="0"/>
        <v>22</v>
      </c>
      <c r="E4" s="27">
        <v>29749</v>
      </c>
      <c r="F4" s="27">
        <v>32</v>
      </c>
      <c r="G4" s="30">
        <f>G5+G22</f>
        <v>7587</v>
      </c>
      <c r="H4" s="30">
        <v>16</v>
      </c>
      <c r="I4" s="50">
        <f>SUM(I5,I22,I29)</f>
        <v>7754</v>
      </c>
      <c r="J4" s="50"/>
      <c r="K4" s="44">
        <f>K5+K22</f>
        <v>5072.482</v>
      </c>
      <c r="L4" s="18"/>
      <c r="M4" s="44">
        <f>M5+M22</f>
        <v>12.32</v>
      </c>
      <c r="N4" s="18"/>
      <c r="O4" s="18">
        <f>C4+E4+G4+I4+K4+M4</f>
        <v>85682.802000000011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1" t="s">
        <v>2</v>
      </c>
      <c r="C5" s="27">
        <f>C6+C12</f>
        <v>30751</v>
      </c>
      <c r="D5" s="27">
        <f>D6+D12+D18</f>
        <v>22</v>
      </c>
      <c r="E5" s="27">
        <v>29341</v>
      </c>
      <c r="F5" s="27">
        <v>32</v>
      </c>
      <c r="G5" s="30">
        <f>G6+G12</f>
        <v>6728</v>
      </c>
      <c r="H5" s="41"/>
      <c r="I5" s="50">
        <f>SUM(I12,I6)</f>
        <v>5373</v>
      </c>
      <c r="J5" s="50"/>
      <c r="K5" s="44">
        <f>K6+K12</f>
        <v>4116.3639999999996</v>
      </c>
      <c r="L5" s="18"/>
      <c r="M5" s="44">
        <f>M6+M12</f>
        <v>0</v>
      </c>
      <c r="N5" s="18"/>
      <c r="O5" s="18">
        <f t="shared" ref="O5:O45" si="1">C5+E5+G5+I5+K5+M5</f>
        <v>76309.364000000001</v>
      </c>
      <c r="P5" s="19">
        <f t="shared" ref="P5:P45" si="2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6" t="s">
        <v>3</v>
      </c>
      <c r="C6" s="27">
        <f>SUM(C7:C11)</f>
        <v>30372</v>
      </c>
      <c r="D6" s="27"/>
      <c r="E6" s="27">
        <v>29042</v>
      </c>
      <c r="F6" s="27">
        <v>0</v>
      </c>
      <c r="G6" s="30">
        <f>G7+G10</f>
        <v>6695</v>
      </c>
      <c r="H6" s="41"/>
      <c r="I6" s="50">
        <f>SUM(I7:I11)</f>
        <v>4905</v>
      </c>
      <c r="J6" s="50"/>
      <c r="K6" s="44">
        <f>K7</f>
        <v>4007.518</v>
      </c>
      <c r="L6" s="20"/>
      <c r="M6" s="44">
        <f>SUM(M7:M11)</f>
        <v>0</v>
      </c>
      <c r="N6" s="20"/>
      <c r="O6" s="18">
        <f t="shared" si="1"/>
        <v>75021.517999999996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6" t="s">
        <v>4</v>
      </c>
      <c r="C7" s="35">
        <v>25539</v>
      </c>
      <c r="D7" s="12"/>
      <c r="E7" s="12">
        <v>11800</v>
      </c>
      <c r="F7" s="12">
        <v>0</v>
      </c>
      <c r="G7" s="12">
        <v>6695</v>
      </c>
      <c r="H7" s="40"/>
      <c r="I7" s="12">
        <v>4495</v>
      </c>
      <c r="J7" s="12"/>
      <c r="K7" s="45">
        <v>4007.518</v>
      </c>
      <c r="L7" s="20"/>
      <c r="M7" s="12"/>
      <c r="N7" s="20"/>
      <c r="O7" s="18">
        <f t="shared" si="1"/>
        <v>52536.517999999996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45"/>
      <c r="L8" s="20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6" t="s">
        <v>6</v>
      </c>
      <c r="C9" s="35">
        <v>4526</v>
      </c>
      <c r="D9" s="12"/>
      <c r="E9" s="12">
        <v>11956</v>
      </c>
      <c r="F9" s="12">
        <v>0</v>
      </c>
      <c r="G9" s="38"/>
      <c r="H9" s="40"/>
      <c r="I9" s="12">
        <v>247</v>
      </c>
      <c r="J9" s="12"/>
      <c r="K9" s="45"/>
      <c r="L9" s="20"/>
      <c r="M9" s="12"/>
      <c r="N9" s="20"/>
      <c r="O9" s="18">
        <f t="shared" si="1"/>
        <v>16729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6" t="s">
        <v>7</v>
      </c>
      <c r="C10" s="35"/>
      <c r="D10" s="12"/>
      <c r="E10" s="12">
        <v>5286</v>
      </c>
      <c r="F10" s="12">
        <v>0</v>
      </c>
      <c r="G10" s="35"/>
      <c r="H10" s="40"/>
      <c r="I10" s="12">
        <v>163</v>
      </c>
      <c r="J10" s="12"/>
      <c r="K10" s="46"/>
      <c r="L10" s="20"/>
      <c r="M10" s="12"/>
      <c r="N10" s="20"/>
      <c r="O10" s="18">
        <f t="shared" si="1"/>
        <v>5449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6" t="s">
        <v>8</v>
      </c>
      <c r="C11" s="35">
        <v>307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46"/>
      <c r="L11" s="20"/>
      <c r="M11" s="12"/>
      <c r="N11" s="20"/>
      <c r="O11" s="18">
        <f t="shared" si="1"/>
        <v>307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6" t="s">
        <v>9</v>
      </c>
      <c r="C12" s="30">
        <f>C13+C14+C15+C16+C17</f>
        <v>379</v>
      </c>
      <c r="D12" s="27"/>
      <c r="E12" s="27">
        <v>299</v>
      </c>
      <c r="F12" s="27">
        <v>0</v>
      </c>
      <c r="G12" s="30">
        <f>G14+G17</f>
        <v>33</v>
      </c>
      <c r="H12" s="41"/>
      <c r="I12" s="52">
        <f>SUM(I13:I17)</f>
        <v>468</v>
      </c>
      <c r="J12" s="27"/>
      <c r="K12" s="44">
        <f>SUM(K13:K17)</f>
        <v>108.846</v>
      </c>
      <c r="L12" s="20"/>
      <c r="M12" s="44">
        <f>SUM(M13:M17)</f>
        <v>0</v>
      </c>
      <c r="N12" s="20"/>
      <c r="O12" s="18">
        <f t="shared" si="1"/>
        <v>1287.846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46"/>
      <c r="L13" s="20"/>
      <c r="M13" s="12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6" t="s">
        <v>11</v>
      </c>
      <c r="C14" s="35">
        <v>379</v>
      </c>
      <c r="D14" s="12"/>
      <c r="E14" s="12">
        <v>251</v>
      </c>
      <c r="F14" s="12">
        <v>0</v>
      </c>
      <c r="G14" s="12">
        <v>33</v>
      </c>
      <c r="H14" s="40"/>
      <c r="I14" s="12">
        <v>456</v>
      </c>
      <c r="J14" s="12"/>
      <c r="K14" s="46">
        <v>108.846</v>
      </c>
      <c r="L14" s="20"/>
      <c r="M14" s="12"/>
      <c r="N14" s="20"/>
      <c r="O14" s="18">
        <f t="shared" si="1"/>
        <v>1227.846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46"/>
      <c r="L15" s="20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46"/>
      <c r="L16" s="20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6" t="s">
        <v>14</v>
      </c>
      <c r="C17" s="12"/>
      <c r="D17" s="12"/>
      <c r="E17" s="12">
        <v>48</v>
      </c>
      <c r="F17" s="12">
        <v>0</v>
      </c>
      <c r="G17" s="35">
        <v>0</v>
      </c>
      <c r="H17" s="40"/>
      <c r="I17" s="12">
        <v>12</v>
      </c>
      <c r="J17" s="12"/>
      <c r="K17" s="46"/>
      <c r="L17" s="20"/>
      <c r="M17" s="12"/>
      <c r="N17" s="20"/>
      <c r="O17" s="18">
        <f t="shared" si="1"/>
        <v>60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6" t="s">
        <v>15</v>
      </c>
      <c r="C18" s="30"/>
      <c r="D18" s="27">
        <f>D20</f>
        <v>22</v>
      </c>
      <c r="E18" s="27">
        <v>0</v>
      </c>
      <c r="F18" s="27">
        <v>32</v>
      </c>
      <c r="G18" s="39"/>
      <c r="H18" s="41"/>
      <c r="I18" s="27">
        <v>0</v>
      </c>
      <c r="J18" s="27"/>
      <c r="K18" s="44"/>
      <c r="L18" s="20"/>
      <c r="M18" s="44">
        <f>SUM(M19:M21)</f>
        <v>0</v>
      </c>
      <c r="N18" s="20"/>
      <c r="O18" s="18">
        <f t="shared" si="1"/>
        <v>0</v>
      </c>
      <c r="P18" s="19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46"/>
      <c r="L19" s="20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6" t="s">
        <v>17</v>
      </c>
      <c r="C20" s="35"/>
      <c r="D20" s="12">
        <v>22</v>
      </c>
      <c r="E20" s="12">
        <v>0</v>
      </c>
      <c r="F20" s="12">
        <v>32</v>
      </c>
      <c r="G20" s="37"/>
      <c r="H20" s="40"/>
      <c r="I20" s="12">
        <v>0</v>
      </c>
      <c r="J20" s="12"/>
      <c r="K20" s="46"/>
      <c r="L20" s="20"/>
      <c r="M20" s="12"/>
      <c r="N20" s="20"/>
      <c r="O20" s="18">
        <f t="shared" si="1"/>
        <v>0</v>
      </c>
      <c r="P20" s="19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46"/>
      <c r="L21" s="20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1" t="s">
        <v>19</v>
      </c>
      <c r="C22" s="32">
        <f>C23+C29</f>
        <v>4757</v>
      </c>
      <c r="D22" s="30"/>
      <c r="E22" s="27">
        <v>408</v>
      </c>
      <c r="F22" s="27">
        <v>0</v>
      </c>
      <c r="G22" s="30">
        <f>G23</f>
        <v>859</v>
      </c>
      <c r="H22" s="41"/>
      <c r="I22" s="30">
        <f>SUM(I23,I35)</f>
        <v>1881</v>
      </c>
      <c r="J22" s="30"/>
      <c r="K22" s="44">
        <f>K23+K29</f>
        <v>956.11800000000005</v>
      </c>
      <c r="L22" s="18"/>
      <c r="M22" s="44">
        <f t="shared" ref="M22" si="3">M23+M29</f>
        <v>12.32</v>
      </c>
      <c r="N22" s="18"/>
      <c r="O22" s="18">
        <f t="shared" si="1"/>
        <v>8873.4380000000001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6" t="s">
        <v>20</v>
      </c>
      <c r="C23" s="30">
        <f>SUM(C24:C28)</f>
        <v>3943</v>
      </c>
      <c r="D23" s="27"/>
      <c r="E23" s="27">
        <v>408</v>
      </c>
      <c r="F23" s="27">
        <v>0</v>
      </c>
      <c r="G23" s="30">
        <f>G25</f>
        <v>859</v>
      </c>
      <c r="H23" s="41"/>
      <c r="I23" s="30">
        <f t="shared" ref="I23" si="4">SUM(I24:I28)</f>
        <v>1881</v>
      </c>
      <c r="J23" s="27"/>
      <c r="K23" s="44">
        <f>K25</f>
        <v>956.11800000000005</v>
      </c>
      <c r="L23" s="20"/>
      <c r="M23" s="27"/>
      <c r="N23" s="20"/>
      <c r="O23" s="18">
        <f t="shared" si="1"/>
        <v>8047.1180000000004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46"/>
      <c r="L24" s="20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6" t="s">
        <v>22</v>
      </c>
      <c r="C25" s="35">
        <v>3943</v>
      </c>
      <c r="D25" s="12"/>
      <c r="E25" s="12">
        <v>408</v>
      </c>
      <c r="F25" s="12">
        <v>0</v>
      </c>
      <c r="G25" s="12">
        <v>859</v>
      </c>
      <c r="H25" s="40"/>
      <c r="I25" s="12">
        <v>1881</v>
      </c>
      <c r="J25" s="12"/>
      <c r="K25" s="46">
        <v>956.11800000000005</v>
      </c>
      <c r="L25" s="20"/>
      <c r="M25" s="12"/>
      <c r="N25" s="20"/>
      <c r="O25" s="18">
        <f t="shared" si="1"/>
        <v>8047.1180000000004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/>
      <c r="K26" s="46"/>
      <c r="L26" s="20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46"/>
      <c r="L27" s="20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46"/>
      <c r="L28" s="20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6" t="s">
        <v>26</v>
      </c>
      <c r="C29" s="30">
        <f>SUM(C30:C34)</f>
        <v>814</v>
      </c>
      <c r="D29" s="27"/>
      <c r="E29" s="27">
        <v>0</v>
      </c>
      <c r="F29" s="27">
        <v>0</v>
      </c>
      <c r="G29" s="39"/>
      <c r="H29" s="41"/>
      <c r="I29" s="30">
        <f>SUM(I30:I34)</f>
        <v>500</v>
      </c>
      <c r="J29" s="27"/>
      <c r="K29" s="44">
        <v>0</v>
      </c>
      <c r="L29" s="20"/>
      <c r="M29" s="44">
        <f>SUM(M30:M34)</f>
        <v>12.32</v>
      </c>
      <c r="N29" s="20"/>
      <c r="O29" s="18">
        <f t="shared" si="1"/>
        <v>1326.32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46"/>
      <c r="L30" s="20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6" t="s">
        <v>28</v>
      </c>
      <c r="C31" s="35">
        <v>677</v>
      </c>
      <c r="D31" s="12"/>
      <c r="E31" s="12">
        <v>0</v>
      </c>
      <c r="F31" s="12">
        <v>0</v>
      </c>
      <c r="G31" s="37"/>
      <c r="H31" s="40"/>
      <c r="I31" s="12">
        <v>500</v>
      </c>
      <c r="J31" s="12"/>
      <c r="K31" s="46"/>
      <c r="L31" s="20"/>
      <c r="M31" s="12">
        <v>12.32</v>
      </c>
      <c r="N31" s="20"/>
      <c r="O31" s="18">
        <f t="shared" si="1"/>
        <v>1189.32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46"/>
      <c r="L32" s="20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46"/>
      <c r="L33" s="20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6" t="s">
        <v>31</v>
      </c>
      <c r="C34" s="35">
        <v>137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46"/>
      <c r="L34" s="20"/>
      <c r="M34" s="12"/>
      <c r="N34" s="20"/>
      <c r="O34" s="18">
        <f t="shared" si="1"/>
        <v>137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4"/>
      <c r="L35" s="20"/>
      <c r="M35" s="44">
        <f>SUM(M36:M38)</f>
        <v>0</v>
      </c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6"/>
      <c r="L36" s="20"/>
      <c r="M36" s="12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46"/>
      <c r="L37" s="20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46"/>
      <c r="L38" s="20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46"/>
      <c r="L39" s="18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1" t="s">
        <v>37</v>
      </c>
      <c r="C40" s="35">
        <v>5824</v>
      </c>
      <c r="D40" s="12"/>
      <c r="E40" s="27">
        <v>27</v>
      </c>
      <c r="F40" s="27">
        <v>0</v>
      </c>
      <c r="G40" s="12">
        <v>2651</v>
      </c>
      <c r="H40" s="12"/>
      <c r="I40" s="12">
        <v>461</v>
      </c>
      <c r="J40" s="12"/>
      <c r="K40" s="46">
        <v>1143.989</v>
      </c>
      <c r="L40" s="18"/>
      <c r="M40" s="12"/>
      <c r="N40" s="18"/>
      <c r="O40" s="18">
        <f t="shared" si="1"/>
        <v>10106.989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6"/>
      <c r="L41" s="18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6"/>
      <c r="L42" s="18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6"/>
      <c r="L43" s="18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6"/>
      <c r="L44" s="18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9" t="s">
        <v>84</v>
      </c>
      <c r="B45" s="14" t="s">
        <v>42</v>
      </c>
      <c r="C45" s="27">
        <f>C6+C12+C23+C29+C40</f>
        <v>41332</v>
      </c>
      <c r="D45" s="27">
        <f>D20</f>
        <v>22</v>
      </c>
      <c r="E45" s="27">
        <v>29776</v>
      </c>
      <c r="F45" s="27">
        <v>32</v>
      </c>
      <c r="G45" s="30">
        <f>G40+G4</f>
        <v>10238</v>
      </c>
      <c r="H45" s="30">
        <f>H4</f>
        <v>16</v>
      </c>
      <c r="I45" s="53">
        <f>SUM(I4,I40)</f>
        <v>8215</v>
      </c>
      <c r="J45" s="27"/>
      <c r="K45" s="47">
        <f>K4+K40</f>
        <v>6216.4709999999995</v>
      </c>
      <c r="L45" s="22"/>
      <c r="M45" s="60">
        <f>M6+M12+M23+M29+M40</f>
        <v>12.32</v>
      </c>
      <c r="N45" s="22"/>
      <c r="O45" s="22">
        <f t="shared" si="1"/>
        <v>95789.791000000012</v>
      </c>
      <c r="P45" s="23">
        <f t="shared" si="2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89</v>
      </c>
    </row>
    <row r="2" spans="1:46" s="7" customFormat="1" ht="15" customHeight="1" x14ac:dyDescent="0.25">
      <c r="A2" s="8"/>
      <c r="B2" s="9"/>
      <c r="C2" s="63" t="s">
        <v>91</v>
      </c>
      <c r="D2" s="64"/>
      <c r="E2" s="63" t="s">
        <v>92</v>
      </c>
      <c r="F2" s="64"/>
      <c r="G2" s="63" t="s">
        <v>98</v>
      </c>
      <c r="H2" s="64"/>
      <c r="I2" s="63" t="s">
        <v>94</v>
      </c>
      <c r="J2" s="64"/>
      <c r="K2" s="63" t="s">
        <v>95</v>
      </c>
      <c r="L2" s="64"/>
      <c r="M2" s="63" t="s">
        <v>96</v>
      </c>
      <c r="N2" s="72"/>
      <c r="O2" s="73" t="s">
        <v>97</v>
      </c>
      <c r="P2" s="72"/>
    </row>
    <row r="3" spans="1:46" s="7" customFormat="1" x14ac:dyDescent="0.25">
      <c r="A3" s="24"/>
      <c r="B3" s="25"/>
      <c r="C3" s="25" t="s">
        <v>99</v>
      </c>
      <c r="D3" s="25" t="s">
        <v>100</v>
      </c>
      <c r="E3" s="25" t="s">
        <v>99</v>
      </c>
      <c r="F3" s="25" t="s">
        <v>100</v>
      </c>
      <c r="G3" s="25" t="s">
        <v>99</v>
      </c>
      <c r="H3" s="25" t="s">
        <v>100</v>
      </c>
      <c r="I3" s="25" t="s">
        <v>99</v>
      </c>
      <c r="J3" s="25" t="s">
        <v>100</v>
      </c>
      <c r="K3" s="25" t="s">
        <v>99</v>
      </c>
      <c r="L3" s="25" t="s">
        <v>100</v>
      </c>
      <c r="M3" s="25" t="s">
        <v>99</v>
      </c>
      <c r="N3" s="26" t="s">
        <v>100</v>
      </c>
      <c r="O3" s="25" t="s">
        <v>101</v>
      </c>
      <c r="P3" s="26" t="s">
        <v>100</v>
      </c>
    </row>
    <row r="4" spans="1:46" s="1" customFormat="1" x14ac:dyDescent="0.2">
      <c r="A4" s="65" t="s">
        <v>59</v>
      </c>
      <c r="B4" s="11" t="s">
        <v>1</v>
      </c>
      <c r="C4" s="27">
        <f>C5+C22</f>
        <v>194</v>
      </c>
      <c r="D4" s="27">
        <f>D5+D22</f>
        <v>3</v>
      </c>
      <c r="E4" s="27">
        <f t="shared" ref="E4:F4" si="0">E5+E22</f>
        <v>65</v>
      </c>
      <c r="F4" s="27">
        <f t="shared" si="0"/>
        <v>3</v>
      </c>
      <c r="G4" s="30">
        <f>G5+G22</f>
        <v>43</v>
      </c>
      <c r="H4" s="30">
        <v>3</v>
      </c>
      <c r="I4" s="50">
        <f>SUM(I5,I22,I29)</f>
        <v>24</v>
      </c>
      <c r="J4" s="27"/>
      <c r="K4" s="27">
        <f>K5+K22</f>
        <v>47</v>
      </c>
      <c r="L4" s="18"/>
      <c r="M4" s="27">
        <f>M5+M22</f>
        <v>1</v>
      </c>
      <c r="N4" s="18"/>
      <c r="O4" s="18">
        <f>C4+E4+G4+I4+K4+M4</f>
        <v>374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1" t="s">
        <v>2</v>
      </c>
      <c r="C5" s="27">
        <f>C6+C12+C18</f>
        <v>167</v>
      </c>
      <c r="D5" s="27">
        <f>D6+D12+D18</f>
        <v>3</v>
      </c>
      <c r="E5" s="27">
        <f t="shared" ref="E5" si="1">E6+E12</f>
        <v>61</v>
      </c>
      <c r="F5" s="27">
        <f>F6+F12+F18</f>
        <v>3</v>
      </c>
      <c r="G5" s="30">
        <f>G6+G12</f>
        <v>39</v>
      </c>
      <c r="H5" s="42"/>
      <c r="I5" s="50">
        <f>SUM(I12,I6)</f>
        <v>14</v>
      </c>
      <c r="J5" s="27"/>
      <c r="K5" s="27">
        <f>K6+K12</f>
        <v>42</v>
      </c>
      <c r="L5" s="18"/>
      <c r="M5" s="44">
        <f t="shared" ref="M5" si="2">M6+M12</f>
        <v>0</v>
      </c>
      <c r="N5" s="18"/>
      <c r="O5" s="18">
        <f t="shared" ref="O5:O45" si="3">C5+E5+G5+I5+K5+M5</f>
        <v>323</v>
      </c>
      <c r="P5" s="19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6" t="s">
        <v>3</v>
      </c>
      <c r="C6" s="27">
        <f>SUM(C7:C11)</f>
        <v>154</v>
      </c>
      <c r="D6" s="27"/>
      <c r="E6" s="27">
        <f t="shared" ref="E6" si="5">SUM(E7:E11)</f>
        <v>57</v>
      </c>
      <c r="F6" s="27">
        <f>SUM(F7:F11)</f>
        <v>0</v>
      </c>
      <c r="G6" s="30">
        <f>G7+G10</f>
        <v>33</v>
      </c>
      <c r="H6" s="42"/>
      <c r="I6" s="50">
        <f>SUM(I7:I11)</f>
        <v>14</v>
      </c>
      <c r="J6" s="27"/>
      <c r="K6" s="27">
        <f>K7+K9</f>
        <v>36</v>
      </c>
      <c r="L6" s="20"/>
      <c r="M6" s="44">
        <f t="shared" ref="M6" si="6">SUM(M7:M11)</f>
        <v>0</v>
      </c>
      <c r="N6" s="20"/>
      <c r="O6" s="18">
        <f t="shared" si="3"/>
        <v>294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6" t="s">
        <v>4</v>
      </c>
      <c r="C7" s="35">
        <v>112</v>
      </c>
      <c r="D7" s="12"/>
      <c r="E7" s="12">
        <v>24</v>
      </c>
      <c r="F7" s="12">
        <v>0</v>
      </c>
      <c r="G7" s="62">
        <v>33</v>
      </c>
      <c r="H7" s="40"/>
      <c r="I7" s="12">
        <v>9</v>
      </c>
      <c r="J7" s="12"/>
      <c r="K7" s="35">
        <v>36</v>
      </c>
      <c r="L7" s="20"/>
      <c r="M7" s="12"/>
      <c r="N7" s="20"/>
      <c r="O7" s="18">
        <f t="shared" si="3"/>
        <v>214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6" t="s">
        <v>6</v>
      </c>
      <c r="C9" s="35">
        <v>40</v>
      </c>
      <c r="D9" s="12"/>
      <c r="E9" s="12">
        <v>4</v>
      </c>
      <c r="F9" s="12">
        <v>0</v>
      </c>
      <c r="G9" s="38"/>
      <c r="H9" s="40"/>
      <c r="I9" s="12">
        <v>4</v>
      </c>
      <c r="J9" s="12"/>
      <c r="K9" s="35"/>
      <c r="L9" s="20"/>
      <c r="M9" s="12"/>
      <c r="N9" s="20"/>
      <c r="O9" s="18">
        <f t="shared" si="3"/>
        <v>48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6" t="s">
        <v>7</v>
      </c>
      <c r="C10" s="35"/>
      <c r="D10" s="12"/>
      <c r="E10" s="12">
        <v>29</v>
      </c>
      <c r="F10" s="12">
        <v>0</v>
      </c>
      <c r="G10" s="38"/>
      <c r="H10" s="40"/>
      <c r="I10" s="12">
        <v>1</v>
      </c>
      <c r="J10" s="12"/>
      <c r="K10" s="12"/>
      <c r="L10" s="20"/>
      <c r="M10" s="12"/>
      <c r="N10" s="20"/>
      <c r="O10" s="18">
        <f t="shared" si="3"/>
        <v>30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6" t="s">
        <v>8</v>
      </c>
      <c r="C11" s="35">
        <v>2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3"/>
        <v>2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6" t="s">
        <v>9</v>
      </c>
      <c r="C12" s="30">
        <f>SUM(C13:C17)</f>
        <v>11</v>
      </c>
      <c r="D12" s="27"/>
      <c r="E12" s="27">
        <f t="shared" ref="E12" si="7">SUM(E13:E17)</f>
        <v>4</v>
      </c>
      <c r="F12" s="27">
        <v>0</v>
      </c>
      <c r="G12" s="30">
        <v>6</v>
      </c>
      <c r="H12" s="42"/>
      <c r="I12" s="52">
        <f>SUM(I13:I17)</f>
        <v>0</v>
      </c>
      <c r="J12" s="27"/>
      <c r="K12" s="27">
        <f>SUM(K13:K17)</f>
        <v>6</v>
      </c>
      <c r="L12" s="20"/>
      <c r="M12" s="44">
        <f t="shared" ref="M12" si="8">SUM(M13:M17)</f>
        <v>0</v>
      </c>
      <c r="N12" s="20"/>
      <c r="O12" s="18">
        <f t="shared" si="3"/>
        <v>27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12">
        <v>4</v>
      </c>
      <c r="L13" s="20"/>
      <c r="M13" s="12"/>
      <c r="N13" s="20"/>
      <c r="O13" s="18">
        <f t="shared" si="3"/>
        <v>4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6" t="s">
        <v>11</v>
      </c>
      <c r="C14" s="35">
        <v>10</v>
      </c>
      <c r="D14" s="12"/>
      <c r="E14" s="12">
        <v>4</v>
      </c>
      <c r="F14" s="12">
        <v>0</v>
      </c>
      <c r="G14" s="62">
        <v>4</v>
      </c>
      <c r="H14" s="40"/>
      <c r="I14" s="12">
        <v>0</v>
      </c>
      <c r="J14" s="12"/>
      <c r="K14" s="12">
        <v>2</v>
      </c>
      <c r="L14" s="20"/>
      <c r="M14" s="12"/>
      <c r="N14" s="20"/>
      <c r="O14" s="18">
        <f t="shared" si="3"/>
        <v>20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6" t="s">
        <v>14</v>
      </c>
      <c r="C17" s="12">
        <v>1</v>
      </c>
      <c r="D17" s="12"/>
      <c r="E17" s="12">
        <v>0</v>
      </c>
      <c r="F17" s="12">
        <v>0</v>
      </c>
      <c r="G17" s="62">
        <v>2</v>
      </c>
      <c r="H17" s="40"/>
      <c r="I17" s="12">
        <v>0</v>
      </c>
      <c r="J17" s="12"/>
      <c r="K17" s="12"/>
      <c r="L17" s="20"/>
      <c r="M17" s="12"/>
      <c r="N17" s="20"/>
      <c r="O17" s="18">
        <f t="shared" si="3"/>
        <v>3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6" t="s">
        <v>15</v>
      </c>
      <c r="C18" s="27">
        <f t="shared" ref="C18" si="9">C20</f>
        <v>2</v>
      </c>
      <c r="D18" s="27">
        <f>D20</f>
        <v>3</v>
      </c>
      <c r="E18" s="27">
        <f t="shared" ref="E18:F18" si="10">SUM(E19:E21)</f>
        <v>0</v>
      </c>
      <c r="F18" s="27">
        <f t="shared" si="10"/>
        <v>3</v>
      </c>
      <c r="G18" s="39"/>
      <c r="H18" s="41"/>
      <c r="I18" s="30">
        <v>0</v>
      </c>
      <c r="J18" s="27"/>
      <c r="K18" s="27"/>
      <c r="L18" s="20"/>
      <c r="M18" s="44">
        <f t="shared" ref="M18" si="11">SUM(M19:M21)</f>
        <v>0</v>
      </c>
      <c r="N18" s="20"/>
      <c r="O18" s="18">
        <f t="shared" si="3"/>
        <v>2</v>
      </c>
      <c r="P18" s="19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6" t="s">
        <v>17</v>
      </c>
      <c r="C20" s="35">
        <v>2</v>
      </c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3"/>
        <v>2</v>
      </c>
      <c r="P20" s="19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1" t="s">
        <v>19</v>
      </c>
      <c r="C22" s="30">
        <f>C23+C29+C35</f>
        <v>27</v>
      </c>
      <c r="D22" s="30"/>
      <c r="E22" s="27">
        <f t="shared" ref="E22" si="12">E23+E29</f>
        <v>4</v>
      </c>
      <c r="F22" s="27">
        <f>F23+F29</f>
        <v>0</v>
      </c>
      <c r="G22" s="30">
        <v>4</v>
      </c>
      <c r="H22" s="41"/>
      <c r="I22" s="30">
        <f>SUM(I23,I35)</f>
        <v>1</v>
      </c>
      <c r="J22" s="30"/>
      <c r="K22" s="27">
        <f t="shared" ref="K22" si="13">K23</f>
        <v>5</v>
      </c>
      <c r="L22" s="18"/>
      <c r="M22" s="27">
        <f t="shared" ref="M22" si="14">M23+M29</f>
        <v>1</v>
      </c>
      <c r="N22" s="18"/>
      <c r="O22" s="18">
        <f t="shared" si="3"/>
        <v>42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6" t="s">
        <v>20</v>
      </c>
      <c r="C23" s="30">
        <f>SUM(C25:C28)</f>
        <v>10</v>
      </c>
      <c r="D23" s="27"/>
      <c r="E23" s="27">
        <f t="shared" ref="E23" si="15">E25</f>
        <v>4</v>
      </c>
      <c r="F23" s="27">
        <f>SUM(F24:F28)</f>
        <v>0</v>
      </c>
      <c r="G23" s="30">
        <v>4</v>
      </c>
      <c r="H23" s="41"/>
      <c r="I23" s="30">
        <f t="shared" ref="I23" si="16">SUM(I24:I28)</f>
        <v>1</v>
      </c>
      <c r="J23" s="27"/>
      <c r="K23" s="27">
        <f>K25</f>
        <v>5</v>
      </c>
      <c r="L23" s="20"/>
      <c r="M23" s="27"/>
      <c r="N23" s="20"/>
      <c r="O23" s="18">
        <f t="shared" si="3"/>
        <v>24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6" t="s">
        <v>22</v>
      </c>
      <c r="C25" s="35">
        <v>10</v>
      </c>
      <c r="D25" s="12"/>
      <c r="E25" s="12">
        <v>4</v>
      </c>
      <c r="F25" s="12">
        <v>0</v>
      </c>
      <c r="G25" s="62">
        <v>4</v>
      </c>
      <c r="H25" s="43"/>
      <c r="I25" s="12">
        <v>1</v>
      </c>
      <c r="J25" s="12"/>
      <c r="K25" s="12">
        <v>5</v>
      </c>
      <c r="L25" s="20"/>
      <c r="M25" s="12"/>
      <c r="N25" s="20"/>
      <c r="O25" s="18">
        <f t="shared" si="3"/>
        <v>24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6" t="s">
        <v>26</v>
      </c>
      <c r="C29" s="30">
        <f>SUM(C30:C34)</f>
        <v>17</v>
      </c>
      <c r="D29" s="27"/>
      <c r="E29" s="27">
        <f t="shared" ref="E29" si="17">E30+E31</f>
        <v>0</v>
      </c>
      <c r="F29" s="27">
        <v>0</v>
      </c>
      <c r="G29" s="39"/>
      <c r="H29" s="41"/>
      <c r="I29" s="30">
        <f>SUM(I30:I34)</f>
        <v>9</v>
      </c>
      <c r="J29" s="27"/>
      <c r="K29" s="27">
        <f>K31</f>
        <v>0</v>
      </c>
      <c r="L29" s="20"/>
      <c r="M29" s="27">
        <f>SUM(M30:M34)</f>
        <v>1</v>
      </c>
      <c r="N29" s="20"/>
      <c r="O29" s="18">
        <f t="shared" si="3"/>
        <v>27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6" t="s">
        <v>28</v>
      </c>
      <c r="C31" s="35">
        <v>14</v>
      </c>
      <c r="D31" s="12"/>
      <c r="E31" s="12">
        <v>0</v>
      </c>
      <c r="F31" s="12">
        <v>0</v>
      </c>
      <c r="G31" s="37"/>
      <c r="H31" s="40"/>
      <c r="I31" s="12">
        <v>9</v>
      </c>
      <c r="J31" s="12"/>
      <c r="K31" s="12"/>
      <c r="L31" s="20"/>
      <c r="M31" s="12">
        <v>1</v>
      </c>
      <c r="N31" s="20"/>
      <c r="O31" s="18">
        <f t="shared" si="3"/>
        <v>24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6" t="s">
        <v>31</v>
      </c>
      <c r="C34" s="35">
        <v>3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12"/>
      <c r="N34" s="20"/>
      <c r="O34" s="18">
        <f t="shared" si="3"/>
        <v>3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>
        <f>K40</f>
        <v>9</v>
      </c>
      <c r="L35" s="20"/>
      <c r="M35" s="44">
        <f t="shared" ref="M35" si="18">SUM(M36:M38)</f>
        <v>0</v>
      </c>
      <c r="N35" s="20"/>
      <c r="O35" s="18">
        <f t="shared" si="3"/>
        <v>9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1" t="s">
        <v>37</v>
      </c>
      <c r="C40" s="35">
        <v>27</v>
      </c>
      <c r="D40" s="12"/>
      <c r="E40" s="27">
        <v>2</v>
      </c>
      <c r="F40" s="27">
        <v>0</v>
      </c>
      <c r="G40" s="62">
        <v>54</v>
      </c>
      <c r="H40" s="35"/>
      <c r="I40" s="12">
        <v>10</v>
      </c>
      <c r="J40" s="12"/>
      <c r="K40" s="12">
        <v>9</v>
      </c>
      <c r="L40" s="18"/>
      <c r="M40" s="12"/>
      <c r="N40" s="18"/>
      <c r="O40" s="18">
        <f t="shared" si="3"/>
        <v>102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9" t="s">
        <v>84</v>
      </c>
      <c r="B45" s="14" t="s">
        <v>42</v>
      </c>
      <c r="C45" s="27">
        <f>C4+C40</f>
        <v>221</v>
      </c>
      <c r="D45" s="27">
        <f>D20</f>
        <v>3</v>
      </c>
      <c r="E45" s="27">
        <f t="shared" ref="E45:F45" si="19">E40+E4</f>
        <v>67</v>
      </c>
      <c r="F45" s="27">
        <f t="shared" si="19"/>
        <v>3</v>
      </c>
      <c r="G45" s="30">
        <f>G40+G4</f>
        <v>97</v>
      </c>
      <c r="H45" s="30">
        <f>H4</f>
        <v>3</v>
      </c>
      <c r="I45" s="53">
        <f>SUM(I4,I40,I39)</f>
        <v>34</v>
      </c>
      <c r="J45" s="53"/>
      <c r="K45" s="30">
        <f>K4+K40</f>
        <v>56</v>
      </c>
      <c r="L45" s="22"/>
      <c r="M45" s="61">
        <f t="shared" ref="M45" si="20">M6+M12+M23+M29+M40</f>
        <v>1</v>
      </c>
      <c r="N45" s="22"/>
      <c r="O45" s="22">
        <f t="shared" si="3"/>
        <v>476</v>
      </c>
      <c r="P45" s="23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90</v>
      </c>
    </row>
    <row r="2" spans="1:46" s="7" customFormat="1" ht="15" customHeight="1" x14ac:dyDescent="0.25">
      <c r="A2" s="8"/>
      <c r="B2" s="9"/>
      <c r="C2" s="63" t="s">
        <v>91</v>
      </c>
      <c r="D2" s="64"/>
      <c r="E2" s="63" t="s">
        <v>92</v>
      </c>
      <c r="F2" s="64"/>
      <c r="G2" s="63" t="s">
        <v>98</v>
      </c>
      <c r="H2" s="64"/>
      <c r="I2" s="63" t="s">
        <v>94</v>
      </c>
      <c r="J2" s="64"/>
      <c r="K2" s="63" t="s">
        <v>95</v>
      </c>
      <c r="L2" s="64"/>
      <c r="M2" s="63" t="s">
        <v>96</v>
      </c>
      <c r="N2" s="72"/>
      <c r="O2" s="73" t="s">
        <v>97</v>
      </c>
      <c r="P2" s="72"/>
    </row>
    <row r="3" spans="1:46" s="7" customFormat="1" x14ac:dyDescent="0.25">
      <c r="A3" s="24"/>
      <c r="B3" s="25"/>
      <c r="C3" s="25" t="s">
        <v>99</v>
      </c>
      <c r="D3" s="25" t="s">
        <v>100</v>
      </c>
      <c r="E3" s="25" t="s">
        <v>99</v>
      </c>
      <c r="F3" s="25" t="s">
        <v>100</v>
      </c>
      <c r="G3" s="25" t="s">
        <v>99</v>
      </c>
      <c r="H3" s="25" t="s">
        <v>100</v>
      </c>
      <c r="I3" s="25" t="s">
        <v>99</v>
      </c>
      <c r="J3" s="25" t="s">
        <v>100</v>
      </c>
      <c r="K3" s="25" t="s">
        <v>99</v>
      </c>
      <c r="L3" s="25" t="s">
        <v>100</v>
      </c>
      <c r="M3" s="25" t="s">
        <v>99</v>
      </c>
      <c r="N3" s="26" t="s">
        <v>100</v>
      </c>
      <c r="O3" s="25" t="s">
        <v>101</v>
      </c>
      <c r="P3" s="26" t="s">
        <v>100</v>
      </c>
    </row>
    <row r="4" spans="1:46" s="1" customFormat="1" x14ac:dyDescent="0.2">
      <c r="A4" s="65" t="s">
        <v>59</v>
      </c>
      <c r="B4" s="11" t="s">
        <v>1</v>
      </c>
      <c r="C4" s="27">
        <f t="shared" ref="C4" si="0">C5+C22</f>
        <v>207</v>
      </c>
      <c r="D4" s="27">
        <f>D5+D22</f>
        <v>3</v>
      </c>
      <c r="E4" s="27">
        <v>160</v>
      </c>
      <c r="F4" s="27">
        <v>3</v>
      </c>
      <c r="G4" s="30">
        <f>G5+G22</f>
        <v>39</v>
      </c>
      <c r="H4" s="30">
        <v>3</v>
      </c>
      <c r="I4" s="50">
        <f>SUM(I5,I22,I29)</f>
        <v>41</v>
      </c>
      <c r="J4" s="50"/>
      <c r="K4" s="27">
        <f>K5+K22</f>
        <v>41</v>
      </c>
      <c r="L4" s="18"/>
      <c r="M4" s="27">
        <f>M5+M22</f>
        <v>1</v>
      </c>
      <c r="N4" s="18"/>
      <c r="O4" s="18">
        <f>C4+E4+G4+I4+K4+M4</f>
        <v>489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1" t="s">
        <v>2</v>
      </c>
      <c r="C5" s="27">
        <f>C6+C12+C18</f>
        <v>172</v>
      </c>
      <c r="D5" s="27">
        <f>D6+D12+D18</f>
        <v>3</v>
      </c>
      <c r="E5" s="27">
        <v>158</v>
      </c>
      <c r="F5" s="27">
        <v>3</v>
      </c>
      <c r="G5" s="30">
        <f>G6+G12</f>
        <v>35</v>
      </c>
      <c r="H5" s="42"/>
      <c r="I5" s="50">
        <f>SUM(I12,I6)</f>
        <v>22</v>
      </c>
      <c r="J5" s="50"/>
      <c r="K5" s="27">
        <f>K6+K12</f>
        <v>37</v>
      </c>
      <c r="L5" s="18"/>
      <c r="M5" s="27">
        <f>M6+M18</f>
        <v>0</v>
      </c>
      <c r="N5" s="18"/>
      <c r="O5" s="18">
        <f t="shared" ref="O5:O45" si="1">C5+E5+G5+I5+K5+M5</f>
        <v>424</v>
      </c>
      <c r="P5" s="19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6" t="s">
        <v>3</v>
      </c>
      <c r="C6" s="27">
        <f>SUM(C7:C11)</f>
        <v>156</v>
      </c>
      <c r="D6" s="27"/>
      <c r="E6" s="27">
        <v>149</v>
      </c>
      <c r="F6" s="27">
        <v>0</v>
      </c>
      <c r="G6" s="30">
        <f>G7+G10</f>
        <v>33</v>
      </c>
      <c r="H6" s="42"/>
      <c r="I6" s="50">
        <f>SUM(I7:I11)</f>
        <v>18</v>
      </c>
      <c r="J6" s="50"/>
      <c r="K6" s="27">
        <f>K7</f>
        <v>34</v>
      </c>
      <c r="L6" s="20"/>
      <c r="M6" s="27">
        <f>SUM(M7:M11)</f>
        <v>0</v>
      </c>
      <c r="N6" s="20"/>
      <c r="O6" s="18">
        <f t="shared" si="1"/>
        <v>390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6" t="s">
        <v>4</v>
      </c>
      <c r="C7" s="35">
        <v>123</v>
      </c>
      <c r="D7" s="12"/>
      <c r="E7" s="12">
        <v>40</v>
      </c>
      <c r="F7" s="12">
        <v>0</v>
      </c>
      <c r="G7" s="12">
        <v>33</v>
      </c>
      <c r="H7" s="40"/>
      <c r="I7" s="12">
        <v>14</v>
      </c>
      <c r="J7" s="12"/>
      <c r="K7" s="35">
        <v>34</v>
      </c>
      <c r="L7" s="20"/>
      <c r="M7" s="12"/>
      <c r="N7" s="20"/>
      <c r="O7" s="18">
        <f t="shared" si="1"/>
        <v>244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6" t="s">
        <v>6</v>
      </c>
      <c r="C9" s="35">
        <v>30</v>
      </c>
      <c r="D9" s="12"/>
      <c r="E9" s="12">
        <v>65</v>
      </c>
      <c r="F9" s="12">
        <v>0</v>
      </c>
      <c r="G9" s="38"/>
      <c r="H9" s="40"/>
      <c r="I9" s="12">
        <v>1</v>
      </c>
      <c r="J9" s="12"/>
      <c r="K9" s="35"/>
      <c r="L9" s="20"/>
      <c r="M9" s="12"/>
      <c r="N9" s="20"/>
      <c r="O9" s="18">
        <f t="shared" si="1"/>
        <v>96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6" t="s">
        <v>7</v>
      </c>
      <c r="C10" s="35"/>
      <c r="D10" s="12"/>
      <c r="E10" s="12">
        <v>44</v>
      </c>
      <c r="F10" s="12">
        <v>0</v>
      </c>
      <c r="G10" s="35"/>
      <c r="H10" s="40"/>
      <c r="I10" s="12">
        <v>3</v>
      </c>
      <c r="J10" s="12"/>
      <c r="K10" s="12"/>
      <c r="L10" s="20"/>
      <c r="M10" s="12"/>
      <c r="N10" s="20"/>
      <c r="O10" s="18">
        <f t="shared" si="1"/>
        <v>47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6" t="s">
        <v>8</v>
      </c>
      <c r="C11" s="35">
        <v>3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1"/>
        <v>3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6" t="s">
        <v>9</v>
      </c>
      <c r="C12" s="30">
        <f>SUM(C13:C17)</f>
        <v>16</v>
      </c>
      <c r="D12" s="27"/>
      <c r="E12" s="27">
        <v>9</v>
      </c>
      <c r="F12" s="27">
        <v>0</v>
      </c>
      <c r="G12" s="30">
        <f>G14+G17</f>
        <v>2</v>
      </c>
      <c r="H12" s="42"/>
      <c r="I12" s="52">
        <f>SUM(I13:I17)</f>
        <v>4</v>
      </c>
      <c r="J12" s="27"/>
      <c r="K12" s="27">
        <f>SUM(K13:K17)</f>
        <v>3</v>
      </c>
      <c r="L12" s="20"/>
      <c r="M12" s="27"/>
      <c r="N12" s="20"/>
      <c r="O12" s="18">
        <f t="shared" si="1"/>
        <v>34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12"/>
      <c r="L13" s="20"/>
      <c r="M13" s="12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6" t="s">
        <v>11</v>
      </c>
      <c r="C14" s="35">
        <v>16</v>
      </c>
      <c r="D14" s="12"/>
      <c r="E14" s="12">
        <v>8</v>
      </c>
      <c r="F14" s="12">
        <v>0</v>
      </c>
      <c r="G14" s="12">
        <v>2</v>
      </c>
      <c r="H14" s="40"/>
      <c r="I14" s="12">
        <v>2</v>
      </c>
      <c r="J14" s="12"/>
      <c r="K14" s="12">
        <v>3</v>
      </c>
      <c r="L14" s="20"/>
      <c r="M14" s="12"/>
      <c r="N14" s="20"/>
      <c r="O14" s="18">
        <f t="shared" si="1"/>
        <v>31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6" t="s">
        <v>14</v>
      </c>
      <c r="C17" s="12"/>
      <c r="D17" s="12"/>
      <c r="E17" s="12">
        <v>1</v>
      </c>
      <c r="F17" s="12">
        <v>0</v>
      </c>
      <c r="G17" s="35">
        <v>0</v>
      </c>
      <c r="H17" s="40"/>
      <c r="I17" s="12">
        <v>2</v>
      </c>
      <c r="J17" s="12"/>
      <c r="K17" s="12"/>
      <c r="L17" s="20"/>
      <c r="M17" s="12"/>
      <c r="N17" s="20"/>
      <c r="O17" s="18">
        <f t="shared" si="1"/>
        <v>3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6" t="s">
        <v>15</v>
      </c>
      <c r="C18" s="30"/>
      <c r="D18" s="27">
        <f>D20</f>
        <v>3</v>
      </c>
      <c r="E18" s="27">
        <v>0</v>
      </c>
      <c r="F18" s="27">
        <v>3</v>
      </c>
      <c r="G18" s="39"/>
      <c r="H18" s="41"/>
      <c r="I18" s="30">
        <v>0</v>
      </c>
      <c r="J18" s="27"/>
      <c r="K18" s="27"/>
      <c r="L18" s="20"/>
      <c r="M18" s="30">
        <f>SUM(M19:M21)</f>
        <v>0</v>
      </c>
      <c r="N18" s="20"/>
      <c r="O18" s="18">
        <f t="shared" si="1"/>
        <v>0</v>
      </c>
      <c r="P18" s="19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1"/>
        <v>0</v>
      </c>
      <c r="P20" s="19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1" t="s">
        <v>19</v>
      </c>
      <c r="C22" s="30">
        <f>C23+C29+C35</f>
        <v>35</v>
      </c>
      <c r="D22" s="30"/>
      <c r="E22" s="27">
        <v>2</v>
      </c>
      <c r="F22" s="27">
        <v>0</v>
      </c>
      <c r="G22" s="30">
        <f>G23</f>
        <v>4</v>
      </c>
      <c r="H22" s="41"/>
      <c r="I22" s="30">
        <f>SUM(I23,I35)</f>
        <v>7</v>
      </c>
      <c r="J22" s="30"/>
      <c r="K22" s="27">
        <f>K23+K29</f>
        <v>4</v>
      </c>
      <c r="L22" s="18"/>
      <c r="M22" s="27">
        <f t="shared" ref="M22" si="3">M23+M29</f>
        <v>1</v>
      </c>
      <c r="N22" s="18"/>
      <c r="O22" s="18">
        <f t="shared" si="1"/>
        <v>53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6" t="s">
        <v>20</v>
      </c>
      <c r="C23" s="30">
        <f>SUM(C25:C28)</f>
        <v>10</v>
      </c>
      <c r="D23" s="27"/>
      <c r="E23" s="27">
        <v>2</v>
      </c>
      <c r="F23" s="27">
        <v>0</v>
      </c>
      <c r="G23" s="30">
        <f>G25</f>
        <v>4</v>
      </c>
      <c r="H23" s="41"/>
      <c r="I23" s="30">
        <f t="shared" ref="I23" si="4">SUM(I24:I28)</f>
        <v>7</v>
      </c>
      <c r="J23" s="27"/>
      <c r="K23" s="27">
        <f>K25</f>
        <v>4</v>
      </c>
      <c r="L23" s="20"/>
      <c r="M23" s="27"/>
      <c r="N23" s="20"/>
      <c r="O23" s="18">
        <f t="shared" si="1"/>
        <v>27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6" t="s">
        <v>22</v>
      </c>
      <c r="C25" s="35">
        <v>10</v>
      </c>
      <c r="D25" s="12"/>
      <c r="E25" s="12">
        <v>2</v>
      </c>
      <c r="F25" s="12">
        <v>0</v>
      </c>
      <c r="G25" s="12">
        <v>4</v>
      </c>
      <c r="H25" s="43"/>
      <c r="I25" s="12">
        <v>7</v>
      </c>
      <c r="J25" s="12"/>
      <c r="K25" s="12">
        <v>4</v>
      </c>
      <c r="L25" s="20"/>
      <c r="M25" s="12"/>
      <c r="N25" s="20"/>
      <c r="O25" s="18">
        <f t="shared" si="1"/>
        <v>27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6" t="s">
        <v>26</v>
      </c>
      <c r="C29" s="30">
        <f>SUM(C30:C34)</f>
        <v>25</v>
      </c>
      <c r="D29" s="27"/>
      <c r="E29" s="27">
        <v>0</v>
      </c>
      <c r="F29" s="27">
        <v>0</v>
      </c>
      <c r="G29" s="39"/>
      <c r="H29" s="41"/>
      <c r="I29" s="30">
        <f>SUM(I30:I34)</f>
        <v>12</v>
      </c>
      <c r="J29" s="27"/>
      <c r="K29" s="27">
        <v>0</v>
      </c>
      <c r="L29" s="20"/>
      <c r="M29" s="27">
        <v>1</v>
      </c>
      <c r="N29" s="20"/>
      <c r="O29" s="18">
        <f t="shared" si="1"/>
        <v>38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6" t="s">
        <v>28</v>
      </c>
      <c r="C31" s="35">
        <v>23</v>
      </c>
      <c r="D31" s="12"/>
      <c r="E31" s="12">
        <v>0</v>
      </c>
      <c r="F31" s="12">
        <v>0</v>
      </c>
      <c r="G31" s="37"/>
      <c r="H31" s="40"/>
      <c r="I31" s="12">
        <v>12</v>
      </c>
      <c r="J31" s="12"/>
      <c r="K31" s="12"/>
      <c r="L31" s="20"/>
      <c r="M31" s="12">
        <v>1</v>
      </c>
      <c r="N31" s="20"/>
      <c r="O31" s="18">
        <f t="shared" si="1"/>
        <v>36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6" t="s">
        <v>31</v>
      </c>
      <c r="C34" s="35">
        <v>2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12"/>
      <c r="N34" s="20"/>
      <c r="O34" s="18">
        <f t="shared" si="1"/>
        <v>2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7">
        <f>SUM(M36:M38)</f>
        <v>0</v>
      </c>
      <c r="N35" s="20"/>
      <c r="O35" s="18">
        <f t="shared" si="1"/>
        <v>0</v>
      </c>
      <c r="P35" s="19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1"/>
        <v>0</v>
      </c>
      <c r="P36" s="19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1" t="s">
        <v>37</v>
      </c>
      <c r="C40" s="35">
        <v>26</v>
      </c>
      <c r="D40" s="12"/>
      <c r="E40" s="27">
        <v>2</v>
      </c>
      <c r="F40" s="27">
        <v>0</v>
      </c>
      <c r="G40" s="12">
        <v>28</v>
      </c>
      <c r="H40" s="35"/>
      <c r="I40" s="12">
        <v>5</v>
      </c>
      <c r="J40" s="12"/>
      <c r="K40" s="12">
        <v>1</v>
      </c>
      <c r="L40" s="18"/>
      <c r="M40" s="12"/>
      <c r="N40" s="18"/>
      <c r="O40" s="18">
        <f t="shared" si="1"/>
        <v>62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9" t="s">
        <v>84</v>
      </c>
      <c r="B45" s="14" t="s">
        <v>42</v>
      </c>
      <c r="C45" s="27">
        <f>C4+C40</f>
        <v>233</v>
      </c>
      <c r="D45" s="27">
        <f>D20</f>
        <v>3</v>
      </c>
      <c r="E45" s="27">
        <v>162</v>
      </c>
      <c r="F45" s="27">
        <v>3</v>
      </c>
      <c r="G45" s="30">
        <f>G40+G4</f>
        <v>67</v>
      </c>
      <c r="H45" s="30">
        <f>H4</f>
        <v>3</v>
      </c>
      <c r="I45" s="53">
        <f>SUM(I4,I40)</f>
        <v>46</v>
      </c>
      <c r="J45" s="27"/>
      <c r="K45" s="30">
        <f>K4+K40</f>
        <v>42</v>
      </c>
      <c r="L45" s="22"/>
      <c r="M45" s="61">
        <f>M40+M4</f>
        <v>1</v>
      </c>
      <c r="N45" s="22"/>
      <c r="O45" s="22">
        <f t="shared" si="1"/>
        <v>551</v>
      </c>
      <c r="P45" s="23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2023-05-26T07:50:43Z</cp:lastPrinted>
  <dcterms:created xsi:type="dcterms:W3CDTF">2023-05-26T07:03:41Z</dcterms:created>
  <dcterms:modified xsi:type="dcterms:W3CDTF">2026-03-27T14:48:45Z</dcterms:modified>
</cp:coreProperties>
</file>