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февруари\неживот\"/>
    </mc:Choice>
  </mc:AlternateContent>
  <xr:revisionPtr revIDLastSave="0" documentId="13_ncr:1_{F1BD548B-9A31-41DF-B754-1A615B2A1F36}" xr6:coauthVersionLast="47" xr6:coauthVersionMax="47" xr10:uidLastSave="{00000000-0000-0000-0000-000000000000}"/>
  <bookViews>
    <workbookView xWindow="-110" yWindow="-110" windowWidth="19420" windowHeight="10420" firstSheet="1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0" i="4"/>
  <c r="D16" i="4" s="1"/>
  <c r="D34" i="4" s="1"/>
  <c r="D20" i="2"/>
  <c r="D19" i="2" s="1"/>
  <c r="D18" i="2"/>
  <c r="D17" i="2"/>
  <c r="D13" i="2"/>
  <c r="D10" i="2"/>
  <c r="D16" i="2" s="1"/>
  <c r="D34" i="2" s="1"/>
  <c r="M20" i="8"/>
  <c r="M19" i="8" s="1"/>
  <c r="L20" i="8"/>
  <c r="L19" i="8" s="1"/>
  <c r="J20" i="8"/>
  <c r="J19" i="8" s="1"/>
  <c r="I20" i="8"/>
  <c r="I19" i="8"/>
  <c r="M18" i="8"/>
  <c r="L18" i="8"/>
  <c r="J18" i="8"/>
  <c r="I18" i="8"/>
  <c r="L17" i="8"/>
  <c r="J17" i="8"/>
  <c r="I17" i="8"/>
  <c r="M16" i="8"/>
  <c r="L16" i="8"/>
  <c r="L34" i="8" s="1"/>
  <c r="J16" i="8"/>
  <c r="I16" i="8"/>
  <c r="I34" i="8" s="1"/>
  <c r="L13" i="8"/>
  <c r="J13" i="8"/>
  <c r="I13" i="8"/>
  <c r="L10" i="8"/>
  <c r="J10" i="8"/>
  <c r="J34" i="8" s="1"/>
  <c r="I10" i="8"/>
  <c r="H20" i="8"/>
  <c r="H19" i="8" s="1"/>
  <c r="D20" i="8"/>
  <c r="D19" i="8" s="1"/>
  <c r="D18" i="8"/>
  <c r="D17" i="8"/>
  <c r="D13" i="8"/>
  <c r="D10" i="8"/>
  <c r="D16" i="8" s="1"/>
  <c r="D34" i="8" s="1"/>
  <c r="M20" i="7"/>
  <c r="M19" i="7" s="1"/>
  <c r="L20" i="7"/>
  <c r="L19" i="7" s="1"/>
  <c r="J20" i="7"/>
  <c r="I20" i="7"/>
  <c r="I19" i="7" s="1"/>
  <c r="J19" i="7"/>
  <c r="M18" i="7"/>
  <c r="I18" i="7"/>
  <c r="I17" i="7"/>
  <c r="M16" i="7"/>
  <c r="L16" i="7"/>
  <c r="J16" i="7"/>
  <c r="I16" i="7"/>
  <c r="M13" i="7"/>
  <c r="L13" i="7"/>
  <c r="J13" i="7"/>
  <c r="I13" i="7"/>
  <c r="M10" i="7"/>
  <c r="L10" i="7"/>
  <c r="J10" i="7"/>
  <c r="I10" i="7"/>
  <c r="D28" i="7"/>
  <c r="H20" i="7"/>
  <c r="H19" i="7" s="1"/>
  <c r="D20" i="7"/>
  <c r="D19" i="7" s="1"/>
  <c r="D18" i="7"/>
  <c r="D17" i="7"/>
  <c r="D16" i="7"/>
  <c r="D13" i="7"/>
  <c r="D10" i="7"/>
  <c r="M20" i="6"/>
  <c r="L20" i="6"/>
  <c r="L19" i="6" s="1"/>
  <c r="J20" i="6"/>
  <c r="I20" i="6"/>
  <c r="M19" i="6"/>
  <c r="M34" i="6" s="1"/>
  <c r="J19" i="6"/>
  <c r="I19" i="6"/>
  <c r="M18" i="6"/>
  <c r="L18" i="6"/>
  <c r="J18" i="6"/>
  <c r="I18" i="6"/>
  <c r="L17" i="6"/>
  <c r="J17" i="6"/>
  <c r="I17" i="6"/>
  <c r="M16" i="6"/>
  <c r="L16" i="6"/>
  <c r="L34" i="6" s="1"/>
  <c r="J16" i="6"/>
  <c r="I16" i="6"/>
  <c r="I34" i="6" s="1"/>
  <c r="L13" i="6"/>
  <c r="J13" i="6"/>
  <c r="I13" i="6"/>
  <c r="L10" i="6"/>
  <c r="J10" i="6"/>
  <c r="J34" i="6" s="1"/>
  <c r="I10" i="6"/>
  <c r="H20" i="6"/>
  <c r="H19" i="6" s="1"/>
  <c r="D20" i="6"/>
  <c r="D19" i="6" s="1"/>
  <c r="D18" i="6"/>
  <c r="D17" i="6"/>
  <c r="D13" i="6"/>
  <c r="D10" i="6"/>
  <c r="D16" i="6" s="1"/>
  <c r="D34" i="6" s="1"/>
  <c r="M20" i="5"/>
  <c r="L20" i="5"/>
  <c r="J20" i="5"/>
  <c r="I20" i="5"/>
  <c r="M19" i="5"/>
  <c r="L19" i="5"/>
  <c r="J19" i="5"/>
  <c r="I19" i="5"/>
  <c r="M18" i="5"/>
  <c r="L18" i="5"/>
  <c r="J18" i="5"/>
  <c r="I18" i="5"/>
  <c r="M17" i="5"/>
  <c r="L17" i="5"/>
  <c r="J17" i="5"/>
  <c r="I17" i="5"/>
  <c r="L16" i="5"/>
  <c r="L34" i="5" s="1"/>
  <c r="J16" i="5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H20" i="5"/>
  <c r="H19" i="5" s="1"/>
  <c r="D20" i="5"/>
  <c r="D19" i="5" s="1"/>
  <c r="D18" i="5"/>
  <c r="D17" i="5"/>
  <c r="D16" i="5" s="1"/>
  <c r="D34" i="5" s="1"/>
  <c r="D13" i="5"/>
  <c r="D10" i="5"/>
  <c r="L20" i="4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34" i="1" s="1"/>
  <c r="L13" i="1"/>
  <c r="L10" i="1"/>
  <c r="H20" i="4"/>
  <c r="H19" i="4" s="1"/>
  <c r="H20" i="3"/>
  <c r="H19" i="3" s="1"/>
  <c r="H20" i="2"/>
  <c r="H19" i="2" s="1"/>
  <c r="H20" i="1"/>
  <c r="H19" i="1" s="1"/>
  <c r="M20" i="4"/>
  <c r="M19" i="4" s="1"/>
  <c r="M34" i="4" s="1"/>
  <c r="M20" i="3"/>
  <c r="M19" i="3" s="1"/>
  <c r="M34" i="3" s="1"/>
  <c r="M20" i="2"/>
  <c r="M19" i="2" s="1"/>
  <c r="M34" i="2" s="1"/>
  <c r="M20" i="1"/>
  <c r="M19" i="1" s="1"/>
  <c r="M34" i="1" s="1"/>
  <c r="D20" i="3"/>
  <c r="D19" i="3" s="1"/>
  <c r="D18" i="3"/>
  <c r="D17" i="3"/>
  <c r="D16" i="3" s="1"/>
  <c r="D13" i="3"/>
  <c r="D10" i="3"/>
  <c r="D20" i="1"/>
  <c r="D19" i="1" s="1"/>
  <c r="D18" i="1"/>
  <c r="D17" i="1"/>
  <c r="D16" i="1" s="1"/>
  <c r="D34" i="1" s="1"/>
  <c r="D13" i="1"/>
  <c r="D10" i="1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/>
  <c r="I34" i="1" s="1"/>
  <c r="I13" i="1"/>
  <c r="I10" i="1"/>
  <c r="J20" i="4"/>
  <c r="J19" i="4" s="1"/>
  <c r="J18" i="4"/>
  <c r="J17" i="4"/>
  <c r="J16" i="4"/>
  <c r="J13" i="4"/>
  <c r="J10" i="4"/>
  <c r="J34" i="4" s="1"/>
  <c r="J20" i="3"/>
  <c r="J19" i="3" s="1"/>
  <c r="J16" i="3"/>
  <c r="J13" i="3"/>
  <c r="J10" i="3"/>
  <c r="J20" i="2"/>
  <c r="J19" i="2" s="1"/>
  <c r="J18" i="2"/>
  <c r="J17" i="2"/>
  <c r="J16" i="2" s="1"/>
  <c r="J13" i="2"/>
  <c r="J10" i="2"/>
  <c r="J34" i="2" s="1"/>
  <c r="J34" i="1"/>
  <c r="J20" i="1"/>
  <c r="J19" i="1"/>
  <c r="J18" i="1"/>
  <c r="J17" i="1"/>
  <c r="J16" i="1" s="1"/>
  <c r="J13" i="1"/>
  <c r="J10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<sst xmlns="http://schemas.openxmlformats.org/spreadsheetml/2006/main" count="616" uniqueCount="81">
  <si>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</si>
  <si>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</si>
  <si>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</si>
  <si>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</si>
  <si>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</si>
  <si>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</si>
  <si>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</si>
  <si>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</si>
  <si>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</si>
  <si>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</si>
  <si>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</si>
  <si>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</si>
  <si>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</si>
  <si>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</si>
  <si>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</si>
  <si>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</si>
  <si>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</si>
  <si>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</si>
  <si>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</si>
  <si>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</si>
  <si>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</si>
  <si>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</si>
  <si>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</si>
  <si>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</si>
  <si>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</si>
  <si>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</si>
  <si>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</si>
  <si>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</si>
  <si>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</si>
  <si>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</si>
  <si>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</si>
  <si>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</si>
  <si>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</si>
  <si>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</si>
  <si>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</si>
  <si>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</si>
  <si>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</si>
  <si>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</si>
  <si>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</si>
  <si>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</si>
  <si>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</si>
  <si>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</si>
  <si>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</si>
  <si>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</si>
  <si>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</si>
  <si>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</si>
  <si>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</si>
  <si>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</si>
  <si>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</si>
  <si>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</si>
  <si>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</si>
  <si>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</si>
  <si>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</si>
  <si>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</si>
  <si>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</si>
  <si>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</si>
  <si>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</si>
  <si>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</si>
  <si>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</si>
  <si>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</si>
  <si>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</si>
  <si>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</si>
  <si>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</si>
  <si>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</si>
  <si>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</si>
  <si>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</si>
  <si>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</si>
  <si>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</si>
  <si>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</si>
  <si>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</si>
  <si>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</si>
  <si>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</si>
  <si>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</si>
  <si>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февруари 2026 година</t>
  </si>
  <si>
    <t>Бруто полисирана премија, во илјади денари, февруари 2025 година</t>
  </si>
  <si>
    <t>Бруто исплатени штети, во илјади денари, февруари 2026 година</t>
  </si>
  <si>
    <t>Бруто исплатени штети, во илјади денари, февруари 2025 година</t>
  </si>
  <si>
    <t>Број на склучени договори февруари 2026 година</t>
  </si>
  <si>
    <t>Број на склучени договори февруари 2025 година</t>
  </si>
  <si>
    <t>Број на ликвидирани штети февруари 2026 година</t>
  </si>
  <si>
    <t>Број на ликвидирани штети февруари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</si>
</sst>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0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10"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5">
        <v>12661</v>
      </c>
      <c r="D3" s="29">
        <v>6024.8519999999999</v>
      </c>
      <c r="E3" s="19">
        <v>2246</v>
      </c>
      <c r="F3" s="19">
        <v>2959.8890000000001</v>
      </c>
      <c r="G3" s="38">
        <v>8040.21</v>
      </c>
      <c r="H3" s="19">
        <v>6553.8389999999999</v>
      </c>
      <c r="I3" s="19">
        <v>7498.6809999999996</v>
      </c>
      <c r="J3" s="19">
        <v>6167</v>
      </c>
      <c r="K3" s="18">
        <v>4750</v>
      </c>
      <c r="L3" s="23">
        <v>3456.87</v>
      </c>
      <c r="M3" s="32">
        <v>0</v>
      </c>
      <c r="N3" s="13">
        <f>SUM(C3:M3)</f>
        <v>60358.340999999993</v>
      </c>
    </row>
    <row r="4" spans="1:14">
      <c r="A4" s="6" t="s">
        <v>2</v>
      </c>
      <c r="B4" s="1" t="s">
        <v>3</v>
      </c>
      <c r="C4" s="35">
        <v>73457</v>
      </c>
      <c r="D4" s="29">
        <v>8152.2640000000001</v>
      </c>
      <c r="E4" s="19">
        <v>185</v>
      </c>
      <c r="F4" s="19">
        <v>0</v>
      </c>
      <c r="G4" s="38">
        <v>10642.41</v>
      </c>
      <c r="H4" s="19">
        <v>7206.1070000000018</v>
      </c>
      <c r="I4" s="19">
        <v>25872.123</v>
      </c>
      <c r="J4" s="19">
        <v>9261</v>
      </c>
      <c r="K4" s="18">
        <v>0</v>
      </c>
      <c r="L4" s="23">
        <v>65887.73</v>
      </c>
      <c r="M4" s="32">
        <v>0</v>
      </c>
      <c r="N4" s="13">
        <f t="shared" ref="N4:N34" si="0">SUM(C4:M4)</f>
        <v>200663.63400000002</v>
      </c>
    </row>
    <row r="5" spans="1:14">
      <c r="A5" s="6" t="s">
        <v>4</v>
      </c>
      <c r="B5" s="1" t="s">
        <v>5</v>
      </c>
      <c r="C5" s="35">
        <v>12815</v>
      </c>
      <c r="D5" s="29">
        <v>12987.555</v>
      </c>
      <c r="E5" s="19">
        <v>5667</v>
      </c>
      <c r="F5" s="19">
        <v>2592.5630000000001</v>
      </c>
      <c r="G5" s="38">
        <v>15691.33</v>
      </c>
      <c r="H5" s="19">
        <v>21742.036999999997</v>
      </c>
      <c r="I5" s="19">
        <v>18098.955000000002</v>
      </c>
      <c r="J5" s="19">
        <v>8909</v>
      </c>
      <c r="K5" s="18">
        <v>11235</v>
      </c>
      <c r="L5" s="23">
        <v>13405.69</v>
      </c>
      <c r="M5" s="32">
        <v>0</v>
      </c>
      <c r="N5" s="13">
        <f t="shared" si="0"/>
        <v>123144.13</v>
      </c>
    </row>
    <row r="6" spans="1:14">
      <c r="A6" s="6" t="s">
        <v>6</v>
      </c>
      <c r="B6" s="1" t="s">
        <v>7</v>
      </c>
      <c r="C6" s="35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5">
        <v>0</v>
      </c>
      <c r="D7" s="19">
        <v>151.20099999999999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151.20099999999999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5">
        <v>16</v>
      </c>
      <c r="D9" s="19">
        <v>219.55</v>
      </c>
      <c r="E9" s="19">
        <v>1601</v>
      </c>
      <c r="F9" s="19">
        <v>0</v>
      </c>
      <c r="G9" s="38">
        <v>2035.21</v>
      </c>
      <c r="H9" s="19">
        <v>322.44700000000006</v>
      </c>
      <c r="I9" s="19">
        <v>2027.5219999999999</v>
      </c>
      <c r="J9" s="19">
        <v>1439</v>
      </c>
      <c r="K9" s="18">
        <v>217</v>
      </c>
      <c r="L9" s="23">
        <v>359.21</v>
      </c>
      <c r="M9" s="32">
        <v>0</v>
      </c>
      <c r="N9" s="13">
        <f t="shared" si="0"/>
        <v>8236.9390000000003</v>
      </c>
    </row>
    <row r="10" spans="1:14">
      <c r="A10" s="6" t="s">
        <v>14</v>
      </c>
      <c r="B10" s="1" t="s">
        <v>15</v>
      </c>
      <c r="C10" s="35">
        <v>5009</v>
      </c>
      <c r="D10" s="19">
        <f>D11+D12</f>
        <v>18674.706999999999</v>
      </c>
      <c r="E10" s="19">
        <v>4488</v>
      </c>
      <c r="F10" s="19">
        <v>450.60699999999997</v>
      </c>
      <c r="G10" s="38">
        <v>14394.41</v>
      </c>
      <c r="H10" s="19">
        <v>13840.346059999996</v>
      </c>
      <c r="I10" s="19">
        <f>I11+I12</f>
        <v>9424.064921664447</v>
      </c>
      <c r="J10" s="19">
        <f t="shared" ref="J10" si="1">SUM(J11:J12)</f>
        <v>4149</v>
      </c>
      <c r="K10" s="18">
        <v>6381</v>
      </c>
      <c r="L10" s="23">
        <f>SUM(L11:L12)</f>
        <v>13346.740000000002</v>
      </c>
      <c r="M10" s="32">
        <v>0</v>
      </c>
      <c r="N10" s="13">
        <f t="shared" si="0"/>
        <v>90157.874981664456</v>
      </c>
    </row>
    <row r="11" spans="1:14">
      <c r="A11" s="6" t="s">
        <v>16</v>
      </c>
      <c r="B11" s="1" t="s">
        <v>17</v>
      </c>
      <c r="C11" s="35">
        <v>3590</v>
      </c>
      <c r="D11" s="29">
        <v>2007.626</v>
      </c>
      <c r="E11" s="19">
        <v>880</v>
      </c>
      <c r="F11" s="19">
        <v>218.11500000000001</v>
      </c>
      <c r="G11" s="38">
        <v>1590.98</v>
      </c>
      <c r="H11" s="19">
        <v>2299.0572899999997</v>
      </c>
      <c r="I11" s="19">
        <v>887.1595025273308</v>
      </c>
      <c r="J11" s="19">
        <v>1150</v>
      </c>
      <c r="K11" s="18">
        <v>1489</v>
      </c>
      <c r="L11" s="23">
        <v>645.20000000000005</v>
      </c>
      <c r="M11" s="32">
        <v>0</v>
      </c>
      <c r="N11" s="13">
        <f t="shared" si="0"/>
        <v>14757.13779252733</v>
      </c>
    </row>
    <row r="12" spans="1:14">
      <c r="A12" s="6" t="s">
        <v>18</v>
      </c>
      <c r="B12" s="1" t="s">
        <v>19</v>
      </c>
      <c r="C12" s="35">
        <v>1419</v>
      </c>
      <c r="D12" s="29">
        <v>16667.080999999998</v>
      </c>
      <c r="E12" s="19">
        <v>3608</v>
      </c>
      <c r="F12" s="19">
        <v>232.49199999999999</v>
      </c>
      <c r="G12" s="38">
        <v>12803.43</v>
      </c>
      <c r="H12" s="19">
        <v>11541.288770000001</v>
      </c>
      <c r="I12" s="19">
        <v>8536.905419137116</v>
      </c>
      <c r="J12" s="19">
        <v>2999</v>
      </c>
      <c r="K12" s="18">
        <v>4892</v>
      </c>
      <c r="L12" s="23">
        <v>12701.54</v>
      </c>
      <c r="M12" s="32">
        <v>0</v>
      </c>
      <c r="N12" s="13">
        <f t="shared" si="0"/>
        <v>75400.737189137115</v>
      </c>
    </row>
    <row r="13" spans="1:14">
      <c r="A13" s="6" t="s">
        <v>20</v>
      </c>
      <c r="B13" s="1" t="s">
        <v>21</v>
      </c>
      <c r="C13" s="35">
        <v>4329</v>
      </c>
      <c r="D13" s="19">
        <f>D14+D15</f>
        <v>3936.3760000000002</v>
      </c>
      <c r="E13" s="19">
        <v>1363</v>
      </c>
      <c r="F13" s="19">
        <v>95.831000000000003</v>
      </c>
      <c r="G13" s="38">
        <v>20136.41</v>
      </c>
      <c r="H13" s="19">
        <v>12701.518319999999</v>
      </c>
      <c r="I13" s="19">
        <f>I14+I15</f>
        <v>20750.925078335553</v>
      </c>
      <c r="J13" s="19">
        <f t="shared" ref="J13" si="2">SUM(J14:J15)</f>
        <v>22294</v>
      </c>
      <c r="K13" s="18">
        <v>2359.0700000000002</v>
      </c>
      <c r="L13" s="23">
        <f>SUM(L14:L15)</f>
        <v>10454.970000000001</v>
      </c>
      <c r="M13" s="32">
        <v>0</v>
      </c>
      <c r="N13" s="13">
        <f t="shared" si="0"/>
        <v>98421.100398335562</v>
      </c>
    </row>
    <row r="14" spans="1:14">
      <c r="A14" s="6" t="s">
        <v>16</v>
      </c>
      <c r="B14" s="1" t="s">
        <v>22</v>
      </c>
      <c r="C14" s="35">
        <v>2233</v>
      </c>
      <c r="D14" s="19">
        <v>2023.241</v>
      </c>
      <c r="E14" s="19">
        <v>230</v>
      </c>
      <c r="F14" s="19">
        <v>32.243000000000002</v>
      </c>
      <c r="G14" s="38">
        <v>2718.17</v>
      </c>
      <c r="H14" s="19">
        <v>5157.0596399999995</v>
      </c>
      <c r="I14" s="19">
        <v>3043.2404974726692</v>
      </c>
      <c r="J14" s="19">
        <v>315</v>
      </c>
      <c r="K14" s="18">
        <v>199.07</v>
      </c>
      <c r="L14" s="23">
        <v>766.68</v>
      </c>
      <c r="M14" s="32">
        <v>0</v>
      </c>
      <c r="N14" s="13">
        <f t="shared" si="0"/>
        <v>16717.704137472669</v>
      </c>
    </row>
    <row r="15" spans="1:14">
      <c r="A15" s="6" t="s">
        <v>18</v>
      </c>
      <c r="B15" s="1" t="s">
        <v>23</v>
      </c>
      <c r="C15" s="35">
        <v>2096</v>
      </c>
      <c r="D15" s="19">
        <v>1913.135</v>
      </c>
      <c r="E15" s="19">
        <v>1133</v>
      </c>
      <c r="F15" s="19">
        <v>63.588000000000001</v>
      </c>
      <c r="G15" s="38">
        <v>17418.22</v>
      </c>
      <c r="H15" s="19">
        <v>7544.4586799999997</v>
      </c>
      <c r="I15" s="19">
        <v>17707.684580862882</v>
      </c>
      <c r="J15" s="19">
        <v>21979</v>
      </c>
      <c r="K15" s="18">
        <v>2160</v>
      </c>
      <c r="L15" s="23">
        <v>9688.2900000000009</v>
      </c>
      <c r="M15" s="32">
        <v>0</v>
      </c>
      <c r="N15" s="13">
        <f t="shared" si="0"/>
        <v>81703.376260862889</v>
      </c>
    </row>
    <row r="16" spans="1:14">
      <c r="A16" s="6" t="s">
        <v>24</v>
      </c>
      <c r="B16" s="1" t="s">
        <v>25</v>
      </c>
      <c r="C16" s="35">
        <v>9338</v>
      </c>
      <c r="D16" s="19">
        <f>D17+D18</f>
        <v>22611.082999999999</v>
      </c>
      <c r="E16" s="19">
        <v>5851</v>
      </c>
      <c r="F16" s="19">
        <v>546.43799999999999</v>
      </c>
      <c r="G16" s="38">
        <v>34530.800000000003</v>
      </c>
      <c r="H16" s="19">
        <v>26541.864380000006</v>
      </c>
      <c r="I16" s="19">
        <f>I17+I18</f>
        <v>30174.989999999998</v>
      </c>
      <c r="J16" s="19">
        <f t="shared" ref="J16" si="3">SUM(J17:J18)</f>
        <v>26443</v>
      </c>
      <c r="K16" s="18">
        <v>8740.07</v>
      </c>
      <c r="L16" s="23">
        <f>SUM(L17:L18)</f>
        <v>23801.710000000003</v>
      </c>
      <c r="M16" s="32">
        <v>0</v>
      </c>
      <c r="N16" s="13">
        <f t="shared" si="0"/>
        <v>188578.95538</v>
      </c>
    </row>
    <row r="17" spans="1:14">
      <c r="A17" s="6" t="s">
        <v>16</v>
      </c>
      <c r="B17" s="1" t="s">
        <v>26</v>
      </c>
      <c r="C17" s="35">
        <v>5822</v>
      </c>
      <c r="D17" s="29">
        <f>D11+D14</f>
        <v>4030.8670000000002</v>
      </c>
      <c r="E17" s="19">
        <v>1110</v>
      </c>
      <c r="F17" s="19">
        <v>250.358</v>
      </c>
      <c r="G17" s="38">
        <v>4309.1499999999996</v>
      </c>
      <c r="H17" s="19">
        <v>7456.1169299999992</v>
      </c>
      <c r="I17" s="19">
        <f>I11+I14</f>
        <v>3930.4</v>
      </c>
      <c r="J17" s="19">
        <f t="shared" ref="J17:J18" si="4">J11+J14</f>
        <v>1465</v>
      </c>
      <c r="K17" s="18">
        <v>1688.07</v>
      </c>
      <c r="L17" s="23">
        <f t="shared" ref="L17:L18" si="5">L11+L14</f>
        <v>1411.88</v>
      </c>
      <c r="M17" s="32">
        <v>0</v>
      </c>
      <c r="N17" s="13">
        <f t="shared" si="0"/>
        <v>31473.841930000002</v>
      </c>
    </row>
    <row r="18" spans="1:14">
      <c r="A18" s="6" t="s">
        <v>18</v>
      </c>
      <c r="B18" s="1" t="s">
        <v>27</v>
      </c>
      <c r="C18" s="35">
        <v>3516</v>
      </c>
      <c r="D18" s="29">
        <f>D12+D15</f>
        <v>18580.215999999997</v>
      </c>
      <c r="E18" s="19">
        <v>4741</v>
      </c>
      <c r="F18" s="19">
        <v>296.08</v>
      </c>
      <c r="G18" s="38">
        <v>30221.65</v>
      </c>
      <c r="H18" s="19">
        <v>19085.747449999995</v>
      </c>
      <c r="I18" s="19">
        <f>I12+I15</f>
        <v>26244.589999999997</v>
      </c>
      <c r="J18" s="19">
        <f t="shared" si="4"/>
        <v>24978</v>
      </c>
      <c r="K18" s="18">
        <v>7052</v>
      </c>
      <c r="L18" s="23">
        <f t="shared" si="5"/>
        <v>22389.83</v>
      </c>
      <c r="M18" s="32">
        <v>0</v>
      </c>
      <c r="N18" s="13">
        <f t="shared" si="0"/>
        <v>157105.11345</v>
      </c>
    </row>
    <row r="19" spans="1:14">
      <c r="A19" s="6" t="s">
        <v>28</v>
      </c>
      <c r="B19" s="1" t="s">
        <v>29</v>
      </c>
      <c r="C19" s="35">
        <v>56541</v>
      </c>
      <c r="D19" s="19">
        <f>D20+D24+D25</f>
        <v>38640.010999999999</v>
      </c>
      <c r="E19" s="19">
        <v>27031</v>
      </c>
      <c r="F19" s="19">
        <v>55995.020349996004</v>
      </c>
      <c r="G19" s="38">
        <v>68370.7</v>
      </c>
      <c r="H19" s="22">
        <f>H20+H24+H25</f>
        <v>44343.276999999995</v>
      </c>
      <c r="I19" s="19">
        <f t="shared" ref="I19" si="6">I20+I24+I25</f>
        <v>34275.469000000005</v>
      </c>
      <c r="J19" s="19">
        <f t="shared" ref="J19" si="7">SUM(J20,J24:J25)</f>
        <v>82246</v>
      </c>
      <c r="K19" s="18">
        <v>49030</v>
      </c>
      <c r="L19" s="23">
        <f>L20+L24+L25</f>
        <v>28556.350000000002</v>
      </c>
      <c r="M19" s="36">
        <f>M20+M24</f>
        <v>4.9249999999999998</v>
      </c>
      <c r="N19" s="13">
        <f t="shared" si="0"/>
        <v>485033.75234999595</v>
      </c>
    </row>
    <row r="20" spans="1:14">
      <c r="A20" s="6" t="s">
        <v>30</v>
      </c>
      <c r="B20" s="1" t="s">
        <v>31</v>
      </c>
      <c r="C20" s="35">
        <v>55723</v>
      </c>
      <c r="D20" s="19">
        <f>SUM(D21:D23)</f>
        <v>37981.760999999999</v>
      </c>
      <c r="E20" s="19">
        <v>26302</v>
      </c>
      <c r="F20" s="19">
        <v>55995.020349996004</v>
      </c>
      <c r="G20" s="38">
        <v>65541.59</v>
      </c>
      <c r="H20" s="22">
        <f t="shared" ref="H20" si="8">H21+H22+H23</f>
        <v>42267.99</v>
      </c>
      <c r="I20" s="19">
        <f t="shared" ref="I20" si="9">I21+I22+I23</f>
        <v>33047.209000000003</v>
      </c>
      <c r="J20" s="19">
        <f t="shared" ref="J20" si="10">SUM(J21:J23)</f>
        <v>80598</v>
      </c>
      <c r="K20" s="18">
        <v>47745</v>
      </c>
      <c r="L20" s="23">
        <f>SUM(L21:L23)</f>
        <v>27349.61</v>
      </c>
      <c r="M20" s="37">
        <f>M21+M22+M23</f>
        <v>4.9249999999999998</v>
      </c>
      <c r="N20" s="13">
        <f t="shared" si="0"/>
        <v>472556.10534999595</v>
      </c>
    </row>
    <row r="21" spans="1:14">
      <c r="A21" s="6" t="s">
        <v>32</v>
      </c>
      <c r="B21" s="1" t="s">
        <v>33</v>
      </c>
      <c r="C21" s="35">
        <v>44329</v>
      </c>
      <c r="D21" s="19">
        <v>28977.286</v>
      </c>
      <c r="E21" s="19">
        <v>17353</v>
      </c>
      <c r="F21" s="19">
        <v>43442.303469995946</v>
      </c>
      <c r="G21" s="38">
        <v>50653.75</v>
      </c>
      <c r="H21" s="19">
        <v>31559.565999999999</v>
      </c>
      <c r="I21" s="19">
        <v>24725.562000000002</v>
      </c>
      <c r="J21" s="19">
        <v>63294</v>
      </c>
      <c r="K21" s="18">
        <v>37859</v>
      </c>
      <c r="L21" s="23">
        <v>20313.900000000001</v>
      </c>
      <c r="M21" s="36">
        <v>0</v>
      </c>
      <c r="N21" s="13">
        <f t="shared" si="0"/>
        <v>362507.36746999598</v>
      </c>
    </row>
    <row r="22" spans="1:14">
      <c r="A22" s="6" t="s">
        <v>34</v>
      </c>
      <c r="B22" s="1" t="s">
        <v>35</v>
      </c>
      <c r="C22" s="35">
        <v>11365</v>
      </c>
      <c r="D22" s="19">
        <v>8942.9750000000004</v>
      </c>
      <c r="E22" s="19">
        <v>4819</v>
      </c>
      <c r="F22" s="19">
        <v>10480.307000000001</v>
      </c>
      <c r="G22" s="38">
        <v>14834.77</v>
      </c>
      <c r="H22" s="19">
        <v>10601.096000000001</v>
      </c>
      <c r="I22" s="19">
        <v>8289.6669999999995</v>
      </c>
      <c r="J22" s="19">
        <v>17115</v>
      </c>
      <c r="K22" s="18">
        <v>9835</v>
      </c>
      <c r="L22" s="23">
        <v>6627.71</v>
      </c>
      <c r="M22" s="36">
        <v>4.9249999999999998</v>
      </c>
      <c r="N22" s="13">
        <f t="shared" si="0"/>
        <v>102915.45000000001</v>
      </c>
    </row>
    <row r="23" spans="1:14">
      <c r="A23" s="6" t="s">
        <v>36</v>
      </c>
      <c r="B23" s="1" t="s">
        <v>37</v>
      </c>
      <c r="C23" s="35">
        <v>29</v>
      </c>
      <c r="D23" s="19">
        <v>61.5</v>
      </c>
      <c r="E23" s="19">
        <v>4130</v>
      </c>
      <c r="F23" s="19">
        <v>1830.479880000059</v>
      </c>
      <c r="G23" s="38">
        <v>53.07</v>
      </c>
      <c r="H23" s="19">
        <v>107.328</v>
      </c>
      <c r="I23" s="19">
        <v>31.98</v>
      </c>
      <c r="J23" s="19">
        <v>189</v>
      </c>
      <c r="K23" s="18">
        <v>51</v>
      </c>
      <c r="L23" s="23">
        <v>408</v>
      </c>
      <c r="M23" s="36">
        <v>0</v>
      </c>
      <c r="N23" s="13">
        <f t="shared" si="0"/>
        <v>6891.3578800000587</v>
      </c>
    </row>
    <row r="24" spans="1:14">
      <c r="A24" s="6" t="s">
        <v>38</v>
      </c>
      <c r="B24" s="1" t="s">
        <v>39</v>
      </c>
      <c r="C24" s="35">
        <v>818</v>
      </c>
      <c r="D24" s="19">
        <v>658.25</v>
      </c>
      <c r="E24" s="19">
        <v>729</v>
      </c>
      <c r="F24" s="19">
        <v>241.93</v>
      </c>
      <c r="G24" s="38">
        <v>2829.11</v>
      </c>
      <c r="H24" s="19">
        <v>2075.2869999999998</v>
      </c>
      <c r="I24" s="19">
        <v>1228.26</v>
      </c>
      <c r="J24" s="19">
        <v>1648</v>
      </c>
      <c r="K24" s="18">
        <v>1285</v>
      </c>
      <c r="L24" s="23">
        <v>1206.74</v>
      </c>
      <c r="M24" s="36">
        <v>0</v>
      </c>
      <c r="N24" s="13">
        <f t="shared" si="0"/>
        <v>12719.576999999999</v>
      </c>
    </row>
    <row r="25" spans="1:14">
      <c r="A25" s="6" t="s">
        <v>40</v>
      </c>
      <c r="B25" s="1" t="s">
        <v>41</v>
      </c>
      <c r="C25" s="35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5">
        <v>0</v>
      </c>
      <c r="D26" s="19">
        <v>287.97300000000001</v>
      </c>
      <c r="E26" s="19">
        <v>0</v>
      </c>
      <c r="F26" s="19">
        <v>0</v>
      </c>
      <c r="G26" s="38">
        <v>3.7</v>
      </c>
      <c r="H26" s="19">
        <v>0</v>
      </c>
      <c r="I26" s="19">
        <v>33.128</v>
      </c>
      <c r="J26" s="19">
        <v>0</v>
      </c>
      <c r="K26" s="18">
        <v>64</v>
      </c>
      <c r="L26" s="23">
        <v>0</v>
      </c>
      <c r="M26" s="32">
        <v>0</v>
      </c>
      <c r="N26" s="13">
        <f t="shared" si="0"/>
        <v>388.80099999999999</v>
      </c>
    </row>
    <row r="27" spans="1:14">
      <c r="A27" s="6" t="s">
        <v>44</v>
      </c>
      <c r="B27" s="1" t="s">
        <v>45</v>
      </c>
      <c r="C27" s="35">
        <v>5</v>
      </c>
      <c r="D27" s="19">
        <v>21.24</v>
      </c>
      <c r="E27" s="19">
        <v>0</v>
      </c>
      <c r="F27" s="19">
        <v>0</v>
      </c>
      <c r="G27" s="38">
        <v>2.93</v>
      </c>
      <c r="H27" s="19">
        <v>8.4559999999999995</v>
      </c>
      <c r="I27" s="19">
        <v>0</v>
      </c>
      <c r="J27" s="19">
        <v>10</v>
      </c>
      <c r="K27" s="18">
        <v>6</v>
      </c>
      <c r="L27" s="23">
        <v>11.11</v>
      </c>
      <c r="M27" s="32">
        <v>0</v>
      </c>
      <c r="N27" s="13">
        <f t="shared" si="0"/>
        <v>64.73599999999999</v>
      </c>
    </row>
    <row r="28" spans="1:14">
      <c r="A28" s="6" t="s">
        <v>46</v>
      </c>
      <c r="B28" s="1" t="s">
        <v>47</v>
      </c>
      <c r="C28" s="35">
        <v>1720</v>
      </c>
      <c r="D28" s="19">
        <v>6931.3059999999996</v>
      </c>
      <c r="E28" s="19">
        <v>645</v>
      </c>
      <c r="F28" s="19">
        <v>243.79400000000001</v>
      </c>
      <c r="G28" s="38">
        <v>2393.52</v>
      </c>
      <c r="H28" s="19">
        <v>4641.2366200000006</v>
      </c>
      <c r="I28" s="19">
        <v>4757.5569999999998</v>
      </c>
      <c r="J28" s="19">
        <v>4361</v>
      </c>
      <c r="K28" s="18">
        <v>1791</v>
      </c>
      <c r="L28" s="23">
        <v>4116.87</v>
      </c>
      <c r="M28" s="32">
        <v>0</v>
      </c>
      <c r="N28" s="13">
        <f t="shared" si="0"/>
        <v>31601.283620000002</v>
      </c>
    </row>
    <row r="29" spans="1:14">
      <c r="A29" s="6" t="s">
        <v>48</v>
      </c>
      <c r="B29" s="1" t="s">
        <v>49</v>
      </c>
      <c r="C29" s="35">
        <v>1650</v>
      </c>
      <c r="D29" s="19">
        <v>0</v>
      </c>
      <c r="E29" s="19">
        <v>4</v>
      </c>
      <c r="F29" s="19">
        <v>0</v>
      </c>
      <c r="G29" s="38">
        <v>518.42999999999995</v>
      </c>
      <c r="H29" s="19">
        <v>1758.1869999999999</v>
      </c>
      <c r="I29" s="19">
        <v>810.04899999999998</v>
      </c>
      <c r="J29" s="19">
        <v>0</v>
      </c>
      <c r="K29" s="18">
        <v>0</v>
      </c>
      <c r="L29" s="23">
        <v>11685.01</v>
      </c>
      <c r="M29" s="32">
        <v>0</v>
      </c>
      <c r="N29" s="13">
        <f t="shared" si="0"/>
        <v>16425.675999999999</v>
      </c>
    </row>
    <row r="30" spans="1:14">
      <c r="A30" s="6" t="s">
        <v>50</v>
      </c>
      <c r="B30" s="1" t="s">
        <v>51</v>
      </c>
      <c r="C30" s="35"/>
      <c r="D30" s="19">
        <v>-3.137</v>
      </c>
      <c r="E30" s="19">
        <v>1239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1235.8630000000001</v>
      </c>
    </row>
    <row r="31" spans="1:14">
      <c r="A31" s="6" t="s">
        <v>52</v>
      </c>
      <c r="B31" s="1" t="s">
        <v>53</v>
      </c>
      <c r="C31" s="35">
        <v>66</v>
      </c>
      <c r="D31" s="19">
        <v>23.85</v>
      </c>
      <c r="E31" s="19">
        <v>0</v>
      </c>
      <c r="F31" s="19">
        <v>0</v>
      </c>
      <c r="G31" s="38">
        <v>1072.3599999999999</v>
      </c>
      <c r="H31" s="19">
        <v>3406.1660000000002</v>
      </c>
      <c r="I31" s="19">
        <v>3031.0920000000001</v>
      </c>
      <c r="J31" s="19">
        <v>0</v>
      </c>
      <c r="K31" s="18">
        <v>0</v>
      </c>
      <c r="L31" s="23">
        <v>1123.04</v>
      </c>
      <c r="M31" s="32">
        <v>0</v>
      </c>
      <c r="N31" s="13">
        <f t="shared" si="0"/>
        <v>8722.5080000000016</v>
      </c>
    </row>
    <row r="32" spans="1:14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5">
        <v>1553</v>
      </c>
      <c r="D33" s="19">
        <v>2549.7170000000001</v>
      </c>
      <c r="E33" s="19">
        <v>501</v>
      </c>
      <c r="F33" s="19">
        <v>309.6180799999994</v>
      </c>
      <c r="G33" s="38">
        <v>1243.54</v>
      </c>
      <c r="H33" s="19">
        <v>2935.5390000000002</v>
      </c>
      <c r="I33" s="19">
        <v>2760.78</v>
      </c>
      <c r="J33" s="19">
        <v>1462</v>
      </c>
      <c r="K33" s="18">
        <v>1320</v>
      </c>
      <c r="L33" s="23">
        <v>1249.9100000000001</v>
      </c>
      <c r="M33" s="32">
        <v>0</v>
      </c>
      <c r="N33" s="13">
        <f t="shared" si="0"/>
        <v>15885.104080000001</v>
      </c>
    </row>
    <row r="34" spans="1:14">
      <c r="A34" s="7" t="s">
        <v>58</v>
      </c>
      <c r="B34" s="8" t="s">
        <v>59</v>
      </c>
      <c r="C34" s="28">
        <v>169822</v>
      </c>
      <c r="D34" s="20">
        <f>D3+D4+D5+D6+D7+D8+D9+D16+D19+D26+D27+D28+D29+D30+D31+D32+D33</f>
        <v>98597.465000000011</v>
      </c>
      <c r="E34" s="19">
        <v>44970</v>
      </c>
      <c r="F34" s="19">
        <v>62647.322429996006</v>
      </c>
      <c r="G34" s="38">
        <v>144545.15</v>
      </c>
      <c r="H34" s="19">
        <v>119459.15599999999</v>
      </c>
      <c r="I34" s="19">
        <f>I3+I5+I4+I6+I7+I8+I9+I16+I19+I26+I27+I28+I29+I30+I32+I31+I33</f>
        <v>129340.34600000002</v>
      </c>
      <c r="J34" s="21">
        <f>SUM(J3:J10,J13,J19,J26:J33)</f>
        <v>140298</v>
      </c>
      <c r="K34" s="18">
        <v>77153.070000000007</v>
      </c>
      <c r="L34" s="24">
        <f>SUM(L3:L9)+L16+L19+SUM(L26:L33)</f>
        <v>153653.5</v>
      </c>
      <c r="M34" s="33">
        <f>M3+M5+M10+M13+M19+M28+M33</f>
        <v>4.9249999999999998</v>
      </c>
      <c r="N34" s="9">
        <f t="shared" si="0"/>
        <v>1140490.9344299959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topLeftCell="C1" zoomScale="90" zoomScaleNormal="9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10565</v>
      </c>
      <c r="D3" s="29">
        <v>7199</v>
      </c>
      <c r="E3" s="19">
        <v>3666</v>
      </c>
      <c r="F3" s="19">
        <v>2619.9290000000001</v>
      </c>
      <c r="G3" s="34">
        <v>9796.39</v>
      </c>
      <c r="H3" s="19">
        <v>6215.2809999999999</v>
      </c>
      <c r="I3" s="19">
        <v>4730.3710000000001</v>
      </c>
      <c r="J3" s="19">
        <v>6974</v>
      </c>
      <c r="K3" s="18">
        <v>3928</v>
      </c>
      <c r="L3" s="23">
        <v>3824.4</v>
      </c>
      <c r="M3" s="19">
        <v>189.12799999999999</v>
      </c>
      <c r="N3" s="13">
        <f t="shared" ref="N3:N34" si="0">SUM(C3:M3)</f>
        <v>59707.499000000003</v>
      </c>
    </row>
    <row r="4" spans="1:14">
      <c r="A4" s="6" t="s">
        <v>2</v>
      </c>
      <c r="B4" s="1" t="s">
        <v>3</v>
      </c>
      <c r="C4" s="18">
        <v>72970</v>
      </c>
      <c r="D4" s="29">
        <v>6331</v>
      </c>
      <c r="E4" s="19">
        <v>97</v>
      </c>
      <c r="F4" s="19">
        <v>0</v>
      </c>
      <c r="G4" s="34">
        <v>13644.61</v>
      </c>
      <c r="H4" s="19">
        <v>6355.6679999999997</v>
      </c>
      <c r="I4" s="19">
        <v>28218.286</v>
      </c>
      <c r="J4" s="19">
        <v>11849</v>
      </c>
      <c r="K4" s="18">
        <v>0</v>
      </c>
      <c r="L4" s="23">
        <v>60442.42</v>
      </c>
      <c r="M4" s="19">
        <v>0</v>
      </c>
      <c r="N4" s="13">
        <f t="shared" si="0"/>
        <v>199907.984</v>
      </c>
    </row>
    <row r="5" spans="1:14">
      <c r="A5" s="6" t="s">
        <v>4</v>
      </c>
      <c r="B5" s="1" t="s">
        <v>5</v>
      </c>
      <c r="C5" s="18">
        <v>10255</v>
      </c>
      <c r="D5" s="29">
        <v>14658</v>
      </c>
      <c r="E5" s="19">
        <v>6122</v>
      </c>
      <c r="F5" s="19">
        <v>1355.4290000000001</v>
      </c>
      <c r="G5" s="34">
        <v>13392.91</v>
      </c>
      <c r="H5" s="19">
        <v>20166.542000000001</v>
      </c>
      <c r="I5" s="19">
        <v>17408.383999999998</v>
      </c>
      <c r="J5" s="19">
        <v>8739</v>
      </c>
      <c r="K5" s="18">
        <v>9598</v>
      </c>
      <c r="L5" s="23">
        <v>11255.66</v>
      </c>
      <c r="M5" s="19">
        <v>880.78399999999999</v>
      </c>
      <c r="N5" s="13">
        <f t="shared" si="0"/>
        <v>113831.70899999999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29</v>
      </c>
      <c r="D9" s="19">
        <v>393</v>
      </c>
      <c r="E9" s="19">
        <v>1647</v>
      </c>
      <c r="F9" s="19">
        <v>0</v>
      </c>
      <c r="G9" s="34">
        <v>2229.2399999999998</v>
      </c>
      <c r="H9" s="19">
        <v>309.80499999999995</v>
      </c>
      <c r="I9" s="19">
        <v>1526.45</v>
      </c>
      <c r="J9" s="19">
        <v>668</v>
      </c>
      <c r="K9" s="18">
        <v>283</v>
      </c>
      <c r="L9" s="23">
        <v>44.78</v>
      </c>
      <c r="M9" s="19">
        <v>0</v>
      </c>
      <c r="N9" s="13">
        <f t="shared" si="0"/>
        <v>7130.2749999999996</v>
      </c>
    </row>
    <row r="10" spans="1:14">
      <c r="A10" s="6" t="s">
        <v>14</v>
      </c>
      <c r="B10" s="1" t="s">
        <v>15</v>
      </c>
      <c r="C10" s="18">
        <v>5557</v>
      </c>
      <c r="D10" s="19">
        <f>D11+D12</f>
        <v>18270</v>
      </c>
      <c r="E10" s="19">
        <v>2516</v>
      </c>
      <c r="F10" s="27">
        <v>401.476</v>
      </c>
      <c r="G10" s="34">
        <v>18416.919999999998</v>
      </c>
      <c r="H10" s="19">
        <v>7642.3142100000005</v>
      </c>
      <c r="I10" s="19">
        <f>I11+I12</f>
        <v>20634.554760013103</v>
      </c>
      <c r="J10" s="19">
        <f t="shared" ref="J10" si="1">SUM(J11:J12)</f>
        <v>5126</v>
      </c>
      <c r="K10" s="18">
        <v>5884</v>
      </c>
      <c r="L10" s="23">
        <f>SUM(L11:L12)</f>
        <v>16005.7</v>
      </c>
      <c r="M10" s="19">
        <f>M11+M12</f>
        <v>34.135000000000005</v>
      </c>
      <c r="N10" s="13">
        <f t="shared" si="0"/>
        <v>100488.09997001308</v>
      </c>
    </row>
    <row r="11" spans="1:14">
      <c r="A11" s="6" t="s">
        <v>16</v>
      </c>
      <c r="B11" s="1" t="s">
        <v>17</v>
      </c>
      <c r="C11" s="18">
        <v>3127</v>
      </c>
      <c r="D11" s="29">
        <v>2036</v>
      </c>
      <c r="E11" s="19">
        <v>734</v>
      </c>
      <c r="F11" s="19">
        <v>136.191</v>
      </c>
      <c r="G11" s="34">
        <v>1543.5</v>
      </c>
      <c r="H11" s="19">
        <v>2506.8076900000005</v>
      </c>
      <c r="I11" s="19">
        <v>733.28543421668121</v>
      </c>
      <c r="J11" s="19">
        <v>1365</v>
      </c>
      <c r="K11" s="18">
        <v>1412</v>
      </c>
      <c r="L11" s="23">
        <v>526.19000000000005</v>
      </c>
      <c r="M11" s="19">
        <v>17.751000000000001</v>
      </c>
      <c r="N11" s="13">
        <f t="shared" si="0"/>
        <v>14137.725124216682</v>
      </c>
    </row>
    <row r="12" spans="1:14">
      <c r="A12" s="6" t="s">
        <v>18</v>
      </c>
      <c r="B12" s="1" t="s">
        <v>19</v>
      </c>
      <c r="C12" s="18">
        <v>2430</v>
      </c>
      <c r="D12" s="29">
        <v>16234</v>
      </c>
      <c r="E12" s="19">
        <v>1782</v>
      </c>
      <c r="F12" s="19">
        <v>265.28500000000003</v>
      </c>
      <c r="G12" s="34">
        <v>16873.419999999998</v>
      </c>
      <c r="H12" s="19">
        <v>5135.5065200000026</v>
      </c>
      <c r="I12" s="19">
        <v>19901.26932579642</v>
      </c>
      <c r="J12" s="19">
        <v>3761</v>
      </c>
      <c r="K12" s="18">
        <v>4472</v>
      </c>
      <c r="L12" s="23">
        <v>15479.51</v>
      </c>
      <c r="M12" s="19">
        <v>16.384</v>
      </c>
      <c r="N12" s="13">
        <f t="shared" si="0"/>
        <v>86350.374845796425</v>
      </c>
    </row>
    <row r="13" spans="1:14">
      <c r="A13" s="6" t="s">
        <v>20</v>
      </c>
      <c r="B13" s="1" t="s">
        <v>21</v>
      </c>
      <c r="C13" s="18">
        <v>3511</v>
      </c>
      <c r="D13" s="19">
        <f>D14+D15</f>
        <v>6138</v>
      </c>
      <c r="E13" s="19">
        <v>659</v>
      </c>
      <c r="F13" s="27">
        <v>105.492</v>
      </c>
      <c r="G13" s="34">
        <v>35385.78</v>
      </c>
      <c r="H13" s="19">
        <v>22931.057219999999</v>
      </c>
      <c r="I13" s="19">
        <f>I14+I15</f>
        <v>27574.532239986896</v>
      </c>
      <c r="J13" s="19">
        <f t="shared" ref="J13" si="2">SUM(J14:J15)</f>
        <v>3738</v>
      </c>
      <c r="K13" s="18">
        <v>2637.8319999999999</v>
      </c>
      <c r="L13" s="23">
        <f>SUM(L14:L15)</f>
        <v>10323.960000000001</v>
      </c>
      <c r="M13" s="19">
        <f>M14+M15</f>
        <v>68.602000000000004</v>
      </c>
      <c r="N13" s="13">
        <f t="shared" si="0"/>
        <v>113073.25545998689</v>
      </c>
    </row>
    <row r="14" spans="1:14">
      <c r="A14" s="6" t="s">
        <v>16</v>
      </c>
      <c r="B14" s="1" t="s">
        <v>22</v>
      </c>
      <c r="C14" s="18">
        <v>1926</v>
      </c>
      <c r="D14" s="19">
        <v>2075</v>
      </c>
      <c r="E14" s="19">
        <v>199</v>
      </c>
      <c r="F14" s="19">
        <v>17.347999999999999</v>
      </c>
      <c r="G14" s="34">
        <v>2678.53</v>
      </c>
      <c r="H14" s="19">
        <v>6694.3264499999996</v>
      </c>
      <c r="I14" s="19">
        <v>3031.946565783318</v>
      </c>
      <c r="J14" s="19">
        <v>435</v>
      </c>
      <c r="K14" s="18">
        <v>182</v>
      </c>
      <c r="L14" s="23">
        <v>602.78</v>
      </c>
      <c r="M14" s="19">
        <v>2.0680000000000001</v>
      </c>
      <c r="N14" s="13">
        <f t="shared" si="0"/>
        <v>17843.999015783316</v>
      </c>
    </row>
    <row r="15" spans="1:14">
      <c r="A15" s="6" t="s">
        <v>18</v>
      </c>
      <c r="B15" s="1" t="s">
        <v>23</v>
      </c>
      <c r="C15" s="18">
        <v>1585</v>
      </c>
      <c r="D15" s="19">
        <v>4063</v>
      </c>
      <c r="E15" s="19">
        <v>460</v>
      </c>
      <c r="F15" s="19">
        <v>88.144000000000005</v>
      </c>
      <c r="G15" s="34">
        <v>32707.25</v>
      </c>
      <c r="H15" s="19">
        <v>16236.73077</v>
      </c>
      <c r="I15" s="19">
        <v>24542.585674203579</v>
      </c>
      <c r="J15" s="19">
        <v>3303</v>
      </c>
      <c r="K15" s="18">
        <v>2455.8319999999999</v>
      </c>
      <c r="L15" s="23">
        <v>9721.18</v>
      </c>
      <c r="M15" s="19">
        <v>66.534000000000006</v>
      </c>
      <c r="N15" s="13">
        <f t="shared" si="0"/>
        <v>95229.256444203565</v>
      </c>
    </row>
    <row r="16" spans="1:14">
      <c r="A16" s="6" t="s">
        <v>24</v>
      </c>
      <c r="B16" s="1" t="s">
        <v>25</v>
      </c>
      <c r="C16" s="18">
        <v>9068</v>
      </c>
      <c r="D16" s="19">
        <f>D17+D18</f>
        <v>24408</v>
      </c>
      <c r="E16" s="19">
        <v>3175</v>
      </c>
      <c r="F16" s="27">
        <v>506.96800000000002</v>
      </c>
      <c r="G16" s="34">
        <v>53802.7</v>
      </c>
      <c r="H16" s="19">
        <v>30573.371429999999</v>
      </c>
      <c r="I16" s="19">
        <f t="shared" ref="I16" si="3">I17+I18</f>
        <v>48209.086999999992</v>
      </c>
      <c r="J16" s="19">
        <f t="shared" ref="J16" si="4">SUM(J17:J18)</f>
        <v>8864</v>
      </c>
      <c r="K16" s="18">
        <v>8521.8320000000003</v>
      </c>
      <c r="L16" s="23">
        <f>SUM(L17:L18)</f>
        <v>26329.660000000003</v>
      </c>
      <c r="M16" s="19">
        <f>M10+M13</f>
        <v>102.73700000000001</v>
      </c>
      <c r="N16" s="13">
        <f t="shared" si="0"/>
        <v>213561.35543</v>
      </c>
    </row>
    <row r="17" spans="1:14">
      <c r="A17" s="6" t="s">
        <v>16</v>
      </c>
      <c r="B17" s="1" t="s">
        <v>26</v>
      </c>
      <c r="C17" s="18">
        <v>5053</v>
      </c>
      <c r="D17" s="29">
        <f>D11+D14</f>
        <v>4111</v>
      </c>
      <c r="E17" s="19">
        <v>933</v>
      </c>
      <c r="F17" s="27">
        <v>153.53899999999999</v>
      </c>
      <c r="G17" s="34">
        <v>4222.0300000000007</v>
      </c>
      <c r="H17" s="19">
        <v>9201.1341400000019</v>
      </c>
      <c r="I17" s="19">
        <f>I11+I14</f>
        <v>3765.2319999999991</v>
      </c>
      <c r="J17" s="19">
        <f t="shared" ref="J17:J18" si="5">J11+J14</f>
        <v>1800</v>
      </c>
      <c r="K17" s="18">
        <v>1594</v>
      </c>
      <c r="L17" s="23">
        <f t="shared" ref="L17:L18" si="6">L11+L14</f>
        <v>1128.97</v>
      </c>
      <c r="M17" s="19">
        <f>M11+M14</f>
        <v>19.819000000000003</v>
      </c>
      <c r="N17" s="13">
        <f t="shared" si="0"/>
        <v>31981.724140000006</v>
      </c>
    </row>
    <row r="18" spans="1:14">
      <c r="A18" s="6" t="s">
        <v>18</v>
      </c>
      <c r="B18" s="1" t="s">
        <v>27</v>
      </c>
      <c r="C18" s="18">
        <v>4015</v>
      </c>
      <c r="D18" s="29">
        <f>D12+D15</f>
        <v>20297</v>
      </c>
      <c r="E18" s="19">
        <v>2242</v>
      </c>
      <c r="F18" s="27">
        <v>353.42900000000003</v>
      </c>
      <c r="G18" s="34">
        <v>49580.67</v>
      </c>
      <c r="H18" s="19">
        <v>21372.237290000005</v>
      </c>
      <c r="I18" s="19">
        <f>I12+I15</f>
        <v>44443.854999999996</v>
      </c>
      <c r="J18" s="19">
        <f t="shared" si="5"/>
        <v>7064</v>
      </c>
      <c r="K18" s="18">
        <v>6927.8320000000003</v>
      </c>
      <c r="L18" s="23">
        <f t="shared" si="6"/>
        <v>25200.690000000002</v>
      </c>
      <c r="M18" s="19">
        <f>M12+M15</f>
        <v>82.918000000000006</v>
      </c>
      <c r="N18" s="13">
        <f t="shared" si="0"/>
        <v>181579.63128999999</v>
      </c>
    </row>
    <row r="19" spans="1:14">
      <c r="A19" s="6" t="s">
        <v>28</v>
      </c>
      <c r="B19" s="1" t="s">
        <v>29</v>
      </c>
      <c r="C19" s="18">
        <v>48126</v>
      </c>
      <c r="D19" s="19">
        <f>D20+D24+D25</f>
        <v>36961</v>
      </c>
      <c r="E19" s="19">
        <v>25729</v>
      </c>
      <c r="F19" s="27">
        <v>42959.25679000104</v>
      </c>
      <c r="G19" s="34">
        <v>62246.82</v>
      </c>
      <c r="H19" s="22">
        <f>H20+H24+H25</f>
        <v>41917.005999999994</v>
      </c>
      <c r="I19" s="19">
        <f t="shared" ref="I19" si="7">I20+I24+I25</f>
        <v>33338.137999999999</v>
      </c>
      <c r="J19" s="19">
        <f t="shared" ref="J19" si="8">SUM(J20,J24:J25)</f>
        <v>77191</v>
      </c>
      <c r="K19" s="18">
        <v>40798</v>
      </c>
      <c r="L19" s="23">
        <f>L20+L24+L25</f>
        <v>28815.030000000002</v>
      </c>
      <c r="M19" s="30">
        <f>M20+M25</f>
        <v>5452.45</v>
      </c>
      <c r="N19" s="13">
        <f t="shared" si="0"/>
        <v>443533.70079000108</v>
      </c>
    </row>
    <row r="20" spans="1:14">
      <c r="A20" s="6" t="s">
        <v>30</v>
      </c>
      <c r="B20" s="1" t="s">
        <v>31</v>
      </c>
      <c r="C20" s="18">
        <v>47295</v>
      </c>
      <c r="D20" s="19">
        <f>SUM(D21:D23)</f>
        <v>36406</v>
      </c>
      <c r="E20" s="19">
        <v>24995</v>
      </c>
      <c r="F20" s="27">
        <v>42959.25679000104</v>
      </c>
      <c r="G20" s="34">
        <v>60911.360000000001</v>
      </c>
      <c r="H20" s="22">
        <f t="shared" ref="H20:I20" si="9">H21+H22+H23</f>
        <v>39361.215999999993</v>
      </c>
      <c r="I20" s="19">
        <f t="shared" si="9"/>
        <v>32159.1</v>
      </c>
      <c r="J20" s="19">
        <f t="shared" ref="J20" si="10">SUM(J21:J23)</f>
        <v>76184</v>
      </c>
      <c r="K20" s="18">
        <v>39841</v>
      </c>
      <c r="L20" s="23">
        <f>SUM(L21:L23)</f>
        <v>27422.600000000002</v>
      </c>
      <c r="M20" s="31">
        <f>M21+M22+M23+M24</f>
        <v>5452.45</v>
      </c>
      <c r="N20" s="13">
        <f t="shared" si="0"/>
        <v>432986.98279000103</v>
      </c>
    </row>
    <row r="21" spans="1:14">
      <c r="A21" s="6" t="s">
        <v>32</v>
      </c>
      <c r="B21" s="1" t="s">
        <v>33</v>
      </c>
      <c r="C21" s="18">
        <v>37169</v>
      </c>
      <c r="D21" s="19">
        <v>27903</v>
      </c>
      <c r="E21" s="19">
        <v>15560</v>
      </c>
      <c r="F21" s="19">
        <v>33318.968790001039</v>
      </c>
      <c r="G21" s="34">
        <v>47266.65</v>
      </c>
      <c r="H21" s="19">
        <v>29585.197999999997</v>
      </c>
      <c r="I21" s="19">
        <v>23954.197</v>
      </c>
      <c r="J21" s="19">
        <v>59218</v>
      </c>
      <c r="K21" s="18">
        <v>31459</v>
      </c>
      <c r="L21" s="23">
        <v>20539.02</v>
      </c>
      <c r="M21" s="30">
        <v>4375.4120000000003</v>
      </c>
      <c r="N21" s="13">
        <f t="shared" si="0"/>
        <v>330348.44579000107</v>
      </c>
    </row>
    <row r="22" spans="1:14">
      <c r="A22" s="6" t="s">
        <v>34</v>
      </c>
      <c r="B22" s="1" t="s">
        <v>35</v>
      </c>
      <c r="C22" s="18">
        <v>10065</v>
      </c>
      <c r="D22" s="19">
        <v>8411</v>
      </c>
      <c r="E22" s="19">
        <v>3925</v>
      </c>
      <c r="F22" s="19">
        <v>8779.9599999999991</v>
      </c>
      <c r="G22" s="34">
        <v>13514.34</v>
      </c>
      <c r="H22" s="19">
        <v>9689.31</v>
      </c>
      <c r="I22" s="19">
        <v>8118.8029999999999</v>
      </c>
      <c r="J22" s="19">
        <v>16668</v>
      </c>
      <c r="K22" s="18">
        <v>8378</v>
      </c>
      <c r="L22" s="23">
        <v>6472.68</v>
      </c>
      <c r="M22" s="30">
        <v>1028.453</v>
      </c>
      <c r="N22" s="13">
        <f t="shared" si="0"/>
        <v>95050.545999999988</v>
      </c>
    </row>
    <row r="23" spans="1:14">
      <c r="A23" s="6" t="s">
        <v>36</v>
      </c>
      <c r="B23" s="1" t="s">
        <v>37</v>
      </c>
      <c r="C23" s="18">
        <v>61</v>
      </c>
      <c r="D23" s="19">
        <v>92</v>
      </c>
      <c r="E23" s="19">
        <v>5510</v>
      </c>
      <c r="F23" s="19">
        <v>705.17200000000003</v>
      </c>
      <c r="G23" s="34">
        <v>130.38</v>
      </c>
      <c r="H23" s="19">
        <v>86.707999999999998</v>
      </c>
      <c r="I23" s="19">
        <v>86.1</v>
      </c>
      <c r="J23" s="19">
        <v>298</v>
      </c>
      <c r="K23" s="18">
        <v>4</v>
      </c>
      <c r="L23" s="23">
        <v>410.9</v>
      </c>
      <c r="M23" s="30">
        <v>48.585000000000001</v>
      </c>
      <c r="N23" s="13">
        <f t="shared" si="0"/>
        <v>7432.8450000000003</v>
      </c>
    </row>
    <row r="24" spans="1:14">
      <c r="A24" s="6" t="s">
        <v>38</v>
      </c>
      <c r="B24" s="1" t="s">
        <v>39</v>
      </c>
      <c r="C24" s="18">
        <v>831</v>
      </c>
      <c r="D24" s="19">
        <v>555</v>
      </c>
      <c r="E24" s="19">
        <v>734</v>
      </c>
      <c r="F24" s="19">
        <v>155.15600000000001</v>
      </c>
      <c r="G24" s="34">
        <v>1335.46</v>
      </c>
      <c r="H24" s="19">
        <v>2555.79</v>
      </c>
      <c r="I24" s="19">
        <v>1179.038</v>
      </c>
      <c r="J24" s="19">
        <v>1007</v>
      </c>
      <c r="K24" s="18">
        <v>957</v>
      </c>
      <c r="L24" s="23">
        <v>1392.43</v>
      </c>
      <c r="M24" s="30">
        <v>0</v>
      </c>
      <c r="N24" s="13">
        <f t="shared" si="0"/>
        <v>10701.874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-346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40.292000000000002</v>
      </c>
      <c r="J26" s="19">
        <v>0</v>
      </c>
      <c r="K26" s="18">
        <v>132</v>
      </c>
      <c r="L26" s="23">
        <v>0</v>
      </c>
      <c r="M26" s="19">
        <v>0</v>
      </c>
      <c r="N26" s="13">
        <f t="shared" si="0"/>
        <v>-173.70799999999997</v>
      </c>
    </row>
    <row r="27" spans="1:14">
      <c r="A27" s="6" t="s">
        <v>44</v>
      </c>
      <c r="B27" s="1" t="s">
        <v>45</v>
      </c>
      <c r="C27" s="18">
        <v>0</v>
      </c>
      <c r="D27" s="19">
        <v>17</v>
      </c>
      <c r="E27" s="19">
        <v>0</v>
      </c>
      <c r="F27" s="19">
        <v>0</v>
      </c>
      <c r="G27" s="34">
        <v>10.72</v>
      </c>
      <c r="H27" s="19">
        <v>26.225999999999999</v>
      </c>
      <c r="I27" s="19">
        <v>0</v>
      </c>
      <c r="J27" s="19">
        <v>11</v>
      </c>
      <c r="K27" s="18">
        <v>3</v>
      </c>
      <c r="L27" s="23">
        <v>5.54</v>
      </c>
      <c r="M27" s="19">
        <v>0</v>
      </c>
      <c r="N27" s="13">
        <f t="shared" si="0"/>
        <v>73.486000000000004</v>
      </c>
    </row>
    <row r="28" spans="1:14">
      <c r="A28" s="6" t="s">
        <v>46</v>
      </c>
      <c r="B28" s="1" t="s">
        <v>47</v>
      </c>
      <c r="C28" s="18">
        <v>1343</v>
      </c>
      <c r="D28" s="19">
        <v>3423</v>
      </c>
      <c r="E28" s="19">
        <v>307</v>
      </c>
      <c r="F28" s="19">
        <v>141.292</v>
      </c>
      <c r="G28" s="34">
        <v>2618.65</v>
      </c>
      <c r="H28" s="19">
        <v>1469.2615700000006</v>
      </c>
      <c r="I28" s="19">
        <v>4375.6109999999999</v>
      </c>
      <c r="J28" s="19">
        <v>7009</v>
      </c>
      <c r="K28" s="18">
        <v>1465</v>
      </c>
      <c r="L28" s="23">
        <v>3411.9</v>
      </c>
      <c r="M28" s="19">
        <v>0.6</v>
      </c>
      <c r="N28" s="13">
        <f t="shared" si="0"/>
        <v>25564.314570000002</v>
      </c>
    </row>
    <row r="29" spans="1:14">
      <c r="A29" s="6" t="s">
        <v>48</v>
      </c>
      <c r="B29" s="1" t="s">
        <v>49</v>
      </c>
      <c r="C29" s="18">
        <v>474</v>
      </c>
      <c r="D29" s="19">
        <v>0</v>
      </c>
      <c r="E29" s="19">
        <v>118</v>
      </c>
      <c r="F29" s="19">
        <v>0</v>
      </c>
      <c r="G29" s="34">
        <v>1239.02</v>
      </c>
      <c r="H29" s="19">
        <v>137.23800000000006</v>
      </c>
      <c r="I29" s="19">
        <v>4509.652</v>
      </c>
      <c r="J29" s="19">
        <v>0</v>
      </c>
      <c r="K29" s="18">
        <v>0</v>
      </c>
      <c r="L29" s="23">
        <v>7743.7</v>
      </c>
      <c r="M29" s="19">
        <v>0</v>
      </c>
      <c r="N29" s="13">
        <f t="shared" si="0"/>
        <v>14221.61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33.21</v>
      </c>
      <c r="M30" s="19">
        <v>0</v>
      </c>
      <c r="N30" s="13">
        <f t="shared" si="0"/>
        <v>33.21</v>
      </c>
    </row>
    <row r="31" spans="1:14">
      <c r="A31" s="6" t="s">
        <v>52</v>
      </c>
      <c r="B31" s="1" t="s">
        <v>53</v>
      </c>
      <c r="C31" s="18">
        <v>96</v>
      </c>
      <c r="D31" s="19">
        <v>29</v>
      </c>
      <c r="E31" s="19">
        <v>42</v>
      </c>
      <c r="F31" s="19">
        <v>0</v>
      </c>
      <c r="G31" s="34">
        <v>29.77</v>
      </c>
      <c r="H31" s="19">
        <v>910.7510000000002</v>
      </c>
      <c r="I31" s="19">
        <v>9288.0630000000001</v>
      </c>
      <c r="J31" s="19">
        <v>260</v>
      </c>
      <c r="K31" s="18">
        <v>0</v>
      </c>
      <c r="L31" s="23">
        <v>82.45</v>
      </c>
      <c r="M31" s="19">
        <v>0</v>
      </c>
      <c r="N31" s="13">
        <f t="shared" si="0"/>
        <v>10738.034000000001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1280</v>
      </c>
      <c r="D33" s="19">
        <v>2543</v>
      </c>
      <c r="E33" s="19">
        <v>445</v>
      </c>
      <c r="F33" s="19">
        <v>139.03964999999994</v>
      </c>
      <c r="G33" s="34">
        <v>1276.74</v>
      </c>
      <c r="H33" s="19">
        <v>2518.8530000000005</v>
      </c>
      <c r="I33" s="19">
        <v>3046.9659999999999</v>
      </c>
      <c r="J33" s="19">
        <v>1359</v>
      </c>
      <c r="K33" s="18">
        <v>1140</v>
      </c>
      <c r="L33" s="23">
        <v>989.62</v>
      </c>
      <c r="M33" s="19">
        <v>4.8490000000000002</v>
      </c>
      <c r="N33" s="13">
        <f t="shared" si="0"/>
        <v>14743.067650000001</v>
      </c>
    </row>
    <row r="34" spans="1:14">
      <c r="A34" s="7" t="s">
        <v>58</v>
      </c>
      <c r="B34" s="8" t="s">
        <v>59</v>
      </c>
      <c r="C34" s="18">
        <v>153860</v>
      </c>
      <c r="D34" s="20">
        <f>D3+D4+D5+D6+D7+D8+D9+D16+D19+D26+D27+D28+D29+D30+D31+D32+D33</f>
        <v>95962</v>
      </c>
      <c r="E34" s="19">
        <v>41348</v>
      </c>
      <c r="F34" s="27">
        <v>47721.914440001041</v>
      </c>
      <c r="G34" s="34">
        <v>160287.59</v>
      </c>
      <c r="H34" s="19">
        <v>110600.00300000001</v>
      </c>
      <c r="I34" s="19">
        <f>I3+I5+I4+I6+I7+I8+I9+I16+I19+I26+I27+I28+I29+I30+I32+I31+I33</f>
        <v>154691.29999999996</v>
      </c>
      <c r="J34" s="21">
        <f>SUM(J3:J10,J13,J19,J26:J33)</f>
        <v>122924</v>
      </c>
      <c r="K34" s="18">
        <v>65868.831999999995</v>
      </c>
      <c r="L34" s="24">
        <f>SUM(L3:L9)+L16+L19+SUM(L26:L33)</f>
        <v>142978.37</v>
      </c>
      <c r="M34" s="21">
        <f>M3+M5+M16+M20+M28+M33</f>
        <v>6630.5480000000007</v>
      </c>
      <c r="N34" s="9">
        <f t="shared" si="0"/>
        <v>1102872.5574400011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opLeftCell="A2" zoomScale="80" zoomScaleNormal="80" workbookViewId="0">
      <selection activeCell="D3" sqref="D3:D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6174</v>
      </c>
      <c r="D3" s="29">
        <v>3541</v>
      </c>
      <c r="E3" s="19">
        <v>906</v>
      </c>
      <c r="F3" s="19">
        <v>896.49699999999996</v>
      </c>
      <c r="G3" s="38">
        <v>6010.5</v>
      </c>
      <c r="H3" s="19">
        <v>1713.1879999999999</v>
      </c>
      <c r="I3" s="19">
        <v>3338.6990000000001</v>
      </c>
      <c r="J3" s="19">
        <v>1284</v>
      </c>
      <c r="K3" s="18">
        <v>1767</v>
      </c>
      <c r="L3" s="23">
        <v>4239.6400000000003</v>
      </c>
      <c r="M3" s="32">
        <v>0</v>
      </c>
      <c r="N3" s="13">
        <f>SUM(C3:M3)</f>
        <v>29870.523999999998</v>
      </c>
    </row>
    <row r="4" spans="1:14">
      <c r="A4" s="6" t="s">
        <v>2</v>
      </c>
      <c r="B4" s="1" t="s">
        <v>3</v>
      </c>
      <c r="C4" s="28">
        <v>14272</v>
      </c>
      <c r="D4" s="29">
        <v>19003</v>
      </c>
      <c r="E4" s="19">
        <v>802</v>
      </c>
      <c r="F4" s="19">
        <v>0</v>
      </c>
      <c r="G4" s="38">
        <v>15079.29</v>
      </c>
      <c r="H4" s="19">
        <v>9946.4439999999995</v>
      </c>
      <c r="I4" s="19">
        <v>13950.9</v>
      </c>
      <c r="J4" s="19">
        <v>8327</v>
      </c>
      <c r="K4" s="18">
        <v>0</v>
      </c>
      <c r="L4" s="23">
        <v>7143.83</v>
      </c>
      <c r="M4" s="32">
        <v>0</v>
      </c>
      <c r="N4" s="13">
        <f t="shared" ref="N4:N34" si="0">SUM(C4:M4)</f>
        <v>88524.463999999993</v>
      </c>
    </row>
    <row r="5" spans="1:14">
      <c r="A5" s="6" t="s">
        <v>4</v>
      </c>
      <c r="B5" s="1" t="s">
        <v>5</v>
      </c>
      <c r="C5" s="28">
        <v>5788</v>
      </c>
      <c r="D5" s="29">
        <v>4270</v>
      </c>
      <c r="E5" s="19">
        <v>4281</v>
      </c>
      <c r="F5" s="19">
        <v>536.01499999999999</v>
      </c>
      <c r="G5" s="38">
        <v>6735.15</v>
      </c>
      <c r="H5" s="19">
        <v>16229.349000000002</v>
      </c>
      <c r="I5" s="19">
        <v>5551.518</v>
      </c>
      <c r="J5" s="19">
        <v>7992</v>
      </c>
      <c r="K5" s="18">
        <v>6921</v>
      </c>
      <c r="L5" s="23">
        <v>6024.56</v>
      </c>
      <c r="M5" s="32">
        <v>841.34</v>
      </c>
      <c r="N5" s="13">
        <f t="shared" si="0"/>
        <v>65169.932000000001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80</v>
      </c>
      <c r="F9" s="19">
        <v>0</v>
      </c>
      <c r="G9" s="38">
        <v>0</v>
      </c>
      <c r="H9" s="19">
        <v>0</v>
      </c>
      <c r="I9" s="19">
        <v>0</v>
      </c>
      <c r="J9" s="19">
        <v>31</v>
      </c>
      <c r="K9" s="18">
        <v>93</v>
      </c>
      <c r="L9" s="23">
        <v>2.0099999999999998</v>
      </c>
      <c r="M9" s="32">
        <v>0</v>
      </c>
      <c r="N9" s="13">
        <f t="shared" si="0"/>
        <v>206.01</v>
      </c>
    </row>
    <row r="10" spans="1:14">
      <c r="A10" s="6" t="s">
        <v>14</v>
      </c>
      <c r="B10" s="1" t="s">
        <v>15</v>
      </c>
      <c r="C10" s="28">
        <v>327</v>
      </c>
      <c r="D10" s="19">
        <f>D11+D12</f>
        <v>1265</v>
      </c>
      <c r="E10" s="19">
        <v>72</v>
      </c>
      <c r="F10" s="19">
        <v>0</v>
      </c>
      <c r="G10" s="38">
        <v>5682.52</v>
      </c>
      <c r="H10" s="19">
        <v>3086.7060000000001</v>
      </c>
      <c r="I10" s="19">
        <f t="shared" ref="I10" si="1">I11+I12</f>
        <v>1135.97</v>
      </c>
      <c r="J10" s="19">
        <f t="shared" ref="J10" si="2">SUM(J11:J12)</f>
        <v>17</v>
      </c>
      <c r="K10" s="18">
        <v>340</v>
      </c>
      <c r="L10" s="23">
        <f>SUM(L11:L12)</f>
        <v>130.21</v>
      </c>
      <c r="M10" s="32">
        <v>0</v>
      </c>
      <c r="N10" s="13">
        <f t="shared" si="0"/>
        <v>12056.405999999999</v>
      </c>
    </row>
    <row r="11" spans="1:14">
      <c r="A11" s="6" t="s">
        <v>16</v>
      </c>
      <c r="B11" s="1" t="s">
        <v>17</v>
      </c>
      <c r="C11" s="28">
        <v>36</v>
      </c>
      <c r="D11" s="29">
        <v>691</v>
      </c>
      <c r="E11" s="19">
        <v>71</v>
      </c>
      <c r="F11" s="19">
        <v>0</v>
      </c>
      <c r="G11" s="38">
        <v>184.81</v>
      </c>
      <c r="H11" s="19">
        <v>85.32</v>
      </c>
      <c r="I11" s="19">
        <v>59.683999999999997</v>
      </c>
      <c r="J11" s="19">
        <v>16</v>
      </c>
      <c r="K11" s="18">
        <v>47</v>
      </c>
      <c r="L11" s="23">
        <v>0</v>
      </c>
      <c r="M11" s="32">
        <v>0</v>
      </c>
      <c r="N11" s="13">
        <f t="shared" si="0"/>
        <v>1190.8139999999999</v>
      </c>
    </row>
    <row r="12" spans="1:14">
      <c r="A12" s="6" t="s">
        <v>18</v>
      </c>
      <c r="B12" s="1" t="s">
        <v>19</v>
      </c>
      <c r="C12" s="28">
        <v>291</v>
      </c>
      <c r="D12" s="29">
        <v>574</v>
      </c>
      <c r="E12" s="19">
        <v>1</v>
      </c>
      <c r="F12" s="19">
        <v>0</v>
      </c>
      <c r="G12" s="38">
        <v>5497.71</v>
      </c>
      <c r="H12" s="19">
        <v>3001.3860000000004</v>
      </c>
      <c r="I12" s="19">
        <v>1076.2860000000001</v>
      </c>
      <c r="J12" s="19">
        <v>1</v>
      </c>
      <c r="K12" s="18">
        <v>293</v>
      </c>
      <c r="L12" s="23">
        <v>130.21</v>
      </c>
      <c r="M12" s="32">
        <v>0</v>
      </c>
      <c r="N12" s="13">
        <f t="shared" si="0"/>
        <v>10865.592000000001</v>
      </c>
    </row>
    <row r="13" spans="1:14">
      <c r="A13" s="6" t="s">
        <v>20</v>
      </c>
      <c r="B13" s="1" t="s">
        <v>21</v>
      </c>
      <c r="C13" s="28">
        <v>1590</v>
      </c>
      <c r="D13" s="19">
        <f>D14+D15</f>
        <v>413</v>
      </c>
      <c r="E13" s="19">
        <v>547</v>
      </c>
      <c r="F13" s="19">
        <v>0</v>
      </c>
      <c r="G13" s="38">
        <v>21988.93</v>
      </c>
      <c r="H13" s="19">
        <v>6531.7510000000002</v>
      </c>
      <c r="I13" s="19">
        <f>I14+I15</f>
        <v>3279.4459999999999</v>
      </c>
      <c r="J13" s="19">
        <f t="shared" ref="J13" si="3">SUM(J14:J15)</f>
        <v>333</v>
      </c>
      <c r="K13" s="18">
        <v>12</v>
      </c>
      <c r="L13" s="23">
        <f>SUM(L14:L15)</f>
        <v>466.59000000000003</v>
      </c>
      <c r="M13" s="32">
        <v>0</v>
      </c>
      <c r="N13" s="13">
        <f t="shared" si="0"/>
        <v>35161.716999999997</v>
      </c>
    </row>
    <row r="14" spans="1:14">
      <c r="A14" s="6" t="s">
        <v>16</v>
      </c>
      <c r="B14" s="1" t="s">
        <v>22</v>
      </c>
      <c r="C14" s="28">
        <v>1235</v>
      </c>
      <c r="D14" s="19">
        <v>9</v>
      </c>
      <c r="E14" s="19">
        <v>38</v>
      </c>
      <c r="F14" s="19">
        <v>0</v>
      </c>
      <c r="G14" s="38">
        <v>551.80999999999995</v>
      </c>
      <c r="H14" s="19">
        <v>5514.8839999999991</v>
      </c>
      <c r="I14" s="19">
        <v>1763.856</v>
      </c>
      <c r="J14" s="19">
        <v>219</v>
      </c>
      <c r="K14" s="18">
        <v>0</v>
      </c>
      <c r="L14" s="23">
        <v>149.15</v>
      </c>
      <c r="M14" s="32">
        <v>0</v>
      </c>
      <c r="N14" s="13">
        <f t="shared" si="0"/>
        <v>9480.6999999999989</v>
      </c>
    </row>
    <row r="15" spans="1:14">
      <c r="A15" s="6" t="s">
        <v>18</v>
      </c>
      <c r="B15" s="1" t="s">
        <v>23</v>
      </c>
      <c r="C15" s="28">
        <v>355</v>
      </c>
      <c r="D15" s="19">
        <v>404</v>
      </c>
      <c r="E15" s="19">
        <v>509</v>
      </c>
      <c r="F15" s="19">
        <v>0</v>
      </c>
      <c r="G15" s="38">
        <v>21437.13</v>
      </c>
      <c r="H15" s="19">
        <v>1016.867</v>
      </c>
      <c r="I15" s="19">
        <v>1515.59</v>
      </c>
      <c r="J15" s="19">
        <v>114</v>
      </c>
      <c r="K15" s="18">
        <v>12</v>
      </c>
      <c r="L15" s="23">
        <v>317.44</v>
      </c>
      <c r="M15" s="32">
        <v>0</v>
      </c>
      <c r="N15" s="13">
        <f t="shared" si="0"/>
        <v>25681.026999999998</v>
      </c>
    </row>
    <row r="16" spans="1:14">
      <c r="A16" s="6" t="s">
        <v>24</v>
      </c>
      <c r="B16" s="1" t="s">
        <v>25</v>
      </c>
      <c r="C16" s="28">
        <v>1917</v>
      </c>
      <c r="D16" s="19">
        <f t="shared" ref="D16:D18" si="4">D10+D13</f>
        <v>1678</v>
      </c>
      <c r="E16" s="19">
        <v>619</v>
      </c>
      <c r="F16" s="19">
        <v>0</v>
      </c>
      <c r="G16" s="38">
        <v>27671.46</v>
      </c>
      <c r="H16" s="19">
        <v>9618.4570000000022</v>
      </c>
      <c r="I16" s="19">
        <f t="shared" ref="I16" si="5">I17+I18</f>
        <v>4415.4160000000002</v>
      </c>
      <c r="J16" s="19">
        <f t="shared" ref="J16" si="6">SUM(J17:J18)</f>
        <v>350</v>
      </c>
      <c r="K16" s="18">
        <v>352</v>
      </c>
      <c r="L16" s="23">
        <f>SUM(L17:L18)</f>
        <v>596.79999999999995</v>
      </c>
      <c r="M16" s="32">
        <v>0</v>
      </c>
      <c r="N16" s="13">
        <f t="shared" si="0"/>
        <v>47218.133000000002</v>
      </c>
    </row>
    <row r="17" spans="1:14">
      <c r="A17" s="6" t="s">
        <v>16</v>
      </c>
      <c r="B17" s="1" t="s">
        <v>26</v>
      </c>
      <c r="C17" s="28">
        <v>1271</v>
      </c>
      <c r="D17" s="29">
        <f t="shared" si="4"/>
        <v>700</v>
      </c>
      <c r="E17" s="19">
        <v>109</v>
      </c>
      <c r="F17" s="19">
        <v>0</v>
      </c>
      <c r="G17" s="38">
        <v>736.62</v>
      </c>
      <c r="H17" s="19">
        <v>5600.2039999999997</v>
      </c>
      <c r="I17" s="19">
        <f t="shared" ref="I17:I18" si="7">I11+I14</f>
        <v>1823.54</v>
      </c>
      <c r="J17" s="19">
        <f t="shared" ref="J17:J18" si="8">J11+J14</f>
        <v>235</v>
      </c>
      <c r="K17" s="18">
        <v>47</v>
      </c>
      <c r="L17" s="23">
        <f>L11+L14</f>
        <v>149.15</v>
      </c>
      <c r="M17" s="32">
        <v>0</v>
      </c>
      <c r="N17" s="13">
        <f t="shared" si="0"/>
        <v>10671.514000000001</v>
      </c>
    </row>
    <row r="18" spans="1:14">
      <c r="A18" s="6" t="s">
        <v>18</v>
      </c>
      <c r="B18" s="1" t="s">
        <v>27</v>
      </c>
      <c r="C18" s="28">
        <v>646</v>
      </c>
      <c r="D18" s="29">
        <f t="shared" si="4"/>
        <v>978</v>
      </c>
      <c r="E18" s="19">
        <v>510</v>
      </c>
      <c r="F18" s="19">
        <v>0</v>
      </c>
      <c r="G18" s="38">
        <v>26934.84</v>
      </c>
      <c r="H18" s="19">
        <v>4018.2529999999997</v>
      </c>
      <c r="I18" s="19">
        <f t="shared" si="7"/>
        <v>2591.8760000000002</v>
      </c>
      <c r="J18" s="19">
        <f t="shared" si="8"/>
        <v>115</v>
      </c>
      <c r="K18" s="18">
        <v>305</v>
      </c>
      <c r="L18" s="23">
        <f>L12+L15</f>
        <v>447.65</v>
      </c>
      <c r="M18" s="32">
        <v>0</v>
      </c>
      <c r="N18" s="13">
        <f t="shared" si="0"/>
        <v>36546.618999999999</v>
      </c>
    </row>
    <row r="19" spans="1:14">
      <c r="A19" s="6" t="s">
        <v>28</v>
      </c>
      <c r="B19" s="1" t="s">
        <v>29</v>
      </c>
      <c r="C19" s="28">
        <v>18604</v>
      </c>
      <c r="D19" s="19">
        <f>D20+D24+D25</f>
        <v>9411</v>
      </c>
      <c r="E19" s="19">
        <v>11180</v>
      </c>
      <c r="F19" s="19">
        <v>27702.120129999996</v>
      </c>
      <c r="G19" s="38">
        <v>34527.279999999999</v>
      </c>
      <c r="H19" s="22">
        <f>H20+H24+H25</f>
        <v>20035.811630000007</v>
      </c>
      <c r="I19" s="19">
        <f t="shared" ref="I19" si="9">I20+I24+I25</f>
        <v>17516.105</v>
      </c>
      <c r="J19" s="19">
        <f t="shared" ref="J19" si="10">SUM(J20,J24:J25)</f>
        <v>36443</v>
      </c>
      <c r="K19" s="18">
        <v>13496</v>
      </c>
      <c r="L19" s="23">
        <f>L20+L24+L25</f>
        <v>17668.850000000002</v>
      </c>
      <c r="M19" s="36">
        <f t="shared" ref="M19" si="11">M20+M24</f>
        <v>2203.2199999999998</v>
      </c>
      <c r="N19" s="13">
        <f t="shared" si="0"/>
        <v>208787.38676000002</v>
      </c>
    </row>
    <row r="20" spans="1:14">
      <c r="A20" s="6" t="s">
        <v>30</v>
      </c>
      <c r="B20" s="1" t="s">
        <v>31</v>
      </c>
      <c r="C20" s="28">
        <v>18604</v>
      </c>
      <c r="D20" s="19">
        <f>SUM(D21:D23)</f>
        <v>9411</v>
      </c>
      <c r="E20" s="19">
        <v>11179</v>
      </c>
      <c r="F20" s="19">
        <v>27702.120129999996</v>
      </c>
      <c r="G20" s="38">
        <v>34527.279999999999</v>
      </c>
      <c r="H20" s="22">
        <f>H21+H22+H23</f>
        <v>19926.124630000006</v>
      </c>
      <c r="I20" s="19">
        <f>I21+I22+I23</f>
        <v>17372.105</v>
      </c>
      <c r="J20" s="19">
        <f t="shared" ref="J20" si="12">SUM(J21:J23)</f>
        <v>36443</v>
      </c>
      <c r="K20" s="18">
        <v>13102</v>
      </c>
      <c r="L20" s="23">
        <f>SUM(L21:L23)</f>
        <v>17536.47</v>
      </c>
      <c r="M20" s="37">
        <f t="shared" ref="M20" si="13">M21+M22+M23</f>
        <v>2203.2199999999998</v>
      </c>
      <c r="N20" s="13">
        <f t="shared" si="0"/>
        <v>208006.31976000001</v>
      </c>
    </row>
    <row r="21" spans="1:14">
      <c r="A21" s="6" t="s">
        <v>32</v>
      </c>
      <c r="B21" s="1" t="s">
        <v>33</v>
      </c>
      <c r="C21" s="28">
        <v>17047</v>
      </c>
      <c r="D21" s="19">
        <v>8793</v>
      </c>
      <c r="E21" s="19">
        <v>9905</v>
      </c>
      <c r="F21" s="19">
        <v>20128.066999999999</v>
      </c>
      <c r="G21" s="38">
        <v>31118.46</v>
      </c>
      <c r="H21" s="19">
        <v>16997.587420000003</v>
      </c>
      <c r="I21" s="19">
        <v>12576.08</v>
      </c>
      <c r="J21" s="19">
        <v>34438</v>
      </c>
      <c r="K21" s="18">
        <v>10525</v>
      </c>
      <c r="L21" s="23">
        <v>12506.36</v>
      </c>
      <c r="M21" s="32">
        <v>2078.415</v>
      </c>
      <c r="N21" s="13">
        <f t="shared" si="0"/>
        <v>176112.96942000001</v>
      </c>
    </row>
    <row r="22" spans="1:14">
      <c r="A22" s="6" t="s">
        <v>34</v>
      </c>
      <c r="B22" s="1" t="s">
        <v>35</v>
      </c>
      <c r="C22" s="28">
        <v>1557</v>
      </c>
      <c r="D22" s="19">
        <v>618</v>
      </c>
      <c r="E22" s="19">
        <v>1155</v>
      </c>
      <c r="F22" s="19">
        <v>7574.0531299999984</v>
      </c>
      <c r="G22" s="38">
        <v>3279</v>
      </c>
      <c r="H22" s="19">
        <v>2928.5372100000009</v>
      </c>
      <c r="I22" s="19">
        <v>4796.0249999999996</v>
      </c>
      <c r="J22" s="19">
        <v>2005</v>
      </c>
      <c r="K22" s="18">
        <v>2458</v>
      </c>
      <c r="L22" s="23">
        <v>5030.1099999999997</v>
      </c>
      <c r="M22" s="32">
        <v>124.80500000000001</v>
      </c>
      <c r="N22" s="13">
        <f t="shared" si="0"/>
        <v>31525.530339999998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119</v>
      </c>
      <c r="F23" s="19">
        <v>0</v>
      </c>
      <c r="G23" s="38">
        <v>129.82</v>
      </c>
      <c r="H23" s="19">
        <v>0</v>
      </c>
      <c r="I23" s="19">
        <v>0</v>
      </c>
      <c r="J23" s="19">
        <v>0</v>
      </c>
      <c r="K23" s="18">
        <v>119</v>
      </c>
      <c r="L23" s="23">
        <v>0</v>
      </c>
      <c r="M23" s="36">
        <v>0</v>
      </c>
      <c r="N23" s="13">
        <f t="shared" si="0"/>
        <v>367.82</v>
      </c>
    </row>
    <row r="24" spans="1:14">
      <c r="A24" s="6" t="s">
        <v>38</v>
      </c>
      <c r="B24" s="1" t="s">
        <v>39</v>
      </c>
      <c r="C24" s="28">
        <v>0</v>
      </c>
      <c r="D24" s="19">
        <v>0</v>
      </c>
      <c r="E24" s="19">
        <v>1</v>
      </c>
      <c r="F24" s="19">
        <v>0</v>
      </c>
      <c r="G24" s="38">
        <v>0</v>
      </c>
      <c r="H24" s="19">
        <v>109.68699999999998</v>
      </c>
      <c r="I24" s="19">
        <v>144</v>
      </c>
      <c r="J24" s="19">
        <v>0</v>
      </c>
      <c r="K24" s="18">
        <v>394</v>
      </c>
      <c r="L24" s="23">
        <v>132.38</v>
      </c>
      <c r="M24" s="36">
        <v>0</v>
      </c>
      <c r="N24" s="13">
        <f t="shared" si="0"/>
        <v>781.06700000000001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8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8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8">
        <v>188</v>
      </c>
      <c r="D28" s="19">
        <v>38</v>
      </c>
      <c r="E28" s="19">
        <v>157</v>
      </c>
      <c r="F28" s="19">
        <v>0</v>
      </c>
      <c r="G28" s="38">
        <v>96.43</v>
      </c>
      <c r="H28" s="19">
        <v>288.77</v>
      </c>
      <c r="I28" s="19">
        <v>4.5</v>
      </c>
      <c r="J28" s="19">
        <v>100</v>
      </c>
      <c r="K28" s="18">
        <v>94</v>
      </c>
      <c r="L28" s="23">
        <v>0</v>
      </c>
      <c r="M28" s="32">
        <v>0</v>
      </c>
      <c r="N28" s="13">
        <f t="shared" si="0"/>
        <v>966.7</v>
      </c>
    </row>
    <row r="29" spans="1:14">
      <c r="A29" s="6" t="s">
        <v>48</v>
      </c>
      <c r="B29" s="1" t="s">
        <v>49</v>
      </c>
      <c r="C29" s="28">
        <v>0</v>
      </c>
      <c r="D29" s="19">
        <v>0</v>
      </c>
      <c r="E29" s="19">
        <v>0</v>
      </c>
      <c r="F29" s="19">
        <v>0</v>
      </c>
      <c r="G29" s="38">
        <v>0</v>
      </c>
      <c r="H29" s="19">
        <v>0</v>
      </c>
      <c r="I29" s="19">
        <v>90.46</v>
      </c>
      <c r="J29" s="19">
        <v>0</v>
      </c>
      <c r="K29" s="18">
        <v>0</v>
      </c>
      <c r="L29" s="23">
        <v>45.96</v>
      </c>
      <c r="M29" s="32">
        <v>0</v>
      </c>
      <c r="N29" s="13">
        <f t="shared" si="0"/>
        <v>136.41999999999999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0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8"/>
      <c r="D31" s="19">
        <v>0</v>
      </c>
      <c r="E31" s="19">
        <v>0</v>
      </c>
      <c r="F31" s="19">
        <v>0</v>
      </c>
      <c r="G31" s="38">
        <v>2.4</v>
      </c>
      <c r="H31" s="19">
        <v>1354.894</v>
      </c>
      <c r="I31" s="19">
        <v>0</v>
      </c>
      <c r="J31" s="19">
        <v>0</v>
      </c>
      <c r="K31" s="18">
        <v>0</v>
      </c>
      <c r="L31" s="23">
        <v>0</v>
      </c>
      <c r="M31" s="32">
        <v>0</v>
      </c>
      <c r="N31" s="13">
        <f t="shared" si="0"/>
        <v>1357.2940000000001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683</v>
      </c>
      <c r="D33" s="19">
        <v>2415</v>
      </c>
      <c r="E33" s="19">
        <v>802</v>
      </c>
      <c r="F33" s="19">
        <v>288.38625000000008</v>
      </c>
      <c r="G33" s="38">
        <v>829.14</v>
      </c>
      <c r="H33" s="19">
        <v>5931.5738199999996</v>
      </c>
      <c r="I33" s="19">
        <v>2820.6849999999999</v>
      </c>
      <c r="J33" s="19">
        <v>634</v>
      </c>
      <c r="K33" s="18">
        <v>425</v>
      </c>
      <c r="L33" s="23">
        <v>231.9</v>
      </c>
      <c r="M33" s="32">
        <v>0</v>
      </c>
      <c r="N33" s="13">
        <f t="shared" si="0"/>
        <v>15060.68507</v>
      </c>
    </row>
    <row r="34" spans="1:14">
      <c r="A34" s="7" t="s">
        <v>58</v>
      </c>
      <c r="B34" s="8" t="s">
        <v>59</v>
      </c>
      <c r="C34" s="28">
        <v>47626</v>
      </c>
      <c r="D34" s="20">
        <f>D3+D4+D5+D6+D7+D8+D9+D16+D19+D26+D27+D28+D29+D30+D31+D32+D33</f>
        <v>40356</v>
      </c>
      <c r="E34" s="19">
        <v>18827</v>
      </c>
      <c r="F34" s="19">
        <v>29423.018379999998</v>
      </c>
      <c r="G34" s="38">
        <v>90951.64</v>
      </c>
      <c r="H34" s="19">
        <v>65118.487450000001</v>
      </c>
      <c r="I34" s="19">
        <f>I3+I5+I4+I6+I7+I8+I9+I16+I19+I26+I27+I28+I29+I30+I32+I31+I33</f>
        <v>47688.282999999996</v>
      </c>
      <c r="J34" s="21">
        <f t="shared" ref="J34" si="14">SUM(J3:J10,J13,J19,J26:J33)</f>
        <v>55161</v>
      </c>
      <c r="K34" s="18">
        <v>23148</v>
      </c>
      <c r="L34" s="24">
        <f>SUM(L3:L9)+L16+L19+SUM(L26:L33)</f>
        <v>35953.550000000003</v>
      </c>
      <c r="M34" s="33">
        <f>M3+M5+M10+M13+M19+M28+M33</f>
        <v>3044.56</v>
      </c>
      <c r="N34" s="9">
        <f t="shared" si="0"/>
        <v>457297.53882999998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5555</v>
      </c>
      <c r="D3" s="29">
        <v>3205</v>
      </c>
      <c r="E3" s="19">
        <v>369</v>
      </c>
      <c r="F3" s="19">
        <v>1333.0989999999999</v>
      </c>
      <c r="G3" s="34">
        <v>4343.95</v>
      </c>
      <c r="H3" s="19">
        <v>2620.2470000000003</v>
      </c>
      <c r="I3" s="19">
        <v>1725.7619999999999</v>
      </c>
      <c r="J3" s="19">
        <v>3469</v>
      </c>
      <c r="K3" s="18">
        <v>5464</v>
      </c>
      <c r="L3" s="23">
        <v>3559.68</v>
      </c>
      <c r="M3" s="19">
        <v>0</v>
      </c>
      <c r="N3" s="13">
        <f>SUM(C3:M3)</f>
        <v>31644.737999999998</v>
      </c>
    </row>
    <row r="4" spans="1:14">
      <c r="A4" s="6" t="s">
        <v>2</v>
      </c>
      <c r="B4" s="1" t="s">
        <v>3</v>
      </c>
      <c r="C4" s="18">
        <v>14343</v>
      </c>
      <c r="D4" s="29">
        <v>9825</v>
      </c>
      <c r="E4" s="19">
        <v>818</v>
      </c>
      <c r="F4" s="19">
        <v>0</v>
      </c>
      <c r="G4" s="34">
        <v>21705.26</v>
      </c>
      <c r="H4" s="19">
        <v>7913.1370000000006</v>
      </c>
      <c r="I4" s="19">
        <v>15158.169</v>
      </c>
      <c r="J4" s="19">
        <v>6071</v>
      </c>
      <c r="K4" s="18">
        <v>0</v>
      </c>
      <c r="L4" s="23">
        <v>4113.29</v>
      </c>
      <c r="M4" s="19">
        <v>0</v>
      </c>
      <c r="N4" s="13">
        <f t="shared" ref="N4:N34" si="0">SUM(C4:M4)</f>
        <v>79946.855999999985</v>
      </c>
    </row>
    <row r="5" spans="1:14">
      <c r="A5" s="6" t="s">
        <v>4</v>
      </c>
      <c r="B5" s="1" t="s">
        <v>5</v>
      </c>
      <c r="C5" s="18">
        <v>8767</v>
      </c>
      <c r="D5" s="29">
        <v>4637</v>
      </c>
      <c r="E5" s="19">
        <v>3004</v>
      </c>
      <c r="F5" s="19">
        <v>719.19600000000003</v>
      </c>
      <c r="G5" s="34">
        <v>10865.3</v>
      </c>
      <c r="H5" s="19">
        <v>11324.17</v>
      </c>
      <c r="I5" s="19">
        <v>11587.325000000001</v>
      </c>
      <c r="J5" s="19">
        <v>7267</v>
      </c>
      <c r="K5" s="18">
        <v>5460</v>
      </c>
      <c r="L5" s="23">
        <v>9938.74</v>
      </c>
      <c r="M5" s="19">
        <v>0</v>
      </c>
      <c r="N5" s="13">
        <f t="shared" si="0"/>
        <v>73569.731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744</v>
      </c>
      <c r="D9" s="19">
        <v>0</v>
      </c>
      <c r="E9" s="19">
        <v>36</v>
      </c>
      <c r="F9" s="19">
        <v>0</v>
      </c>
      <c r="G9" s="34">
        <v>60.25</v>
      </c>
      <c r="H9" s="19">
        <v>0</v>
      </c>
      <c r="I9" s="19">
        <v>0</v>
      </c>
      <c r="J9" s="19">
        <v>6</v>
      </c>
      <c r="K9" s="18">
        <v>0</v>
      </c>
      <c r="L9" s="23">
        <v>0</v>
      </c>
      <c r="M9" s="19">
        <v>0</v>
      </c>
      <c r="N9" s="13">
        <f t="shared" si="0"/>
        <v>846.25</v>
      </c>
    </row>
    <row r="10" spans="1:14">
      <c r="A10" s="6" t="s">
        <v>14</v>
      </c>
      <c r="B10" s="1" t="s">
        <v>15</v>
      </c>
      <c r="C10" s="18">
        <v>956</v>
      </c>
      <c r="D10" s="19">
        <f>D11+D12</f>
        <v>1860</v>
      </c>
      <c r="E10" s="19">
        <v>18</v>
      </c>
      <c r="F10" s="19">
        <v>45.67</v>
      </c>
      <c r="G10" s="34">
        <v>291.60000000000002</v>
      </c>
      <c r="H10" s="19">
        <v>1190.4939999999999</v>
      </c>
      <c r="I10" s="19">
        <f t="shared" ref="I10" si="1">I11+I12</f>
        <v>2635.549</v>
      </c>
      <c r="J10" s="19">
        <f t="shared" ref="J10" si="2">SUM(J11:J12)</f>
        <v>405</v>
      </c>
      <c r="K10" s="18">
        <v>98</v>
      </c>
      <c r="L10" s="23">
        <f>SUM(L11:L12)</f>
        <v>1385.21</v>
      </c>
      <c r="M10" s="19">
        <v>0</v>
      </c>
      <c r="N10" s="13">
        <f t="shared" si="0"/>
        <v>8885.523000000001</v>
      </c>
    </row>
    <row r="11" spans="1:14">
      <c r="A11" s="6" t="s">
        <v>16</v>
      </c>
      <c r="B11" s="1" t="s">
        <v>17</v>
      </c>
      <c r="C11" s="18">
        <v>0</v>
      </c>
      <c r="D11" s="29">
        <v>976</v>
      </c>
      <c r="E11" s="19">
        <v>17</v>
      </c>
      <c r="F11" s="19">
        <v>45.67</v>
      </c>
      <c r="G11" s="34">
        <v>190.23</v>
      </c>
      <c r="H11" s="19">
        <v>393.10799999999995</v>
      </c>
      <c r="I11" s="19">
        <v>2528.4989999999998</v>
      </c>
      <c r="J11" s="19">
        <v>20</v>
      </c>
      <c r="K11" s="18">
        <v>36</v>
      </c>
      <c r="L11" s="23">
        <v>1378.21</v>
      </c>
      <c r="M11" s="19">
        <v>0</v>
      </c>
      <c r="N11" s="13">
        <f t="shared" si="0"/>
        <v>5584.7169999999996</v>
      </c>
    </row>
    <row r="12" spans="1:14">
      <c r="A12" s="6" t="s">
        <v>18</v>
      </c>
      <c r="B12" s="1" t="s">
        <v>19</v>
      </c>
      <c r="C12" s="18">
        <v>956</v>
      </c>
      <c r="D12" s="29">
        <v>884</v>
      </c>
      <c r="E12" s="19">
        <v>1</v>
      </c>
      <c r="F12" s="19">
        <v>0</v>
      </c>
      <c r="G12" s="34">
        <v>101.37</v>
      </c>
      <c r="H12" s="19">
        <v>797.38599999999997</v>
      </c>
      <c r="I12" s="19">
        <v>107.05</v>
      </c>
      <c r="J12" s="19">
        <v>385</v>
      </c>
      <c r="K12" s="18">
        <v>62</v>
      </c>
      <c r="L12" s="23">
        <v>7</v>
      </c>
      <c r="M12" s="19">
        <v>0</v>
      </c>
      <c r="N12" s="13">
        <f t="shared" si="0"/>
        <v>3300.806</v>
      </c>
    </row>
    <row r="13" spans="1:14">
      <c r="A13" s="6" t="s">
        <v>20</v>
      </c>
      <c r="B13" s="1" t="s">
        <v>21</v>
      </c>
      <c r="C13" s="18">
        <v>280</v>
      </c>
      <c r="D13" s="19">
        <f>D14+D15</f>
        <v>609</v>
      </c>
      <c r="E13" s="19">
        <v>1073</v>
      </c>
      <c r="F13" s="19">
        <v>23.658999999999999</v>
      </c>
      <c r="G13" s="34">
        <v>7482.15</v>
      </c>
      <c r="H13" s="19">
        <v>5059.4839999999995</v>
      </c>
      <c r="I13" s="19">
        <f>I14+I15</f>
        <v>2050.4169999999999</v>
      </c>
      <c r="J13" s="19">
        <f t="shared" ref="J13" si="3">SUM(J14:J15)</f>
        <v>2502</v>
      </c>
      <c r="K13" s="18">
        <v>66</v>
      </c>
      <c r="L13" s="23">
        <f>SUM(L14:L15)</f>
        <v>415.53</v>
      </c>
      <c r="M13" s="19">
        <v>0</v>
      </c>
      <c r="N13" s="13">
        <f t="shared" si="0"/>
        <v>19561.239999999998</v>
      </c>
    </row>
    <row r="14" spans="1:14">
      <c r="A14" s="6" t="s">
        <v>16</v>
      </c>
      <c r="B14" s="1" t="s">
        <v>22</v>
      </c>
      <c r="C14" s="18">
        <v>230</v>
      </c>
      <c r="D14" s="19">
        <v>83</v>
      </c>
      <c r="E14" s="19">
        <v>172</v>
      </c>
      <c r="F14" s="19">
        <v>23.658999999999999</v>
      </c>
      <c r="G14" s="34">
        <v>263.63</v>
      </c>
      <c r="H14" s="19">
        <v>3441</v>
      </c>
      <c r="I14" s="19">
        <v>861.98500000000001</v>
      </c>
      <c r="J14" s="19">
        <v>349</v>
      </c>
      <c r="K14" s="18">
        <v>4</v>
      </c>
      <c r="L14" s="23">
        <v>9.65</v>
      </c>
      <c r="M14" s="19">
        <v>0</v>
      </c>
      <c r="N14" s="13">
        <f t="shared" si="0"/>
        <v>5437.9239999999991</v>
      </c>
    </row>
    <row r="15" spans="1:14">
      <c r="A15" s="6" t="s">
        <v>18</v>
      </c>
      <c r="B15" s="1" t="s">
        <v>23</v>
      </c>
      <c r="C15" s="18">
        <v>50</v>
      </c>
      <c r="D15" s="19">
        <v>526</v>
      </c>
      <c r="E15" s="19">
        <v>901</v>
      </c>
      <c r="F15" s="19">
        <v>0</v>
      </c>
      <c r="G15" s="34">
        <v>7218.52</v>
      </c>
      <c r="H15" s="19">
        <v>1618.4839999999999</v>
      </c>
      <c r="I15" s="19">
        <v>1188.432</v>
      </c>
      <c r="J15" s="19">
        <v>2153</v>
      </c>
      <c r="K15" s="18">
        <v>62</v>
      </c>
      <c r="L15" s="23">
        <v>405.88</v>
      </c>
      <c r="M15" s="19">
        <v>0</v>
      </c>
      <c r="N15" s="13">
        <f t="shared" si="0"/>
        <v>14123.316000000001</v>
      </c>
    </row>
    <row r="16" spans="1:14">
      <c r="A16" s="6" t="s">
        <v>24</v>
      </c>
      <c r="B16" s="1" t="s">
        <v>25</v>
      </c>
      <c r="C16" s="18">
        <v>1236</v>
      </c>
      <c r="D16" s="19">
        <f t="shared" ref="D16:D18" si="4">D10+D13</f>
        <v>2469</v>
      </c>
      <c r="E16" s="19">
        <v>1091</v>
      </c>
      <c r="F16" s="19">
        <v>69.329000000000008</v>
      </c>
      <c r="G16" s="34">
        <v>7773.75</v>
      </c>
      <c r="H16" s="19">
        <v>6249.978000000001</v>
      </c>
      <c r="I16" s="19">
        <f>I17+I18</f>
        <v>4685.9660000000003</v>
      </c>
      <c r="J16" s="19">
        <f t="shared" ref="J16" si="5">SUM(J17:J18)</f>
        <v>2907</v>
      </c>
      <c r="K16" s="18">
        <v>164</v>
      </c>
      <c r="L16" s="23">
        <f>SUM(L17:L18)</f>
        <v>1800.7400000000002</v>
      </c>
      <c r="M16" s="19">
        <f>M17+M18</f>
        <v>0</v>
      </c>
      <c r="N16" s="13">
        <f t="shared" si="0"/>
        <v>28446.763000000003</v>
      </c>
    </row>
    <row r="17" spans="1:14">
      <c r="A17" s="6" t="s">
        <v>16</v>
      </c>
      <c r="B17" s="1" t="s">
        <v>26</v>
      </c>
      <c r="C17" s="18">
        <v>230</v>
      </c>
      <c r="D17" s="29">
        <f t="shared" si="4"/>
        <v>1059</v>
      </c>
      <c r="E17" s="19">
        <v>189</v>
      </c>
      <c r="F17" s="19">
        <v>69.329000000000008</v>
      </c>
      <c r="G17" s="34">
        <v>453.86</v>
      </c>
      <c r="H17" s="19">
        <v>3834.1079999999997</v>
      </c>
      <c r="I17" s="19">
        <f t="shared" ref="I17:J18" si="6">I11+I14</f>
        <v>3390.4839999999999</v>
      </c>
      <c r="J17" s="19">
        <f t="shared" si="6"/>
        <v>369</v>
      </c>
      <c r="K17" s="18">
        <v>40</v>
      </c>
      <c r="L17" s="23">
        <f>L11+L14</f>
        <v>1387.8600000000001</v>
      </c>
      <c r="M17" s="19">
        <v>0</v>
      </c>
      <c r="N17" s="13">
        <f t="shared" si="0"/>
        <v>11022.641</v>
      </c>
    </row>
    <row r="18" spans="1:14">
      <c r="A18" s="6" t="s">
        <v>18</v>
      </c>
      <c r="B18" s="1" t="s">
        <v>27</v>
      </c>
      <c r="C18" s="18">
        <v>1006</v>
      </c>
      <c r="D18" s="29">
        <f t="shared" si="4"/>
        <v>1410</v>
      </c>
      <c r="E18" s="19">
        <v>902</v>
      </c>
      <c r="F18" s="19">
        <v>0</v>
      </c>
      <c r="G18" s="34">
        <v>7319.89</v>
      </c>
      <c r="H18" s="19">
        <v>2415.8700000000003</v>
      </c>
      <c r="I18" s="19">
        <f t="shared" si="6"/>
        <v>1295.482</v>
      </c>
      <c r="J18" s="19">
        <f t="shared" si="6"/>
        <v>2538</v>
      </c>
      <c r="K18" s="18">
        <v>124</v>
      </c>
      <c r="L18" s="23">
        <f>L12+L15</f>
        <v>412.88</v>
      </c>
      <c r="M18" s="19">
        <f>M15+M12</f>
        <v>0</v>
      </c>
      <c r="N18" s="13">
        <f t="shared" si="0"/>
        <v>17424.121999999999</v>
      </c>
    </row>
    <row r="19" spans="1:14">
      <c r="A19" s="6" t="s">
        <v>28</v>
      </c>
      <c r="B19" s="1" t="s">
        <v>29</v>
      </c>
      <c r="C19" s="18">
        <v>21611</v>
      </c>
      <c r="D19" s="19">
        <f>D20+D24+D25</f>
        <v>18805</v>
      </c>
      <c r="E19" s="19">
        <v>9978</v>
      </c>
      <c r="F19" s="19">
        <v>29373.040349999999</v>
      </c>
      <c r="G19" s="34">
        <v>52709.56</v>
      </c>
      <c r="H19" s="22">
        <f>H20+H24+H25</f>
        <v>17014.205679999999</v>
      </c>
      <c r="I19" s="19">
        <f>I20+I24+I25</f>
        <v>20654.464230000001</v>
      </c>
      <c r="J19" s="19">
        <f t="shared" ref="J19" si="7">SUM(J20,J24:J25)</f>
        <v>29447</v>
      </c>
      <c r="K19" s="18">
        <v>15166</v>
      </c>
      <c r="L19" s="23">
        <f>L20+L24+L25</f>
        <v>12857.91</v>
      </c>
      <c r="M19" s="19">
        <f>M20+M25</f>
        <v>528.1</v>
      </c>
      <c r="N19" s="13">
        <f t="shared" si="0"/>
        <v>228144.28026</v>
      </c>
    </row>
    <row r="20" spans="1:14">
      <c r="A20" s="6" t="s">
        <v>30</v>
      </c>
      <c r="B20" s="1" t="s">
        <v>31</v>
      </c>
      <c r="C20" s="18">
        <v>20873</v>
      </c>
      <c r="D20" s="19">
        <f>SUM(D21:D23)</f>
        <v>18805</v>
      </c>
      <c r="E20" s="19">
        <v>9966</v>
      </c>
      <c r="F20" s="19">
        <v>29373.040349999999</v>
      </c>
      <c r="G20" s="34">
        <v>52632.39</v>
      </c>
      <c r="H20" s="22">
        <f>H21+H22+H23</f>
        <v>16908.705679999999</v>
      </c>
      <c r="I20" s="19">
        <f>I21+I22+I23</f>
        <v>20654.464230000001</v>
      </c>
      <c r="J20" s="19">
        <f t="shared" ref="J20" si="8">SUM(J21:J23)</f>
        <v>29447</v>
      </c>
      <c r="K20" s="18">
        <v>15166</v>
      </c>
      <c r="L20" s="23">
        <f>SUM(L21:L23)</f>
        <v>12857.91</v>
      </c>
      <c r="M20" s="19">
        <f>M21+M22+M23+M24</f>
        <v>528.1</v>
      </c>
      <c r="N20" s="13">
        <f t="shared" si="0"/>
        <v>227211.61026000002</v>
      </c>
    </row>
    <row r="21" spans="1:14">
      <c r="A21" s="6" t="s">
        <v>32</v>
      </c>
      <c r="B21" s="1" t="s">
        <v>33</v>
      </c>
      <c r="C21" s="18">
        <v>15374</v>
      </c>
      <c r="D21" s="19">
        <v>15437</v>
      </c>
      <c r="E21" s="19">
        <v>9210</v>
      </c>
      <c r="F21" s="19">
        <v>26024.227999999999</v>
      </c>
      <c r="G21" s="34">
        <v>32205.49</v>
      </c>
      <c r="H21" s="19">
        <v>12194.00273</v>
      </c>
      <c r="I21" s="19">
        <v>13224.619600000002</v>
      </c>
      <c r="J21" s="19">
        <v>27397</v>
      </c>
      <c r="K21" s="18">
        <v>13863</v>
      </c>
      <c r="L21" s="23">
        <v>9691.77</v>
      </c>
      <c r="M21" s="19">
        <v>528.1</v>
      </c>
      <c r="N21" s="13">
        <f t="shared" si="0"/>
        <v>175149.21033</v>
      </c>
    </row>
    <row r="22" spans="1:14">
      <c r="A22" s="6" t="s">
        <v>34</v>
      </c>
      <c r="B22" s="1" t="s">
        <v>35</v>
      </c>
      <c r="C22" s="18">
        <v>5499</v>
      </c>
      <c r="D22" s="19">
        <v>3368</v>
      </c>
      <c r="E22" s="19">
        <v>701</v>
      </c>
      <c r="F22" s="19">
        <v>3348.8123499999997</v>
      </c>
      <c r="G22" s="34">
        <v>20440.95</v>
      </c>
      <c r="H22" s="19">
        <v>4714.7029499999999</v>
      </c>
      <c r="I22" s="19">
        <v>7429.8446299999996</v>
      </c>
      <c r="J22" s="19">
        <v>2050</v>
      </c>
      <c r="K22" s="18">
        <v>1303</v>
      </c>
      <c r="L22" s="23">
        <v>3166.14</v>
      </c>
      <c r="M22" s="19">
        <v>0</v>
      </c>
      <c r="N22" s="13">
        <f t="shared" si="0"/>
        <v>52021.449930000002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55</v>
      </c>
      <c r="F23" s="19">
        <v>0</v>
      </c>
      <c r="G23" s="34">
        <v>-14.05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40.950000000000003</v>
      </c>
    </row>
    <row r="24" spans="1:14">
      <c r="A24" s="6" t="s">
        <v>38</v>
      </c>
      <c r="B24" s="1" t="s">
        <v>39</v>
      </c>
      <c r="C24" s="18">
        <v>738</v>
      </c>
      <c r="D24" s="19">
        <v>0</v>
      </c>
      <c r="E24" s="19">
        <v>12</v>
      </c>
      <c r="F24" s="19">
        <v>0</v>
      </c>
      <c r="G24" s="34">
        <v>77.17</v>
      </c>
      <c r="H24" s="19">
        <v>105.5</v>
      </c>
      <c r="I24" s="19">
        <v>0</v>
      </c>
      <c r="J24" s="19">
        <v>0</v>
      </c>
      <c r="K24" s="18">
        <v>0</v>
      </c>
      <c r="L24" s="23">
        <v>0</v>
      </c>
      <c r="M24" s="19">
        <v>0</v>
      </c>
      <c r="N24" s="13">
        <f t="shared" si="0"/>
        <v>932.67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34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36</v>
      </c>
      <c r="D28" s="19">
        <v>0</v>
      </c>
      <c r="E28" s="19">
        <v>8</v>
      </c>
      <c r="F28" s="19">
        <v>0</v>
      </c>
      <c r="G28" s="34">
        <v>245</v>
      </c>
      <c r="H28" s="19">
        <v>22</v>
      </c>
      <c r="I28" s="19">
        <v>24.533000000000001</v>
      </c>
      <c r="J28" s="19">
        <v>0</v>
      </c>
      <c r="K28" s="18">
        <v>32</v>
      </c>
      <c r="L28" s="23">
        <v>56.72</v>
      </c>
      <c r="M28" s="19">
        <v>0</v>
      </c>
      <c r="N28" s="13">
        <f t="shared" si="0"/>
        <v>424.25300000000004</v>
      </c>
    </row>
    <row r="29" spans="1:14">
      <c r="A29" s="6" t="s">
        <v>48</v>
      </c>
      <c r="B29" s="1" t="s">
        <v>49</v>
      </c>
      <c r="C29" s="18">
        <v>0</v>
      </c>
      <c r="D29" s="19">
        <v>86</v>
      </c>
      <c r="E29" s="19">
        <v>0</v>
      </c>
      <c r="F29" s="19">
        <v>0</v>
      </c>
      <c r="G29" s="34">
        <v>0</v>
      </c>
      <c r="H29" s="19">
        <v>0</v>
      </c>
      <c r="I29" s="19">
        <v>120.303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206.303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34">
        <v>12.35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12.35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1165</v>
      </c>
      <c r="D33" s="19">
        <v>1322</v>
      </c>
      <c r="E33" s="19">
        <v>417</v>
      </c>
      <c r="F33" s="19">
        <v>562.15</v>
      </c>
      <c r="G33" s="34">
        <v>1203.53</v>
      </c>
      <c r="H33" s="19">
        <v>3292.8604500000006</v>
      </c>
      <c r="I33" s="19">
        <v>1684.1871599999993</v>
      </c>
      <c r="J33" s="19">
        <v>138</v>
      </c>
      <c r="K33" s="18">
        <v>884</v>
      </c>
      <c r="L33" s="23">
        <v>42.84</v>
      </c>
      <c r="M33" s="19">
        <v>0</v>
      </c>
      <c r="N33" s="13">
        <f t="shared" si="0"/>
        <v>10711.56761</v>
      </c>
    </row>
    <row r="34" spans="1:14">
      <c r="A34" s="7" t="s">
        <v>58</v>
      </c>
      <c r="B34" s="8" t="s">
        <v>59</v>
      </c>
      <c r="C34" s="18">
        <v>53457</v>
      </c>
      <c r="D34" s="20">
        <f>D3+D4+D5+D6+D7+D8+D9+D16+D19+D26+D27+D28+D29+D30+D31+D32+D33</f>
        <v>40349</v>
      </c>
      <c r="E34" s="19">
        <v>15721</v>
      </c>
      <c r="F34" s="19">
        <v>32078.814350000001</v>
      </c>
      <c r="G34" s="34">
        <v>98918.95</v>
      </c>
      <c r="H34" s="19">
        <v>48436.598129999998</v>
      </c>
      <c r="I34" s="19">
        <f>I3+I5+I4+I6+I7+I8+I9+I16+I19+I26+I27+I28+I29+I30+I32+I31+I33</f>
        <v>55640.709390000011</v>
      </c>
      <c r="J34" s="21">
        <f t="shared" ref="J34" si="9">SUM(J3:J10,J13,J19,J26:J33)</f>
        <v>49305</v>
      </c>
      <c r="K34" s="18">
        <v>27170</v>
      </c>
      <c r="L34" s="24">
        <f>SUM(L3:L9)+L16+L19+SUM(L26:L33)</f>
        <v>32369.920000000002</v>
      </c>
      <c r="M34" s="21">
        <f>M5+M15+M19</f>
        <v>528.1</v>
      </c>
      <c r="N34" s="9">
        <f t="shared" si="0"/>
        <v>453975.09187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topLeftCell="B1"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10987</v>
      </c>
      <c r="D3" s="29">
        <v>4925</v>
      </c>
      <c r="E3" s="19">
        <v>2412</v>
      </c>
      <c r="F3" s="19">
        <v>6444</v>
      </c>
      <c r="G3" s="39">
        <v>7825</v>
      </c>
      <c r="H3" s="19">
        <v>10139</v>
      </c>
      <c r="I3" s="19">
        <v>7616</v>
      </c>
      <c r="J3" s="19">
        <v>8307</v>
      </c>
      <c r="K3" s="18">
        <v>5907</v>
      </c>
      <c r="L3" s="25">
        <v>4797</v>
      </c>
      <c r="M3" s="32">
        <v>0</v>
      </c>
      <c r="N3" s="13">
        <f>SUM(C3:M3)</f>
        <v>69359</v>
      </c>
    </row>
    <row r="4" spans="1:14">
      <c r="A4" s="6" t="s">
        <v>2</v>
      </c>
      <c r="B4" s="1" t="s">
        <v>3</v>
      </c>
      <c r="C4" s="28">
        <v>242</v>
      </c>
      <c r="D4" s="29">
        <v>77</v>
      </c>
      <c r="E4" s="19">
        <v>4</v>
      </c>
      <c r="F4" s="19">
        <v>0</v>
      </c>
      <c r="G4" s="39">
        <v>128</v>
      </c>
      <c r="H4" s="19">
        <v>791</v>
      </c>
      <c r="I4" s="19">
        <v>1288</v>
      </c>
      <c r="J4" s="19">
        <v>83</v>
      </c>
      <c r="K4" s="18">
        <v>0</v>
      </c>
      <c r="L4" s="25">
        <v>2477</v>
      </c>
      <c r="M4" s="32">
        <v>0</v>
      </c>
      <c r="N4" s="13">
        <f t="shared" ref="N4:N34" si="0">SUM(C4:M4)</f>
        <v>5090</v>
      </c>
    </row>
    <row r="5" spans="1:14">
      <c r="A5" s="6" t="s">
        <v>4</v>
      </c>
      <c r="B5" s="1" t="s">
        <v>5</v>
      </c>
      <c r="C5" s="28">
        <v>448</v>
      </c>
      <c r="D5" s="29">
        <v>477</v>
      </c>
      <c r="E5" s="19">
        <v>857</v>
      </c>
      <c r="F5" s="19">
        <v>138</v>
      </c>
      <c r="G5" s="39">
        <v>592</v>
      </c>
      <c r="H5" s="19">
        <v>672</v>
      </c>
      <c r="I5" s="19">
        <v>676</v>
      </c>
      <c r="J5" s="19">
        <v>325</v>
      </c>
      <c r="K5" s="18">
        <v>491</v>
      </c>
      <c r="L5" s="25">
        <v>410</v>
      </c>
      <c r="M5" s="32">
        <v>0</v>
      </c>
      <c r="N5" s="13">
        <f t="shared" si="0"/>
        <v>5086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2</v>
      </c>
      <c r="E7" s="19">
        <v>0</v>
      </c>
      <c r="F7" s="19">
        <v>0</v>
      </c>
      <c r="G7" s="3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2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8">
        <v>1</v>
      </c>
      <c r="D9" s="19">
        <v>36</v>
      </c>
      <c r="E9" s="19">
        <v>45</v>
      </c>
      <c r="F9" s="19">
        <v>0</v>
      </c>
      <c r="G9" s="39">
        <v>12</v>
      </c>
      <c r="H9" s="19">
        <v>21</v>
      </c>
      <c r="I9" s="19">
        <v>59</v>
      </c>
      <c r="J9" s="19">
        <v>13</v>
      </c>
      <c r="K9" s="18">
        <v>18</v>
      </c>
      <c r="L9" s="25">
        <v>26</v>
      </c>
      <c r="M9" s="32">
        <v>0</v>
      </c>
      <c r="N9" s="13">
        <f t="shared" si="0"/>
        <v>231</v>
      </c>
    </row>
    <row r="10" spans="1:14">
      <c r="A10" s="6" t="s">
        <v>14</v>
      </c>
      <c r="B10" s="1" t="s">
        <v>15</v>
      </c>
      <c r="C10" s="28">
        <v>1966</v>
      </c>
      <c r="D10" s="19">
        <f>D11+D12</f>
        <v>1268</v>
      </c>
      <c r="E10" s="19">
        <v>496</v>
      </c>
      <c r="F10" s="19">
        <v>167</v>
      </c>
      <c r="G10" s="39">
        <v>1537</v>
      </c>
      <c r="H10" s="19">
        <v>2283</v>
      </c>
      <c r="I10" s="19">
        <f>I11+I12</f>
        <v>1738</v>
      </c>
      <c r="J10" s="19">
        <f t="shared" ref="J10" si="1">SUM(J11:J12)</f>
        <v>470</v>
      </c>
      <c r="K10" s="18">
        <v>711</v>
      </c>
      <c r="L10" s="25">
        <f>SUM(L11:L12)</f>
        <v>636</v>
      </c>
      <c r="M10" s="32">
        <v>0</v>
      </c>
      <c r="N10" s="13">
        <f t="shared" si="0"/>
        <v>11272</v>
      </c>
    </row>
    <row r="11" spans="1:14">
      <c r="A11" s="6" t="s">
        <v>16</v>
      </c>
      <c r="B11" s="1" t="s">
        <v>17</v>
      </c>
      <c r="C11" s="28">
        <v>1836</v>
      </c>
      <c r="D11" s="29">
        <v>1047</v>
      </c>
      <c r="E11" s="19">
        <v>364</v>
      </c>
      <c r="F11" s="19">
        <v>134</v>
      </c>
      <c r="G11" s="39">
        <v>1196</v>
      </c>
      <c r="H11" s="19">
        <v>1776</v>
      </c>
      <c r="I11" s="19">
        <v>1544</v>
      </c>
      <c r="J11" s="19">
        <v>295</v>
      </c>
      <c r="K11" s="18">
        <v>507</v>
      </c>
      <c r="L11" s="25">
        <v>346</v>
      </c>
      <c r="M11" s="32">
        <v>0</v>
      </c>
      <c r="N11" s="13">
        <f t="shared" si="0"/>
        <v>9045</v>
      </c>
    </row>
    <row r="12" spans="1:14">
      <c r="A12" s="6" t="s">
        <v>18</v>
      </c>
      <c r="B12" s="1" t="s">
        <v>19</v>
      </c>
      <c r="C12" s="28">
        <v>130</v>
      </c>
      <c r="D12" s="29">
        <v>221</v>
      </c>
      <c r="E12" s="19">
        <v>132</v>
      </c>
      <c r="F12" s="19">
        <v>33</v>
      </c>
      <c r="G12" s="39">
        <v>341</v>
      </c>
      <c r="H12" s="19">
        <v>507</v>
      </c>
      <c r="I12" s="19">
        <v>194</v>
      </c>
      <c r="J12" s="19">
        <v>175</v>
      </c>
      <c r="K12" s="18">
        <v>204</v>
      </c>
      <c r="L12" s="25">
        <v>290</v>
      </c>
      <c r="M12" s="32">
        <v>0</v>
      </c>
      <c r="N12" s="13">
        <f t="shared" si="0"/>
        <v>2227</v>
      </c>
    </row>
    <row r="13" spans="1:14">
      <c r="A13" s="6" t="s">
        <v>20</v>
      </c>
      <c r="B13" s="1" t="s">
        <v>21</v>
      </c>
      <c r="C13" s="28">
        <v>1828</v>
      </c>
      <c r="D13" s="19">
        <f>D14+D15</f>
        <v>1085</v>
      </c>
      <c r="E13" s="19">
        <v>161</v>
      </c>
      <c r="F13" s="19">
        <v>26</v>
      </c>
      <c r="G13" s="39">
        <v>1672</v>
      </c>
      <c r="H13" s="19">
        <v>3859</v>
      </c>
      <c r="I13" s="19">
        <f>I14+I15</f>
        <v>1969</v>
      </c>
      <c r="J13" s="19">
        <f t="shared" ref="J13" si="2">SUM(J14:J15)</f>
        <v>247</v>
      </c>
      <c r="K13" s="18">
        <v>332</v>
      </c>
      <c r="L13" s="25">
        <f>SUM(L14:L15)</f>
        <v>646</v>
      </c>
      <c r="M13" s="32">
        <v>0</v>
      </c>
      <c r="N13" s="13">
        <f t="shared" si="0"/>
        <v>11825</v>
      </c>
    </row>
    <row r="14" spans="1:14">
      <c r="A14" s="6" t="s">
        <v>16</v>
      </c>
      <c r="B14" s="1" t="s">
        <v>22</v>
      </c>
      <c r="C14" s="28">
        <v>1729</v>
      </c>
      <c r="D14" s="19">
        <v>953</v>
      </c>
      <c r="E14" s="19">
        <v>128</v>
      </c>
      <c r="F14" s="19">
        <v>17</v>
      </c>
      <c r="G14" s="39">
        <v>1201</v>
      </c>
      <c r="H14" s="19">
        <v>3325</v>
      </c>
      <c r="I14" s="19">
        <v>1615</v>
      </c>
      <c r="J14" s="19">
        <v>185</v>
      </c>
      <c r="K14" s="18">
        <v>240</v>
      </c>
      <c r="L14" s="25">
        <v>346</v>
      </c>
      <c r="M14" s="32">
        <v>0</v>
      </c>
      <c r="N14" s="13">
        <f t="shared" si="0"/>
        <v>9739</v>
      </c>
    </row>
    <row r="15" spans="1:14">
      <c r="A15" s="6" t="s">
        <v>18</v>
      </c>
      <c r="B15" s="1" t="s">
        <v>23</v>
      </c>
      <c r="C15" s="28">
        <v>99</v>
      </c>
      <c r="D15" s="19">
        <v>132</v>
      </c>
      <c r="E15" s="19">
        <v>33</v>
      </c>
      <c r="F15" s="19">
        <v>9</v>
      </c>
      <c r="G15" s="39">
        <v>471</v>
      </c>
      <c r="H15" s="19">
        <v>534</v>
      </c>
      <c r="I15" s="19">
        <v>354</v>
      </c>
      <c r="J15" s="19">
        <v>62</v>
      </c>
      <c r="K15" s="18">
        <v>92</v>
      </c>
      <c r="L15" s="25">
        <v>300</v>
      </c>
      <c r="M15" s="32">
        <v>0</v>
      </c>
      <c r="N15" s="13">
        <f t="shared" si="0"/>
        <v>2086</v>
      </c>
    </row>
    <row r="16" spans="1:14">
      <c r="A16" s="6" t="s">
        <v>24</v>
      </c>
      <c r="B16" s="1" t="s">
        <v>25</v>
      </c>
      <c r="C16" s="28">
        <v>2086</v>
      </c>
      <c r="D16" s="19">
        <f>D17+D18</f>
        <v>2353</v>
      </c>
      <c r="E16" s="19">
        <v>534</v>
      </c>
      <c r="F16" s="19">
        <v>193</v>
      </c>
      <c r="G16" s="39">
        <v>1672</v>
      </c>
      <c r="H16" s="19">
        <v>3851</v>
      </c>
      <c r="I16" s="19">
        <f>I17+I18</f>
        <v>1969</v>
      </c>
      <c r="J16" s="19">
        <f t="shared" ref="J16" si="3">SUM(J17:J18)</f>
        <v>535</v>
      </c>
      <c r="K16" s="18">
        <v>791</v>
      </c>
      <c r="L16" s="25">
        <f>SUM(L17:L18)</f>
        <v>653</v>
      </c>
      <c r="M16" s="32">
        <v>0</v>
      </c>
      <c r="N16" s="13">
        <f t="shared" si="0"/>
        <v>14637</v>
      </c>
    </row>
    <row r="17" spans="1:14">
      <c r="A17" s="6" t="s">
        <v>16</v>
      </c>
      <c r="B17" s="1" t="s">
        <v>26</v>
      </c>
      <c r="C17" s="28">
        <v>1862</v>
      </c>
      <c r="D17" s="29">
        <f>D11+D14</f>
        <v>2000</v>
      </c>
      <c r="E17" s="19">
        <v>369</v>
      </c>
      <c r="F17" s="19">
        <v>151</v>
      </c>
      <c r="G17" s="39">
        <v>1201</v>
      </c>
      <c r="H17" s="19">
        <v>3305</v>
      </c>
      <c r="I17" s="19">
        <f>I14</f>
        <v>1615</v>
      </c>
      <c r="J17" s="19">
        <v>310</v>
      </c>
      <c r="K17" s="18">
        <v>514</v>
      </c>
      <c r="L17" s="25">
        <v>346</v>
      </c>
      <c r="M17" s="32">
        <v>0</v>
      </c>
      <c r="N17" s="13">
        <f t="shared" si="0"/>
        <v>11673</v>
      </c>
    </row>
    <row r="18" spans="1:14">
      <c r="A18" s="6" t="s">
        <v>18</v>
      </c>
      <c r="B18" s="1" t="s">
        <v>27</v>
      </c>
      <c r="C18" s="28">
        <v>224</v>
      </c>
      <c r="D18" s="29">
        <f>D12+D15</f>
        <v>353</v>
      </c>
      <c r="E18" s="19">
        <v>165</v>
      </c>
      <c r="F18" s="19">
        <v>42</v>
      </c>
      <c r="G18" s="39">
        <v>471</v>
      </c>
      <c r="H18" s="19">
        <v>546</v>
      </c>
      <c r="I18" s="19">
        <f>I15</f>
        <v>354</v>
      </c>
      <c r="J18" s="19">
        <v>225</v>
      </c>
      <c r="K18" s="18">
        <v>277</v>
      </c>
      <c r="L18" s="25">
        <v>307</v>
      </c>
      <c r="M18" s="32">
        <v>0</v>
      </c>
      <c r="N18" s="13">
        <f t="shared" si="0"/>
        <v>2964</v>
      </c>
    </row>
    <row r="19" spans="1:14">
      <c r="A19" s="6" t="s">
        <v>28</v>
      </c>
      <c r="B19" s="1" t="s">
        <v>29</v>
      </c>
      <c r="C19" s="28">
        <v>10177</v>
      </c>
      <c r="D19" s="19">
        <f>D20+D24+D25</f>
        <v>6951</v>
      </c>
      <c r="E19" s="19">
        <v>4966</v>
      </c>
      <c r="F19" s="19">
        <v>10174</v>
      </c>
      <c r="G19" s="39">
        <v>11343</v>
      </c>
      <c r="H19" s="22">
        <f>H20+H24+H25</f>
        <v>7161</v>
      </c>
      <c r="I19" s="19">
        <f>I20+I24+I25</f>
        <v>5922</v>
      </c>
      <c r="J19" s="19">
        <f t="shared" ref="J19" si="4">SUM(J20,J24:J25)</f>
        <v>13946</v>
      </c>
      <c r="K19" s="18">
        <v>8537</v>
      </c>
      <c r="L19" s="25">
        <f>L20+L24+L25</f>
        <v>4724</v>
      </c>
      <c r="M19" s="36">
        <f>M20+M25</f>
        <v>4</v>
      </c>
      <c r="N19" s="13">
        <f t="shared" si="0"/>
        <v>83905</v>
      </c>
    </row>
    <row r="20" spans="1:14">
      <c r="A20" s="6" t="s">
        <v>30</v>
      </c>
      <c r="B20" s="1" t="s">
        <v>31</v>
      </c>
      <c r="C20" s="28">
        <v>10142</v>
      </c>
      <c r="D20" s="19">
        <f>SUM(D21:D23)</f>
        <v>6922</v>
      </c>
      <c r="E20" s="19">
        <v>4934</v>
      </c>
      <c r="F20" s="19">
        <v>10174</v>
      </c>
      <c r="G20" s="39">
        <v>11286</v>
      </c>
      <c r="H20" s="22">
        <f>H21+H22+H23</f>
        <v>7086</v>
      </c>
      <c r="I20" s="19">
        <f>I21+I22+I23</f>
        <v>5868</v>
      </c>
      <c r="J20" s="19">
        <f t="shared" ref="J20" si="5">SUM(J21:J23)</f>
        <v>13905</v>
      </c>
      <c r="K20" s="18">
        <v>8484</v>
      </c>
      <c r="L20" s="25">
        <f>SUM(L21:L23)</f>
        <v>4677</v>
      </c>
      <c r="M20" s="37">
        <f>M21+M22+M23+M24</f>
        <v>4</v>
      </c>
      <c r="N20" s="13">
        <f t="shared" si="0"/>
        <v>83482</v>
      </c>
    </row>
    <row r="21" spans="1:14">
      <c r="A21" s="6" t="s">
        <v>32</v>
      </c>
      <c r="B21" s="1" t="s">
        <v>33</v>
      </c>
      <c r="C21" s="28">
        <v>7925</v>
      </c>
      <c r="D21" s="19">
        <v>5137</v>
      </c>
      <c r="E21" s="19">
        <v>2865</v>
      </c>
      <c r="F21" s="19">
        <v>7568</v>
      </c>
      <c r="G21" s="39">
        <v>8766</v>
      </c>
      <c r="H21" s="19">
        <v>5129</v>
      </c>
      <c r="I21" s="19">
        <v>4340</v>
      </c>
      <c r="J21" s="19">
        <v>10372</v>
      </c>
      <c r="K21" s="18">
        <v>6602</v>
      </c>
      <c r="L21" s="25">
        <v>3457</v>
      </c>
      <c r="M21" s="36">
        <v>0</v>
      </c>
      <c r="N21" s="13">
        <f t="shared" si="0"/>
        <v>62161</v>
      </c>
    </row>
    <row r="22" spans="1:14">
      <c r="A22" s="6" t="s">
        <v>34</v>
      </c>
      <c r="B22" s="1" t="s">
        <v>35</v>
      </c>
      <c r="C22" s="28">
        <v>2214</v>
      </c>
      <c r="D22" s="19">
        <v>1775</v>
      </c>
      <c r="E22" s="19">
        <v>837</v>
      </c>
      <c r="F22" s="19">
        <v>2113</v>
      </c>
      <c r="G22" s="39">
        <v>2505</v>
      </c>
      <c r="H22" s="19">
        <v>1941</v>
      </c>
      <c r="I22" s="19">
        <v>1524</v>
      </c>
      <c r="J22" s="19">
        <v>3492</v>
      </c>
      <c r="K22" s="18">
        <v>1874</v>
      </c>
      <c r="L22" s="25">
        <v>1093</v>
      </c>
      <c r="M22" s="36">
        <v>4</v>
      </c>
      <c r="N22" s="13">
        <f t="shared" si="0"/>
        <v>19372</v>
      </c>
    </row>
    <row r="23" spans="1:14">
      <c r="A23" s="6" t="s">
        <v>36</v>
      </c>
      <c r="B23" s="1" t="s">
        <v>37</v>
      </c>
      <c r="C23" s="28">
        <v>3</v>
      </c>
      <c r="D23" s="19">
        <v>10</v>
      </c>
      <c r="E23" s="19">
        <v>1232</v>
      </c>
      <c r="F23" s="19">
        <v>478</v>
      </c>
      <c r="G23" s="39">
        <v>15</v>
      </c>
      <c r="H23" s="19">
        <v>16</v>
      </c>
      <c r="I23" s="19">
        <v>4</v>
      </c>
      <c r="J23" s="19">
        <v>41</v>
      </c>
      <c r="K23" s="18">
        <v>8</v>
      </c>
      <c r="L23" s="25">
        <v>127</v>
      </c>
      <c r="M23" s="36">
        <v>0</v>
      </c>
      <c r="N23" s="13">
        <f t="shared" si="0"/>
        <v>1934</v>
      </c>
    </row>
    <row r="24" spans="1:14">
      <c r="A24" s="6" t="s">
        <v>38</v>
      </c>
      <c r="B24" s="1" t="s">
        <v>39</v>
      </c>
      <c r="C24" s="28">
        <v>35</v>
      </c>
      <c r="D24" s="19">
        <v>29</v>
      </c>
      <c r="E24" s="19">
        <v>32</v>
      </c>
      <c r="F24" s="19">
        <v>15</v>
      </c>
      <c r="G24" s="39">
        <v>57</v>
      </c>
      <c r="H24" s="19">
        <v>75</v>
      </c>
      <c r="I24" s="19">
        <v>54</v>
      </c>
      <c r="J24" s="19">
        <v>41</v>
      </c>
      <c r="K24" s="18">
        <v>53</v>
      </c>
      <c r="L24" s="25">
        <v>47</v>
      </c>
      <c r="M24" s="36">
        <v>0</v>
      </c>
      <c r="N24" s="13">
        <f t="shared" si="0"/>
        <v>438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1</v>
      </c>
      <c r="E26" s="19">
        <v>0</v>
      </c>
      <c r="F26" s="19">
        <v>0</v>
      </c>
      <c r="G26" s="39">
        <v>1</v>
      </c>
      <c r="H26" s="19">
        <v>0</v>
      </c>
      <c r="I26" s="19">
        <v>20</v>
      </c>
      <c r="J26" s="19">
        <v>0</v>
      </c>
      <c r="K26" s="18">
        <v>3</v>
      </c>
      <c r="L26" s="25">
        <v>0</v>
      </c>
      <c r="M26" s="32">
        <v>0</v>
      </c>
      <c r="N26" s="13">
        <f t="shared" si="0"/>
        <v>25</v>
      </c>
    </row>
    <row r="27" spans="1:14">
      <c r="A27" s="6" t="s">
        <v>44</v>
      </c>
      <c r="B27" s="1" t="s">
        <v>45</v>
      </c>
      <c r="C27" s="28">
        <v>2</v>
      </c>
      <c r="D27" s="19">
        <v>8</v>
      </c>
      <c r="E27" s="19">
        <v>0</v>
      </c>
      <c r="F27" s="19">
        <v>0</v>
      </c>
      <c r="G27" s="39">
        <v>2</v>
      </c>
      <c r="H27" s="19">
        <v>3</v>
      </c>
      <c r="I27" s="19">
        <v>0</v>
      </c>
      <c r="J27" s="19">
        <v>3</v>
      </c>
      <c r="K27" s="18">
        <v>3</v>
      </c>
      <c r="L27" s="25">
        <v>2</v>
      </c>
      <c r="M27" s="32">
        <v>0</v>
      </c>
      <c r="N27" s="13">
        <f t="shared" si="0"/>
        <v>23</v>
      </c>
    </row>
    <row r="28" spans="1:14">
      <c r="A28" s="6" t="s">
        <v>46</v>
      </c>
      <c r="B28" s="1" t="s">
        <v>47</v>
      </c>
      <c r="C28" s="28">
        <v>1816</v>
      </c>
      <c r="D28" s="19">
        <v>1255</v>
      </c>
      <c r="E28" s="19">
        <v>137</v>
      </c>
      <c r="F28" s="19">
        <v>42</v>
      </c>
      <c r="G28" s="39">
        <v>588</v>
      </c>
      <c r="H28" s="19">
        <v>1450</v>
      </c>
      <c r="I28" s="19">
        <v>1197</v>
      </c>
      <c r="J28" s="19">
        <v>266</v>
      </c>
      <c r="K28" s="18">
        <v>373</v>
      </c>
      <c r="L28" s="25">
        <v>347</v>
      </c>
      <c r="M28" s="32">
        <v>0</v>
      </c>
      <c r="N28" s="13">
        <f t="shared" si="0"/>
        <v>7471</v>
      </c>
    </row>
    <row r="29" spans="1:14">
      <c r="A29" s="6" t="s">
        <v>48</v>
      </c>
      <c r="B29" s="1" t="s">
        <v>49</v>
      </c>
      <c r="C29" s="28">
        <v>310</v>
      </c>
      <c r="D29" s="19">
        <v>0</v>
      </c>
      <c r="E29" s="19">
        <v>2</v>
      </c>
      <c r="F29" s="19">
        <v>0</v>
      </c>
      <c r="G29" s="39">
        <v>102</v>
      </c>
      <c r="H29" s="19">
        <v>5</v>
      </c>
      <c r="I29" s="19">
        <v>194</v>
      </c>
      <c r="J29" s="19">
        <v>0</v>
      </c>
      <c r="K29" s="18">
        <v>0</v>
      </c>
      <c r="L29" s="25">
        <v>509</v>
      </c>
      <c r="M29" s="32">
        <v>0</v>
      </c>
      <c r="N29" s="13">
        <f t="shared" si="0"/>
        <v>1122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2</v>
      </c>
      <c r="F30" s="19">
        <v>0</v>
      </c>
      <c r="G30" s="3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2</v>
      </c>
    </row>
    <row r="31" spans="1:14">
      <c r="A31" s="6" t="s">
        <v>52</v>
      </c>
      <c r="B31" s="1" t="s">
        <v>53</v>
      </c>
      <c r="C31" s="28">
        <v>1</v>
      </c>
      <c r="D31" s="19">
        <v>80</v>
      </c>
      <c r="E31" s="19">
        <v>0</v>
      </c>
      <c r="F31" s="19">
        <v>0</v>
      </c>
      <c r="G31" s="39">
        <v>2</v>
      </c>
      <c r="H31" s="19">
        <v>32</v>
      </c>
      <c r="I31" s="19">
        <v>8</v>
      </c>
      <c r="J31" s="19">
        <v>0</v>
      </c>
      <c r="K31" s="18">
        <v>0</v>
      </c>
      <c r="L31" s="25">
        <v>8</v>
      </c>
      <c r="M31" s="32">
        <v>0</v>
      </c>
      <c r="N31" s="13">
        <f t="shared" si="0"/>
        <v>131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1594</v>
      </c>
      <c r="D33" s="19">
        <v>4405</v>
      </c>
      <c r="E33" s="19">
        <v>683</v>
      </c>
      <c r="F33" s="19">
        <v>452</v>
      </c>
      <c r="G33" s="39">
        <v>1703</v>
      </c>
      <c r="H33" s="19">
        <v>4638</v>
      </c>
      <c r="I33" s="19">
        <v>4042</v>
      </c>
      <c r="J33" s="19">
        <v>2027</v>
      </c>
      <c r="K33" s="18">
        <v>1473</v>
      </c>
      <c r="L33" s="25">
        <v>1479</v>
      </c>
      <c r="M33" s="32">
        <v>0</v>
      </c>
      <c r="N33" s="13">
        <f t="shared" si="0"/>
        <v>22496</v>
      </c>
    </row>
    <row r="34" spans="1:14">
      <c r="A34" s="7" t="s">
        <v>58</v>
      </c>
      <c r="B34" s="8" t="s">
        <v>59</v>
      </c>
      <c r="C34" s="28">
        <v>19081</v>
      </c>
      <c r="D34" s="20">
        <v>14322</v>
      </c>
      <c r="E34" s="19">
        <v>7183</v>
      </c>
      <c r="F34" s="19">
        <v>10888</v>
      </c>
      <c r="G34" s="39">
        <v>15978</v>
      </c>
      <c r="H34" s="19">
        <v>17833</v>
      </c>
      <c r="I34" s="19">
        <v>14254</v>
      </c>
      <c r="J34" s="21">
        <v>16912</v>
      </c>
      <c r="K34" s="18">
        <v>11527</v>
      </c>
      <c r="L34" s="26">
        <v>11920</v>
      </c>
      <c r="M34" s="33">
        <f>M3+M5+M10+M13+M19+M28+M33</f>
        <v>4</v>
      </c>
      <c r="N34" s="9">
        <f t="shared" si="0"/>
        <v>139902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topLeftCell="D1" zoomScale="90" zoomScaleNormal="9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9750</v>
      </c>
      <c r="D3" s="29">
        <v>4944</v>
      </c>
      <c r="E3" s="19">
        <v>2148</v>
      </c>
      <c r="F3" s="19">
        <v>4862</v>
      </c>
      <c r="G3" s="19">
        <v>7222</v>
      </c>
      <c r="H3" s="19">
        <v>9335</v>
      </c>
      <c r="I3" s="19">
        <v>3607</v>
      </c>
      <c r="J3" s="19">
        <v>7500</v>
      </c>
      <c r="K3" s="18">
        <v>4826</v>
      </c>
      <c r="L3" s="25">
        <v>5403</v>
      </c>
      <c r="M3" s="19">
        <v>679</v>
      </c>
      <c r="N3" s="13">
        <f>SUM(C3:M3)</f>
        <v>60276</v>
      </c>
    </row>
    <row r="4" spans="1:14">
      <c r="A4" s="6" t="s">
        <v>2</v>
      </c>
      <c r="B4" s="1" t="s">
        <v>3</v>
      </c>
      <c r="C4" s="18">
        <v>190</v>
      </c>
      <c r="D4" s="29">
        <v>104</v>
      </c>
      <c r="E4" s="19">
        <v>6</v>
      </c>
      <c r="F4" s="19">
        <v>0</v>
      </c>
      <c r="G4" s="19">
        <v>140</v>
      </c>
      <c r="H4" s="19">
        <v>737</v>
      </c>
      <c r="I4" s="19">
        <v>1506</v>
      </c>
      <c r="J4" s="19">
        <v>72</v>
      </c>
      <c r="K4" s="18">
        <v>0</v>
      </c>
      <c r="L4" s="25">
        <v>1899</v>
      </c>
      <c r="M4" s="19">
        <v>0</v>
      </c>
      <c r="N4" s="13">
        <f t="shared" ref="N4:N34" si="0">SUM(C4:M4)</f>
        <v>4654</v>
      </c>
    </row>
    <row r="5" spans="1:14">
      <c r="A5" s="6" t="s">
        <v>4</v>
      </c>
      <c r="B5" s="1" t="s">
        <v>5</v>
      </c>
      <c r="C5" s="18">
        <v>352</v>
      </c>
      <c r="D5" s="29">
        <v>480</v>
      </c>
      <c r="E5" s="19">
        <v>888</v>
      </c>
      <c r="F5" s="19">
        <v>87</v>
      </c>
      <c r="G5" s="19">
        <v>550</v>
      </c>
      <c r="H5" s="19">
        <v>708</v>
      </c>
      <c r="I5" s="19">
        <v>669</v>
      </c>
      <c r="J5" s="19">
        <v>281</v>
      </c>
      <c r="K5" s="18">
        <v>444</v>
      </c>
      <c r="L5" s="25">
        <v>402</v>
      </c>
      <c r="M5" s="19">
        <v>33</v>
      </c>
      <c r="N5" s="13">
        <f t="shared" si="0"/>
        <v>4894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42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42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1</v>
      </c>
      <c r="D9" s="19">
        <v>1363</v>
      </c>
      <c r="E9" s="19">
        <v>27</v>
      </c>
      <c r="F9" s="19">
        <v>0</v>
      </c>
      <c r="G9" s="19">
        <v>18</v>
      </c>
      <c r="H9" s="19">
        <v>27</v>
      </c>
      <c r="I9" s="19">
        <v>63</v>
      </c>
      <c r="J9" s="19">
        <v>13</v>
      </c>
      <c r="K9" s="18">
        <v>19</v>
      </c>
      <c r="L9" s="25">
        <v>9</v>
      </c>
      <c r="M9" s="19">
        <v>0</v>
      </c>
      <c r="N9" s="13">
        <f t="shared" si="0"/>
        <v>1540</v>
      </c>
    </row>
    <row r="10" spans="1:14">
      <c r="A10" s="6" t="s">
        <v>14</v>
      </c>
      <c r="B10" s="1" t="s">
        <v>15</v>
      </c>
      <c r="C10" s="18">
        <v>1819</v>
      </c>
      <c r="D10" s="19">
        <f>D11+D12</f>
        <v>1363</v>
      </c>
      <c r="E10" s="19">
        <v>464</v>
      </c>
      <c r="F10" s="27">
        <v>153</v>
      </c>
      <c r="G10" s="19">
        <v>1401</v>
      </c>
      <c r="H10" s="19">
        <v>2059</v>
      </c>
      <c r="I10" s="19">
        <f>I11+I12</f>
        <v>1653</v>
      </c>
      <c r="J10" s="19">
        <f t="shared" ref="J10" si="1">SUM(J11:J12)</f>
        <v>536</v>
      </c>
      <c r="K10" s="18">
        <v>682</v>
      </c>
      <c r="L10" s="25">
        <f>SUM(L11:L12)</f>
        <v>623</v>
      </c>
      <c r="M10" s="19">
        <f>M11+M12</f>
        <v>6</v>
      </c>
      <c r="N10" s="13">
        <f t="shared" si="0"/>
        <v>10759</v>
      </c>
    </row>
    <row r="11" spans="1:14">
      <c r="A11" s="6" t="s">
        <v>16</v>
      </c>
      <c r="B11" s="1" t="s">
        <v>17</v>
      </c>
      <c r="C11" s="18">
        <v>1705</v>
      </c>
      <c r="D11" s="29">
        <v>1114</v>
      </c>
      <c r="E11" s="19">
        <v>337</v>
      </c>
      <c r="F11" s="19">
        <v>123</v>
      </c>
      <c r="G11" s="19">
        <v>1071</v>
      </c>
      <c r="H11" s="19">
        <v>1628</v>
      </c>
      <c r="I11" s="19">
        <v>1450</v>
      </c>
      <c r="J11" s="19">
        <v>343</v>
      </c>
      <c r="K11" s="18">
        <v>507</v>
      </c>
      <c r="L11" s="25">
        <v>264</v>
      </c>
      <c r="M11" s="19">
        <v>4</v>
      </c>
      <c r="N11" s="13">
        <f t="shared" si="0"/>
        <v>8546</v>
      </c>
    </row>
    <row r="12" spans="1:14">
      <c r="A12" s="6" t="s">
        <v>18</v>
      </c>
      <c r="B12" s="1" t="s">
        <v>19</v>
      </c>
      <c r="C12" s="18">
        <v>114</v>
      </c>
      <c r="D12" s="29">
        <v>249</v>
      </c>
      <c r="E12" s="19">
        <v>127</v>
      </c>
      <c r="F12" s="19">
        <v>30</v>
      </c>
      <c r="G12" s="19">
        <v>330</v>
      </c>
      <c r="H12" s="19">
        <v>431</v>
      </c>
      <c r="I12" s="19">
        <v>203</v>
      </c>
      <c r="J12" s="19">
        <v>193</v>
      </c>
      <c r="K12" s="18">
        <v>175</v>
      </c>
      <c r="L12" s="25">
        <v>359</v>
      </c>
      <c r="M12" s="19">
        <v>2</v>
      </c>
      <c r="N12" s="13">
        <f t="shared" si="0"/>
        <v>2213</v>
      </c>
    </row>
    <row r="13" spans="1:14">
      <c r="A13" s="6" t="s">
        <v>20</v>
      </c>
      <c r="B13" s="1" t="s">
        <v>21</v>
      </c>
      <c r="C13" s="18">
        <v>1663</v>
      </c>
      <c r="D13" s="19">
        <f>D14+D15</f>
        <v>1161</v>
      </c>
      <c r="E13" s="19">
        <v>142</v>
      </c>
      <c r="F13" s="27">
        <v>28</v>
      </c>
      <c r="G13" s="19">
        <v>1552</v>
      </c>
      <c r="H13" s="19">
        <v>3518</v>
      </c>
      <c r="I13" s="19">
        <f>I14+I15</f>
        <v>1977</v>
      </c>
      <c r="J13" s="19">
        <f t="shared" ref="J13" si="2">SUM(J14:J15)</f>
        <v>285</v>
      </c>
      <c r="K13" s="18">
        <v>323</v>
      </c>
      <c r="L13" s="25">
        <f>SUM(L14:L15)</f>
        <v>654</v>
      </c>
      <c r="M13" s="19">
        <f>M14+M15</f>
        <v>4</v>
      </c>
      <c r="N13" s="13">
        <f t="shared" si="0"/>
        <v>11307</v>
      </c>
    </row>
    <row r="14" spans="1:14">
      <c r="A14" s="6" t="s">
        <v>16</v>
      </c>
      <c r="B14" s="1" t="s">
        <v>22</v>
      </c>
      <c r="C14" s="18">
        <v>1589</v>
      </c>
      <c r="D14" s="19">
        <v>1006</v>
      </c>
      <c r="E14" s="19">
        <v>108</v>
      </c>
      <c r="F14" s="19">
        <v>14</v>
      </c>
      <c r="G14" s="19">
        <v>1080</v>
      </c>
      <c r="H14" s="19">
        <v>3051</v>
      </c>
      <c r="I14" s="19">
        <v>1518</v>
      </c>
      <c r="J14" s="19">
        <v>201</v>
      </c>
      <c r="K14" s="18">
        <v>238</v>
      </c>
      <c r="L14" s="25">
        <v>265</v>
      </c>
      <c r="M14" s="19">
        <v>2</v>
      </c>
      <c r="N14" s="13">
        <f t="shared" si="0"/>
        <v>9072</v>
      </c>
    </row>
    <row r="15" spans="1:14">
      <c r="A15" s="6" t="s">
        <v>18</v>
      </c>
      <c r="B15" s="1" t="s">
        <v>23</v>
      </c>
      <c r="C15" s="18">
        <v>74</v>
      </c>
      <c r="D15" s="19">
        <v>155</v>
      </c>
      <c r="E15" s="19">
        <v>34</v>
      </c>
      <c r="F15" s="19">
        <v>14</v>
      </c>
      <c r="G15" s="19">
        <v>472</v>
      </c>
      <c r="H15" s="19">
        <v>467</v>
      </c>
      <c r="I15" s="19">
        <v>459</v>
      </c>
      <c r="J15" s="19">
        <v>84</v>
      </c>
      <c r="K15" s="18">
        <v>85</v>
      </c>
      <c r="L15" s="25">
        <v>389</v>
      </c>
      <c r="M15" s="19">
        <v>2</v>
      </c>
      <c r="N15" s="13">
        <f t="shared" si="0"/>
        <v>2235</v>
      </c>
    </row>
    <row r="16" spans="1:14">
      <c r="A16" s="6" t="s">
        <v>24</v>
      </c>
      <c r="B16" s="1" t="s">
        <v>25</v>
      </c>
      <c r="C16" s="18">
        <v>1907</v>
      </c>
      <c r="D16" s="19">
        <f>D17+D18</f>
        <v>2524</v>
      </c>
      <c r="E16" s="19">
        <v>504</v>
      </c>
      <c r="F16" s="27">
        <v>181</v>
      </c>
      <c r="G16" s="19">
        <v>1552</v>
      </c>
      <c r="H16" s="19">
        <v>3559</v>
      </c>
      <c r="I16" s="19">
        <f>I17+I18</f>
        <v>1977</v>
      </c>
      <c r="J16" s="19">
        <f t="shared" ref="J16" si="3">SUM(J17:J18)</f>
        <v>578</v>
      </c>
      <c r="K16" s="18">
        <v>755</v>
      </c>
      <c r="L16" s="25">
        <f>SUM(L17:L18)</f>
        <v>660</v>
      </c>
      <c r="M16" s="19">
        <f>M17+M18</f>
        <v>8</v>
      </c>
      <c r="N16" s="13">
        <f t="shared" si="0"/>
        <v>14205</v>
      </c>
    </row>
    <row r="17" spans="1:14">
      <c r="A17" s="6" t="s">
        <v>16</v>
      </c>
      <c r="B17" s="1" t="s">
        <v>26</v>
      </c>
      <c r="C17" s="18">
        <v>1723</v>
      </c>
      <c r="D17" s="29">
        <f>D11+D14</f>
        <v>2120</v>
      </c>
      <c r="E17" s="19">
        <v>343</v>
      </c>
      <c r="F17" s="27">
        <v>137</v>
      </c>
      <c r="G17" s="19">
        <v>1080</v>
      </c>
      <c r="H17" s="19">
        <v>3067</v>
      </c>
      <c r="I17" s="19">
        <f>I14</f>
        <v>1518</v>
      </c>
      <c r="J17" s="19">
        <v>371</v>
      </c>
      <c r="K17" s="18">
        <v>510</v>
      </c>
      <c r="L17" s="25">
        <v>265</v>
      </c>
      <c r="M17" s="19">
        <v>4</v>
      </c>
      <c r="N17" s="13">
        <f t="shared" si="0"/>
        <v>11138</v>
      </c>
    </row>
    <row r="18" spans="1:14">
      <c r="A18" s="6" t="s">
        <v>18</v>
      </c>
      <c r="B18" s="1" t="s">
        <v>27</v>
      </c>
      <c r="C18" s="18">
        <v>184</v>
      </c>
      <c r="D18" s="29">
        <f>D12+D15</f>
        <v>404</v>
      </c>
      <c r="E18" s="19">
        <v>161</v>
      </c>
      <c r="F18" s="27">
        <v>44</v>
      </c>
      <c r="G18" s="19">
        <v>472</v>
      </c>
      <c r="H18" s="19">
        <v>492</v>
      </c>
      <c r="I18" s="19">
        <f>I15</f>
        <v>459</v>
      </c>
      <c r="J18" s="19">
        <v>207</v>
      </c>
      <c r="K18" s="18">
        <v>245</v>
      </c>
      <c r="L18" s="25">
        <v>395</v>
      </c>
      <c r="M18" s="19">
        <f>M12+M15</f>
        <v>4</v>
      </c>
      <c r="N18" s="13">
        <f t="shared" si="0"/>
        <v>3067</v>
      </c>
    </row>
    <row r="19" spans="1:14">
      <c r="A19" s="6" t="s">
        <v>28</v>
      </c>
      <c r="B19" s="1" t="s">
        <v>29</v>
      </c>
      <c r="C19" s="18">
        <v>8509</v>
      </c>
      <c r="D19" s="19">
        <f>D20+D24+D25</f>
        <v>6724</v>
      </c>
      <c r="E19" s="19">
        <v>4946</v>
      </c>
      <c r="F19" s="27">
        <v>7689</v>
      </c>
      <c r="G19" s="19">
        <v>10223</v>
      </c>
      <c r="H19" s="22">
        <f>H20+H24+H25</f>
        <v>6519</v>
      </c>
      <c r="I19" s="19">
        <f>I20+I24+I25</f>
        <v>5548</v>
      </c>
      <c r="J19" s="19">
        <f t="shared" ref="J19" si="4">SUM(J20,J24:J25)</f>
        <v>13045</v>
      </c>
      <c r="K19" s="18">
        <v>7013</v>
      </c>
      <c r="L19" s="25">
        <f>L20+L24+L25</f>
        <v>4517</v>
      </c>
      <c r="M19" s="30">
        <f>M20+M25</f>
        <v>925</v>
      </c>
      <c r="N19" s="13">
        <f t="shared" si="0"/>
        <v>75658</v>
      </c>
    </row>
    <row r="20" spans="1:14">
      <c r="A20" s="6" t="s">
        <v>30</v>
      </c>
      <c r="B20" s="1" t="s">
        <v>31</v>
      </c>
      <c r="C20" s="18">
        <v>8477</v>
      </c>
      <c r="D20" s="19">
        <f>SUM(D21:D23)</f>
        <v>6697</v>
      </c>
      <c r="E20" s="19">
        <v>4910</v>
      </c>
      <c r="F20" s="27">
        <v>7689</v>
      </c>
      <c r="G20" s="19">
        <v>10182</v>
      </c>
      <c r="H20" s="22">
        <f>H21+H22+H23</f>
        <v>6417</v>
      </c>
      <c r="I20" s="19">
        <f>I21+I22+I23</f>
        <v>5498</v>
      </c>
      <c r="J20" s="19">
        <f t="shared" ref="J20" si="5">SUM(J21:J23)</f>
        <v>13010</v>
      </c>
      <c r="K20" s="18">
        <v>6973</v>
      </c>
      <c r="L20" s="25">
        <f>SUM(L21:L23)</f>
        <v>4466</v>
      </c>
      <c r="M20" s="31">
        <f>M21+M22+M23+M24</f>
        <v>925</v>
      </c>
      <c r="N20" s="13">
        <f t="shared" si="0"/>
        <v>75244</v>
      </c>
    </row>
    <row r="21" spans="1:14">
      <c r="A21" s="6" t="s">
        <v>32</v>
      </c>
      <c r="B21" s="1" t="s">
        <v>33</v>
      </c>
      <c r="C21" s="18">
        <v>6520</v>
      </c>
      <c r="D21" s="19">
        <v>5039</v>
      </c>
      <c r="E21" s="19">
        <v>2551</v>
      </c>
      <c r="F21" s="19">
        <v>5732</v>
      </c>
      <c r="G21" s="19">
        <v>7792</v>
      </c>
      <c r="H21" s="19">
        <v>4654</v>
      </c>
      <c r="I21" s="19">
        <v>4030</v>
      </c>
      <c r="J21" s="19">
        <v>9676</v>
      </c>
      <c r="K21" s="18">
        <v>5366</v>
      </c>
      <c r="L21" s="25">
        <v>3253</v>
      </c>
      <c r="M21" s="30">
        <v>740</v>
      </c>
      <c r="N21" s="13">
        <f t="shared" si="0"/>
        <v>55353</v>
      </c>
    </row>
    <row r="22" spans="1:14">
      <c r="A22" s="6" t="s">
        <v>34</v>
      </c>
      <c r="B22" s="1" t="s">
        <v>35</v>
      </c>
      <c r="C22" s="18">
        <v>1953</v>
      </c>
      <c r="D22" s="19">
        <v>1646</v>
      </c>
      <c r="E22" s="19">
        <v>697</v>
      </c>
      <c r="F22" s="19">
        <v>1777</v>
      </c>
      <c r="G22" s="19">
        <v>2368</v>
      </c>
      <c r="H22" s="19">
        <v>1752</v>
      </c>
      <c r="I22" s="19">
        <v>1458</v>
      </c>
      <c r="J22" s="19">
        <v>3291</v>
      </c>
      <c r="K22" s="18">
        <v>1606</v>
      </c>
      <c r="L22" s="25">
        <v>1090</v>
      </c>
      <c r="M22" s="30">
        <v>170</v>
      </c>
      <c r="N22" s="13">
        <f t="shared" si="0"/>
        <v>17808</v>
      </c>
    </row>
    <row r="23" spans="1:14">
      <c r="A23" s="6" t="s">
        <v>36</v>
      </c>
      <c r="B23" s="1" t="s">
        <v>37</v>
      </c>
      <c r="C23" s="18">
        <v>4</v>
      </c>
      <c r="D23" s="19">
        <v>12</v>
      </c>
      <c r="E23" s="19">
        <v>1662</v>
      </c>
      <c r="F23" s="19">
        <v>172</v>
      </c>
      <c r="G23" s="19">
        <v>22</v>
      </c>
      <c r="H23" s="19">
        <v>11</v>
      </c>
      <c r="I23" s="19">
        <v>10</v>
      </c>
      <c r="J23" s="19">
        <v>43</v>
      </c>
      <c r="K23" s="18">
        <v>1</v>
      </c>
      <c r="L23" s="25">
        <v>123</v>
      </c>
      <c r="M23" s="30">
        <v>15</v>
      </c>
      <c r="N23" s="13">
        <f t="shared" si="0"/>
        <v>2075</v>
      </c>
    </row>
    <row r="24" spans="1:14">
      <c r="A24" s="6" t="s">
        <v>38</v>
      </c>
      <c r="B24" s="1" t="s">
        <v>39</v>
      </c>
      <c r="C24" s="18">
        <v>32</v>
      </c>
      <c r="D24" s="19">
        <v>27</v>
      </c>
      <c r="E24" s="19">
        <v>36</v>
      </c>
      <c r="F24" s="19">
        <v>8</v>
      </c>
      <c r="G24" s="19">
        <v>41</v>
      </c>
      <c r="H24" s="19">
        <v>102</v>
      </c>
      <c r="I24" s="19">
        <v>50</v>
      </c>
      <c r="J24" s="19">
        <v>35</v>
      </c>
      <c r="K24" s="18">
        <v>40</v>
      </c>
      <c r="L24" s="25">
        <v>51</v>
      </c>
      <c r="M24" s="30">
        <v>0</v>
      </c>
      <c r="N24" s="13">
        <f t="shared" si="0"/>
        <v>422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1359</v>
      </c>
      <c r="E26" s="19">
        <v>0</v>
      </c>
      <c r="F26" s="19">
        <v>0</v>
      </c>
      <c r="G26" s="19">
        <v>0</v>
      </c>
      <c r="H26" s="19">
        <v>0</v>
      </c>
      <c r="I26" s="19">
        <v>23</v>
      </c>
      <c r="J26" s="19">
        <v>0</v>
      </c>
      <c r="K26" s="18">
        <v>12</v>
      </c>
      <c r="L26" s="25">
        <v>0</v>
      </c>
      <c r="M26" s="19">
        <v>0</v>
      </c>
      <c r="N26" s="13">
        <f t="shared" si="0"/>
        <v>1394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3</v>
      </c>
      <c r="H27" s="19">
        <v>8</v>
      </c>
      <c r="I27" s="19">
        <v>0</v>
      </c>
      <c r="J27" s="19">
        <v>4</v>
      </c>
      <c r="K27" s="18">
        <v>1</v>
      </c>
      <c r="L27" s="25">
        <v>1</v>
      </c>
      <c r="M27" s="19">
        <v>0</v>
      </c>
      <c r="N27" s="13">
        <f t="shared" si="0"/>
        <v>17</v>
      </c>
    </row>
    <row r="28" spans="1:14">
      <c r="A28" s="6" t="s">
        <v>46</v>
      </c>
      <c r="B28" s="1" t="s">
        <v>47</v>
      </c>
      <c r="C28" s="18">
        <v>1642</v>
      </c>
      <c r="D28" s="19">
        <f>98-D24</f>
        <v>71</v>
      </c>
      <c r="E28" s="19">
        <v>107</v>
      </c>
      <c r="F28" s="19">
        <v>33</v>
      </c>
      <c r="G28" s="19">
        <v>579</v>
      </c>
      <c r="H28" s="19">
        <v>1341</v>
      </c>
      <c r="I28" s="19">
        <v>862</v>
      </c>
      <c r="J28" s="19">
        <v>284</v>
      </c>
      <c r="K28" s="18">
        <v>363</v>
      </c>
      <c r="L28" s="25">
        <v>274</v>
      </c>
      <c r="M28" s="19">
        <v>2</v>
      </c>
      <c r="N28" s="13">
        <f t="shared" si="0"/>
        <v>5558</v>
      </c>
    </row>
    <row r="29" spans="1:14">
      <c r="A29" s="6" t="s">
        <v>48</v>
      </c>
      <c r="B29" s="1" t="s">
        <v>49</v>
      </c>
      <c r="C29" s="18">
        <v>49</v>
      </c>
      <c r="D29" s="19">
        <v>0</v>
      </c>
      <c r="E29" s="19">
        <v>1</v>
      </c>
      <c r="F29" s="19">
        <v>0</v>
      </c>
      <c r="G29" s="19">
        <v>163</v>
      </c>
      <c r="H29" s="19">
        <v>3</v>
      </c>
      <c r="I29" s="19">
        <v>965</v>
      </c>
      <c r="J29" s="19">
        <v>0</v>
      </c>
      <c r="K29" s="18">
        <v>0</v>
      </c>
      <c r="L29" s="25">
        <v>367</v>
      </c>
      <c r="M29" s="19">
        <v>0</v>
      </c>
      <c r="N29" s="13">
        <f t="shared" si="0"/>
        <v>1548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1</v>
      </c>
    </row>
    <row r="31" spans="1:14">
      <c r="A31" s="6" t="s">
        <v>52</v>
      </c>
      <c r="B31" s="1" t="s">
        <v>53</v>
      </c>
      <c r="C31" s="18">
        <v>2</v>
      </c>
      <c r="D31" s="19">
        <v>0</v>
      </c>
      <c r="E31" s="19">
        <v>1</v>
      </c>
      <c r="F31" s="19">
        <v>0</v>
      </c>
      <c r="G31" s="19">
        <v>0</v>
      </c>
      <c r="H31" s="19">
        <v>42</v>
      </c>
      <c r="I31" s="19">
        <v>9</v>
      </c>
      <c r="J31" s="19">
        <v>2</v>
      </c>
      <c r="K31" s="18">
        <v>0</v>
      </c>
      <c r="L31" s="25">
        <v>2</v>
      </c>
      <c r="M31" s="19">
        <v>0</v>
      </c>
      <c r="N31" s="13">
        <f t="shared" si="0"/>
        <v>58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1522</v>
      </c>
      <c r="D33" s="19">
        <v>4221</v>
      </c>
      <c r="E33" s="19">
        <v>589</v>
      </c>
      <c r="F33" s="19">
        <v>224</v>
      </c>
      <c r="G33" s="19">
        <v>1528</v>
      </c>
      <c r="H33" s="19">
        <v>3694</v>
      </c>
      <c r="I33" s="19">
        <v>4177</v>
      </c>
      <c r="J33" s="19">
        <v>1782</v>
      </c>
      <c r="K33" s="18">
        <v>1528</v>
      </c>
      <c r="L33" s="25">
        <v>1204</v>
      </c>
      <c r="M33" s="19">
        <v>13</v>
      </c>
      <c r="N33" s="13">
        <f t="shared" si="0"/>
        <v>20482</v>
      </c>
    </row>
    <row r="34" spans="1:14">
      <c r="A34" s="7" t="s">
        <v>58</v>
      </c>
      <c r="B34" s="8" t="s">
        <v>59</v>
      </c>
      <c r="C34" s="18">
        <v>16589</v>
      </c>
      <c r="D34" s="20">
        <v>14114</v>
      </c>
      <c r="E34" s="19">
        <v>7061</v>
      </c>
      <c r="F34" s="27">
        <v>8134</v>
      </c>
      <c r="G34" s="19">
        <v>14783</v>
      </c>
      <c r="H34" s="19">
        <v>16314</v>
      </c>
      <c r="I34" s="19">
        <v>15081</v>
      </c>
      <c r="J34" s="21">
        <v>15807</v>
      </c>
      <c r="K34" s="18">
        <v>9963</v>
      </c>
      <c r="L34" s="26">
        <v>11371</v>
      </c>
      <c r="M34" s="21">
        <v>976</v>
      </c>
      <c r="N34" s="9">
        <f t="shared" si="0"/>
        <v>130193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topLeftCell="A10" zoomScale="80" zoomScaleNormal="80" workbookViewId="0">
      <selection activeCell="D3" sqref="D3:D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70</v>
      </c>
      <c r="D3" s="29">
        <v>130</v>
      </c>
      <c r="E3" s="19">
        <v>28</v>
      </c>
      <c r="F3" s="19">
        <v>30</v>
      </c>
      <c r="G3" s="39">
        <v>100</v>
      </c>
      <c r="H3" s="19">
        <v>117</v>
      </c>
      <c r="I3" s="19">
        <v>65</v>
      </c>
      <c r="J3" s="19">
        <v>50</v>
      </c>
      <c r="K3" s="18">
        <v>42</v>
      </c>
      <c r="L3" s="25">
        <v>55</v>
      </c>
      <c r="M3" s="32">
        <v>0</v>
      </c>
      <c r="N3" s="14">
        <f>SUM(C3:M3)</f>
        <v>687</v>
      </c>
    </row>
    <row r="4" spans="1:14">
      <c r="A4" s="6" t="s">
        <v>2</v>
      </c>
      <c r="B4" s="1" t="s">
        <v>3</v>
      </c>
      <c r="C4" s="28">
        <v>1458</v>
      </c>
      <c r="D4" s="29">
        <v>1295</v>
      </c>
      <c r="E4" s="19">
        <v>105</v>
      </c>
      <c r="F4" s="19">
        <v>0</v>
      </c>
      <c r="G4" s="39">
        <v>1503</v>
      </c>
      <c r="H4" s="19">
        <v>587</v>
      </c>
      <c r="I4" s="19">
        <v>1335</v>
      </c>
      <c r="J4" s="19">
        <v>824</v>
      </c>
      <c r="K4" s="18">
        <v>0</v>
      </c>
      <c r="L4" s="25">
        <v>793</v>
      </c>
      <c r="M4" s="32">
        <v>0</v>
      </c>
      <c r="N4" s="14">
        <f t="shared" ref="N4:N34" si="0">SUM(C4:M4)</f>
        <v>7900</v>
      </c>
    </row>
    <row r="5" spans="1:14">
      <c r="A5" s="6" t="s">
        <v>4</v>
      </c>
      <c r="B5" s="1" t="s">
        <v>5</v>
      </c>
      <c r="C5" s="28">
        <v>61</v>
      </c>
      <c r="D5" s="29">
        <v>44</v>
      </c>
      <c r="E5" s="19">
        <v>52</v>
      </c>
      <c r="F5" s="19">
        <v>15</v>
      </c>
      <c r="G5" s="39">
        <v>66</v>
      </c>
      <c r="H5" s="19">
        <v>96</v>
      </c>
      <c r="I5" s="19">
        <v>78</v>
      </c>
      <c r="J5" s="19">
        <v>57</v>
      </c>
      <c r="K5" s="18">
        <v>63</v>
      </c>
      <c r="L5" s="25">
        <v>62</v>
      </c>
      <c r="M5" s="32">
        <v>1</v>
      </c>
      <c r="N5" s="14">
        <f t="shared" si="0"/>
        <v>595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2</v>
      </c>
      <c r="F9" s="19">
        <v>0</v>
      </c>
      <c r="G9" s="39">
        <v>0</v>
      </c>
      <c r="H9" s="19">
        <v>0</v>
      </c>
      <c r="I9" s="19">
        <v>0</v>
      </c>
      <c r="J9" s="19">
        <v>1</v>
      </c>
      <c r="K9" s="18">
        <v>1</v>
      </c>
      <c r="L9" s="25">
        <v>0</v>
      </c>
      <c r="M9" s="32">
        <v>0</v>
      </c>
      <c r="N9" s="14">
        <f t="shared" si="0"/>
        <v>4</v>
      </c>
    </row>
    <row r="10" spans="1:14">
      <c r="A10" s="6" t="s">
        <v>14</v>
      </c>
      <c r="B10" s="1" t="s">
        <v>15</v>
      </c>
      <c r="C10" s="28">
        <v>6</v>
      </c>
      <c r="D10" s="19">
        <f>D11+D12</f>
        <v>34</v>
      </c>
      <c r="E10" s="19">
        <v>2</v>
      </c>
      <c r="F10" s="19">
        <v>0</v>
      </c>
      <c r="G10" s="39">
        <v>6</v>
      </c>
      <c r="H10" s="19">
        <v>13</v>
      </c>
      <c r="I10" s="19">
        <f t="shared" ref="I10" si="1">I11+I12</f>
        <v>5</v>
      </c>
      <c r="J10" s="19">
        <f t="shared" ref="J10" si="2">SUM(J11:J12)</f>
        <v>1</v>
      </c>
      <c r="K10" s="18">
        <v>5</v>
      </c>
      <c r="L10" s="25">
        <f>SUM(L11:L12)</f>
        <v>4</v>
      </c>
      <c r="M10" s="32">
        <v>0</v>
      </c>
      <c r="N10" s="14">
        <f t="shared" si="0"/>
        <v>76</v>
      </c>
    </row>
    <row r="11" spans="1:14">
      <c r="A11" s="6" t="s">
        <v>16</v>
      </c>
      <c r="B11" s="1" t="s">
        <v>17</v>
      </c>
      <c r="C11" s="28">
        <v>2</v>
      </c>
      <c r="D11" s="29">
        <v>28</v>
      </c>
      <c r="E11" s="19">
        <v>2</v>
      </c>
      <c r="F11" s="19">
        <v>0</v>
      </c>
      <c r="G11" s="39">
        <v>3</v>
      </c>
      <c r="H11" s="19">
        <v>5</v>
      </c>
      <c r="I11" s="19">
        <v>3</v>
      </c>
      <c r="J11" s="19">
        <v>1</v>
      </c>
      <c r="K11" s="18">
        <v>3</v>
      </c>
      <c r="L11" s="25">
        <v>0</v>
      </c>
      <c r="M11" s="32">
        <v>0</v>
      </c>
      <c r="N11" s="14">
        <f t="shared" si="0"/>
        <v>47</v>
      </c>
    </row>
    <row r="12" spans="1:14">
      <c r="A12" s="6" t="s">
        <v>18</v>
      </c>
      <c r="B12" s="1" t="s">
        <v>19</v>
      </c>
      <c r="C12" s="28">
        <v>4</v>
      </c>
      <c r="D12" s="29">
        <v>6</v>
      </c>
      <c r="E12" s="19">
        <v>0</v>
      </c>
      <c r="F12" s="19">
        <v>0</v>
      </c>
      <c r="G12" s="39">
        <v>3</v>
      </c>
      <c r="H12" s="19">
        <v>8</v>
      </c>
      <c r="I12" s="19">
        <v>2</v>
      </c>
      <c r="J12" s="19">
        <v>0</v>
      </c>
      <c r="K12" s="18">
        <v>2</v>
      </c>
      <c r="L12" s="25">
        <v>4</v>
      </c>
      <c r="M12" s="32">
        <v>0</v>
      </c>
      <c r="N12" s="14">
        <f t="shared" si="0"/>
        <v>29</v>
      </c>
    </row>
    <row r="13" spans="1:14">
      <c r="A13" s="6" t="s">
        <v>20</v>
      </c>
      <c r="B13" s="1" t="s">
        <v>21</v>
      </c>
      <c r="C13" s="28">
        <v>23</v>
      </c>
      <c r="D13" s="19">
        <v>9</v>
      </c>
      <c r="E13" s="19">
        <v>35</v>
      </c>
      <c r="F13" s="19">
        <v>0</v>
      </c>
      <c r="G13" s="39">
        <v>85</v>
      </c>
      <c r="H13" s="19">
        <v>93</v>
      </c>
      <c r="I13" s="19">
        <f>I14+I15</f>
        <v>109</v>
      </c>
      <c r="J13" s="19">
        <f t="shared" ref="J13" si="3">SUM(J14:J15)</f>
        <v>13</v>
      </c>
      <c r="K13" s="18">
        <v>1</v>
      </c>
      <c r="L13" s="25">
        <f>SUM(L14:L15)</f>
        <v>12</v>
      </c>
      <c r="M13" s="32">
        <v>0</v>
      </c>
      <c r="N13" s="14">
        <f t="shared" si="0"/>
        <v>380</v>
      </c>
    </row>
    <row r="14" spans="1:14">
      <c r="A14" s="6" t="s">
        <v>16</v>
      </c>
      <c r="B14" s="1" t="s">
        <v>22</v>
      </c>
      <c r="C14" s="28">
        <v>20</v>
      </c>
      <c r="D14" s="19">
        <v>2</v>
      </c>
      <c r="E14" s="19">
        <v>2</v>
      </c>
      <c r="F14" s="19">
        <v>0</v>
      </c>
      <c r="G14" s="39">
        <v>15</v>
      </c>
      <c r="H14" s="19">
        <v>79</v>
      </c>
      <c r="I14" s="19">
        <v>48</v>
      </c>
      <c r="J14" s="19">
        <v>9</v>
      </c>
      <c r="K14" s="18">
        <v>0</v>
      </c>
      <c r="L14" s="25">
        <v>4</v>
      </c>
      <c r="M14" s="32">
        <v>0</v>
      </c>
      <c r="N14" s="14">
        <f t="shared" si="0"/>
        <v>179</v>
      </c>
    </row>
    <row r="15" spans="1:14">
      <c r="A15" s="6" t="s">
        <v>18</v>
      </c>
      <c r="B15" s="1" t="s">
        <v>23</v>
      </c>
      <c r="C15" s="28">
        <v>3</v>
      </c>
      <c r="D15" s="19">
        <v>4</v>
      </c>
      <c r="E15" s="19">
        <v>33</v>
      </c>
      <c r="F15" s="19">
        <v>0</v>
      </c>
      <c r="G15" s="39">
        <v>70</v>
      </c>
      <c r="H15" s="19">
        <v>14</v>
      </c>
      <c r="I15" s="19">
        <v>61</v>
      </c>
      <c r="J15" s="19">
        <v>4</v>
      </c>
      <c r="K15" s="18">
        <v>1</v>
      </c>
      <c r="L15" s="25">
        <v>8</v>
      </c>
      <c r="M15" s="32">
        <v>0</v>
      </c>
      <c r="N15" s="14">
        <f t="shared" si="0"/>
        <v>198</v>
      </c>
    </row>
    <row r="16" spans="1:14">
      <c r="A16" s="6" t="s">
        <v>24</v>
      </c>
      <c r="B16" s="1" t="s">
        <v>25</v>
      </c>
      <c r="C16" s="28">
        <v>29</v>
      </c>
      <c r="D16" s="19">
        <f t="shared" ref="D16:D18" si="4">D10+D13</f>
        <v>43</v>
      </c>
      <c r="E16" s="19">
        <v>37</v>
      </c>
      <c r="F16" s="19">
        <v>0</v>
      </c>
      <c r="G16" s="39">
        <v>91</v>
      </c>
      <c r="H16" s="19">
        <v>106</v>
      </c>
      <c r="I16" s="19">
        <f t="shared" ref="I16" si="5">I17+I18</f>
        <v>114</v>
      </c>
      <c r="J16" s="19">
        <f t="shared" ref="J16" si="6">SUM(J17:J18)</f>
        <v>14</v>
      </c>
      <c r="K16" s="18">
        <v>6</v>
      </c>
      <c r="L16" s="25">
        <f>SUM(L17:L18)</f>
        <v>16</v>
      </c>
      <c r="M16" s="32">
        <v>0</v>
      </c>
      <c r="N16" s="14">
        <f t="shared" si="0"/>
        <v>456</v>
      </c>
    </row>
    <row r="17" spans="1:14">
      <c r="A17" s="6" t="s">
        <v>16</v>
      </c>
      <c r="B17" s="1" t="s">
        <v>26</v>
      </c>
      <c r="C17" s="28">
        <v>22</v>
      </c>
      <c r="D17" s="29">
        <f t="shared" si="4"/>
        <v>30</v>
      </c>
      <c r="E17" s="19">
        <v>4</v>
      </c>
      <c r="F17" s="19">
        <v>0</v>
      </c>
      <c r="G17" s="39">
        <v>18</v>
      </c>
      <c r="H17" s="19">
        <v>84</v>
      </c>
      <c r="I17" s="19">
        <f t="shared" ref="I17:I18" si="7">I11+I14</f>
        <v>51</v>
      </c>
      <c r="J17" s="19">
        <f t="shared" ref="J17:J18" si="8">J11+J14</f>
        <v>10</v>
      </c>
      <c r="K17" s="18">
        <v>3</v>
      </c>
      <c r="L17" s="25">
        <f t="shared" ref="L17:L18" si="9">L11+L14</f>
        <v>4</v>
      </c>
      <c r="M17" s="32">
        <v>0</v>
      </c>
      <c r="N17" s="14">
        <f t="shared" si="0"/>
        <v>226</v>
      </c>
    </row>
    <row r="18" spans="1:14">
      <c r="A18" s="6" t="s">
        <v>18</v>
      </c>
      <c r="B18" s="1" t="s">
        <v>27</v>
      </c>
      <c r="C18" s="28">
        <v>7</v>
      </c>
      <c r="D18" s="29">
        <f t="shared" si="4"/>
        <v>10</v>
      </c>
      <c r="E18" s="19">
        <v>33</v>
      </c>
      <c r="F18" s="19">
        <v>0</v>
      </c>
      <c r="G18" s="39">
        <v>73</v>
      </c>
      <c r="H18" s="19">
        <v>22</v>
      </c>
      <c r="I18" s="19">
        <f t="shared" si="7"/>
        <v>63</v>
      </c>
      <c r="J18" s="19">
        <f t="shared" si="8"/>
        <v>4</v>
      </c>
      <c r="K18" s="18">
        <v>3</v>
      </c>
      <c r="L18" s="25">
        <f t="shared" si="9"/>
        <v>12</v>
      </c>
      <c r="M18" s="32">
        <v>0</v>
      </c>
      <c r="N18" s="14">
        <f t="shared" si="0"/>
        <v>227</v>
      </c>
    </row>
    <row r="19" spans="1:14">
      <c r="A19" s="6" t="s">
        <v>28</v>
      </c>
      <c r="B19" s="1" t="s">
        <v>29</v>
      </c>
      <c r="C19" s="28">
        <v>287</v>
      </c>
      <c r="D19" s="19">
        <f>D20+D24+D25</f>
        <v>202</v>
      </c>
      <c r="E19" s="19">
        <v>170</v>
      </c>
      <c r="F19" s="19">
        <v>513</v>
      </c>
      <c r="G19" s="39">
        <v>414</v>
      </c>
      <c r="H19" s="22">
        <f>H20+H24+H25</f>
        <v>226</v>
      </c>
      <c r="I19" s="19">
        <f t="shared" ref="I19" si="10">I20+I24+I25</f>
        <v>241</v>
      </c>
      <c r="J19" s="19">
        <f t="shared" ref="J19" si="11">SUM(J20,J24:J25)</f>
        <v>593</v>
      </c>
      <c r="K19" s="18">
        <v>224</v>
      </c>
      <c r="L19" s="25">
        <f>L20+L24+L25</f>
        <v>190</v>
      </c>
      <c r="M19" s="36">
        <f t="shared" ref="M19" si="12">M20+M24</f>
        <v>25</v>
      </c>
      <c r="N19" s="14">
        <f t="shared" si="0"/>
        <v>3085</v>
      </c>
    </row>
    <row r="20" spans="1:14">
      <c r="A20" s="6" t="s">
        <v>30</v>
      </c>
      <c r="B20" s="1" t="s">
        <v>31</v>
      </c>
      <c r="C20" s="28">
        <v>287</v>
      </c>
      <c r="D20" s="19">
        <f>SUM(D21:D23)</f>
        <v>202</v>
      </c>
      <c r="E20" s="19">
        <v>170</v>
      </c>
      <c r="F20" s="19">
        <v>513</v>
      </c>
      <c r="G20" s="39">
        <v>414</v>
      </c>
      <c r="H20" s="22">
        <f t="shared" ref="H20" si="13">H21+H22+H23</f>
        <v>224</v>
      </c>
      <c r="I20" s="19">
        <f t="shared" ref="I20" si="14">I21+I22+I23</f>
        <v>241</v>
      </c>
      <c r="J20" s="19">
        <f t="shared" ref="J20" si="15">SUM(J21:J23)</f>
        <v>593</v>
      </c>
      <c r="K20" s="18">
        <v>223</v>
      </c>
      <c r="L20" s="25">
        <f>SUM(L21:L23)</f>
        <v>190</v>
      </c>
      <c r="M20" s="37">
        <f t="shared" ref="M20" si="16">M21+M22+M23</f>
        <v>25</v>
      </c>
      <c r="N20" s="14">
        <f t="shared" si="0"/>
        <v>3082</v>
      </c>
    </row>
    <row r="21" spans="1:14">
      <c r="A21" s="6" t="s">
        <v>32</v>
      </c>
      <c r="B21" s="1" t="s">
        <v>33</v>
      </c>
      <c r="C21" s="28">
        <v>275</v>
      </c>
      <c r="D21" s="19">
        <v>199</v>
      </c>
      <c r="E21" s="19">
        <v>160</v>
      </c>
      <c r="F21" s="19">
        <v>468</v>
      </c>
      <c r="G21" s="39">
        <v>401</v>
      </c>
      <c r="H21" s="19">
        <v>201</v>
      </c>
      <c r="I21" s="19">
        <v>228</v>
      </c>
      <c r="J21" s="19">
        <v>583</v>
      </c>
      <c r="K21" s="18">
        <v>205</v>
      </c>
      <c r="L21" s="25">
        <v>175</v>
      </c>
      <c r="M21" s="32">
        <v>23</v>
      </c>
      <c r="N21" s="14">
        <f t="shared" si="0"/>
        <v>2918</v>
      </c>
    </row>
    <row r="22" spans="1:14">
      <c r="A22" s="6" t="s">
        <v>34</v>
      </c>
      <c r="B22" s="1" t="s">
        <v>35</v>
      </c>
      <c r="C22" s="28">
        <v>12</v>
      </c>
      <c r="D22" s="19">
        <v>3</v>
      </c>
      <c r="E22" s="19">
        <v>9</v>
      </c>
      <c r="F22" s="19">
        <v>45</v>
      </c>
      <c r="G22" s="39">
        <v>12</v>
      </c>
      <c r="H22" s="19">
        <v>23</v>
      </c>
      <c r="I22" s="19">
        <v>13</v>
      </c>
      <c r="J22" s="19">
        <v>10</v>
      </c>
      <c r="K22" s="18">
        <v>17</v>
      </c>
      <c r="L22" s="25">
        <v>15</v>
      </c>
      <c r="M22" s="32">
        <v>2</v>
      </c>
      <c r="N22" s="14">
        <f t="shared" si="0"/>
        <v>161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1</v>
      </c>
      <c r="F23" s="19">
        <v>0</v>
      </c>
      <c r="G23" s="39">
        <v>1</v>
      </c>
      <c r="H23" s="19">
        <v>0</v>
      </c>
      <c r="I23" s="19">
        <v>0</v>
      </c>
      <c r="J23" s="19">
        <v>0</v>
      </c>
      <c r="K23" s="18">
        <v>1</v>
      </c>
      <c r="L23" s="25">
        <v>0</v>
      </c>
      <c r="M23" s="36">
        <v>0</v>
      </c>
      <c r="N23" s="14">
        <f t="shared" si="0"/>
        <v>3</v>
      </c>
    </row>
    <row r="24" spans="1:14">
      <c r="A24" s="6" t="s">
        <v>38</v>
      </c>
      <c r="B24" s="1" t="s">
        <v>39</v>
      </c>
      <c r="C24" s="28"/>
      <c r="D24" s="19">
        <v>0</v>
      </c>
      <c r="E24" s="19">
        <v>0</v>
      </c>
      <c r="F24" s="19">
        <v>0</v>
      </c>
      <c r="G24" s="39">
        <v>0</v>
      </c>
      <c r="H24" s="19">
        <v>2</v>
      </c>
      <c r="I24" s="19">
        <v>0</v>
      </c>
      <c r="J24" s="19">
        <v>0</v>
      </c>
      <c r="K24" s="18">
        <v>1</v>
      </c>
      <c r="L24" s="25">
        <v>0</v>
      </c>
      <c r="M24" s="36">
        <v>0</v>
      </c>
      <c r="N24" s="14">
        <f t="shared" si="0"/>
        <v>3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8">
        <v>4</v>
      </c>
      <c r="D28" s="19">
        <v>2</v>
      </c>
      <c r="E28" s="19">
        <v>4</v>
      </c>
      <c r="F28" s="19">
        <v>0</v>
      </c>
      <c r="G28" s="39">
        <v>3</v>
      </c>
      <c r="H28" s="19">
        <v>10</v>
      </c>
      <c r="I28" s="19">
        <v>1</v>
      </c>
      <c r="J28" s="19">
        <v>0</v>
      </c>
      <c r="K28" s="18">
        <v>4</v>
      </c>
      <c r="L28" s="25">
        <v>0</v>
      </c>
      <c r="M28" s="32">
        <v>0</v>
      </c>
      <c r="N28" s="14">
        <f t="shared" si="0"/>
        <v>28</v>
      </c>
    </row>
    <row r="29" spans="1:14">
      <c r="A29" s="6" t="s">
        <v>48</v>
      </c>
      <c r="B29" s="1" t="s">
        <v>49</v>
      </c>
      <c r="C29" s="28"/>
      <c r="D29" s="19">
        <v>0</v>
      </c>
      <c r="E29" s="19">
        <v>0</v>
      </c>
      <c r="F29" s="19">
        <v>0</v>
      </c>
      <c r="G29" s="39">
        <v>0</v>
      </c>
      <c r="H29" s="19">
        <v>0</v>
      </c>
      <c r="I29" s="19">
        <v>2</v>
      </c>
      <c r="J29" s="19">
        <v>0</v>
      </c>
      <c r="K29" s="18">
        <v>0</v>
      </c>
      <c r="L29" s="25">
        <v>1</v>
      </c>
      <c r="M29" s="32">
        <v>0</v>
      </c>
      <c r="N29" s="14">
        <f t="shared" si="0"/>
        <v>3</v>
      </c>
    </row>
    <row r="30" spans="1:14">
      <c r="A30" s="6" t="s">
        <v>50</v>
      </c>
      <c r="B30" s="1" t="s">
        <v>51</v>
      </c>
      <c r="C30" s="28"/>
      <c r="D30" s="19"/>
      <c r="E30" s="19">
        <v>0</v>
      </c>
      <c r="F30" s="19">
        <v>0</v>
      </c>
      <c r="G30" s="3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8"/>
      <c r="D31" s="19"/>
      <c r="E31" s="19">
        <v>0</v>
      </c>
      <c r="F31" s="19">
        <v>0</v>
      </c>
      <c r="G31" s="39">
        <v>7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4">
        <f t="shared" si="0"/>
        <v>8</v>
      </c>
    </row>
    <row r="32" spans="1:14">
      <c r="A32" s="6" t="s">
        <v>54</v>
      </c>
      <c r="B32" s="1" t="s">
        <v>55</v>
      </c>
      <c r="C32" s="28"/>
      <c r="D32" s="19"/>
      <c r="E32" s="19">
        <v>0</v>
      </c>
      <c r="F32" s="19">
        <v>0</v>
      </c>
      <c r="G32" s="3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8">
        <v>34</v>
      </c>
      <c r="D33" s="19">
        <v>121</v>
      </c>
      <c r="E33" s="19">
        <v>7</v>
      </c>
      <c r="F33" s="19">
        <v>10</v>
      </c>
      <c r="G33" s="39">
        <v>44</v>
      </c>
      <c r="H33" s="19">
        <v>73</v>
      </c>
      <c r="I33" s="19">
        <v>126</v>
      </c>
      <c r="J33" s="19">
        <v>14</v>
      </c>
      <c r="K33" s="18">
        <v>40</v>
      </c>
      <c r="L33" s="25">
        <v>11</v>
      </c>
      <c r="M33" s="32">
        <v>0</v>
      </c>
      <c r="N33" s="14">
        <f t="shared" si="0"/>
        <v>480</v>
      </c>
    </row>
    <row r="34" spans="1:14">
      <c r="A34" s="7" t="s">
        <v>58</v>
      </c>
      <c r="B34" s="8" t="s">
        <v>59</v>
      </c>
      <c r="C34" s="28">
        <v>1943</v>
      </c>
      <c r="D34" s="20">
        <f>D3+D4+D5+D6+D7+D8+D9+D16+D19+D26+D27+D28+D29+D30+D31+D32+D33</f>
        <v>1837</v>
      </c>
      <c r="E34" s="19">
        <v>405</v>
      </c>
      <c r="F34" s="19">
        <v>568</v>
      </c>
      <c r="G34" s="39">
        <v>2228</v>
      </c>
      <c r="H34" s="19">
        <v>1216</v>
      </c>
      <c r="I34" s="19">
        <f>I3+I5+I4+I6+I7+I8+I9+I16+I19+I26+I27+I28+I29+I30+I32+I31+I33</f>
        <v>1962</v>
      </c>
      <c r="J34" s="21">
        <f t="shared" ref="J34" si="17">SUM(J3:J10,J13,J19,J26:J33)</f>
        <v>1553</v>
      </c>
      <c r="K34" s="18">
        <v>380</v>
      </c>
      <c r="L34" s="26">
        <f>SUM(L3:L9)+L16+L19+SUM(L26:L33)</f>
        <v>1128</v>
      </c>
      <c r="M34" s="33">
        <f>M3+M5+M10+M13+M19+M28+M33</f>
        <v>26</v>
      </c>
      <c r="N34" s="17">
        <f t="shared" si="0"/>
        <v>13246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70" zoomScaleNormal="7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80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178</v>
      </c>
      <c r="D3" s="29">
        <v>85</v>
      </c>
      <c r="E3" s="19">
        <v>16</v>
      </c>
      <c r="F3" s="19">
        <v>48</v>
      </c>
      <c r="G3" s="19">
        <v>101</v>
      </c>
      <c r="H3" s="19">
        <v>95</v>
      </c>
      <c r="I3" s="19">
        <v>39</v>
      </c>
      <c r="J3" s="19">
        <v>44</v>
      </c>
      <c r="K3" s="18">
        <v>58</v>
      </c>
      <c r="L3" s="25">
        <v>76</v>
      </c>
      <c r="M3" s="19">
        <v>0</v>
      </c>
      <c r="N3" s="13">
        <f t="shared" ref="N3:N34" si="0">SUM(C3:M3)</f>
        <v>740</v>
      </c>
    </row>
    <row r="4" spans="1:14">
      <c r="A4" s="6" t="s">
        <v>2</v>
      </c>
      <c r="B4" s="1" t="s">
        <v>3</v>
      </c>
      <c r="C4" s="18">
        <v>1316</v>
      </c>
      <c r="D4" s="29">
        <v>1035</v>
      </c>
      <c r="E4" s="19">
        <v>149</v>
      </c>
      <c r="F4" s="19">
        <v>0</v>
      </c>
      <c r="G4" s="19">
        <v>2083</v>
      </c>
      <c r="H4" s="19">
        <v>531</v>
      </c>
      <c r="I4" s="19">
        <v>1452</v>
      </c>
      <c r="J4" s="19">
        <v>511</v>
      </c>
      <c r="K4" s="18">
        <v>0</v>
      </c>
      <c r="L4" s="25">
        <v>484</v>
      </c>
      <c r="M4" s="19">
        <v>0</v>
      </c>
      <c r="N4" s="13">
        <f t="shared" si="0"/>
        <v>7561</v>
      </c>
    </row>
    <row r="5" spans="1:14">
      <c r="A5" s="6" t="s">
        <v>4</v>
      </c>
      <c r="B5" s="1" t="s">
        <v>5</v>
      </c>
      <c r="C5" s="18">
        <v>59</v>
      </c>
      <c r="D5" s="29">
        <v>63</v>
      </c>
      <c r="E5" s="19">
        <v>44</v>
      </c>
      <c r="F5" s="19">
        <v>9</v>
      </c>
      <c r="G5" s="19">
        <v>70</v>
      </c>
      <c r="H5" s="19">
        <v>112</v>
      </c>
      <c r="I5" s="19">
        <v>118</v>
      </c>
      <c r="J5" s="19">
        <v>54</v>
      </c>
      <c r="K5" s="18">
        <v>52</v>
      </c>
      <c r="L5" s="25">
        <v>86</v>
      </c>
      <c r="M5" s="19">
        <v>0</v>
      </c>
      <c r="N5" s="13">
        <f t="shared" si="0"/>
        <v>667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1</v>
      </c>
      <c r="D9" s="19">
        <v>0</v>
      </c>
      <c r="E9" s="19">
        <v>1</v>
      </c>
      <c r="F9" s="19">
        <v>0</v>
      </c>
      <c r="G9" s="19">
        <v>1</v>
      </c>
      <c r="H9" s="19">
        <v>0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4</v>
      </c>
    </row>
    <row r="10" spans="1:14">
      <c r="A10" s="6" t="s">
        <v>14</v>
      </c>
      <c r="B10" s="1" t="s">
        <v>15</v>
      </c>
      <c r="C10" s="18">
        <v>3</v>
      </c>
      <c r="D10" s="19">
        <f>D11+D12</f>
        <v>46</v>
      </c>
      <c r="E10" s="19">
        <v>2</v>
      </c>
      <c r="F10" s="19">
        <v>1</v>
      </c>
      <c r="G10" s="19">
        <v>1</v>
      </c>
      <c r="H10" s="19">
        <v>13</v>
      </c>
      <c r="I10" s="19">
        <f t="shared" ref="I10" si="1">I11+I12</f>
        <v>4</v>
      </c>
      <c r="J10" s="19">
        <f t="shared" ref="J10" si="2">SUM(J11:J12)</f>
        <v>3</v>
      </c>
      <c r="K10" s="18">
        <v>3</v>
      </c>
      <c r="L10" s="25">
        <f>SUM(L11:L12)</f>
        <v>6</v>
      </c>
      <c r="M10" s="19">
        <v>0</v>
      </c>
      <c r="N10" s="13">
        <f t="shared" si="0"/>
        <v>82</v>
      </c>
    </row>
    <row r="11" spans="1:14">
      <c r="A11" s="6" t="s">
        <v>16</v>
      </c>
      <c r="B11" s="1" t="s">
        <v>17</v>
      </c>
      <c r="C11" s="18">
        <v>0</v>
      </c>
      <c r="D11" s="29">
        <v>42</v>
      </c>
      <c r="E11" s="19">
        <v>2</v>
      </c>
      <c r="F11" s="19">
        <v>1</v>
      </c>
      <c r="G11" s="19">
        <v>0</v>
      </c>
      <c r="H11" s="19">
        <v>8</v>
      </c>
      <c r="I11" s="19">
        <v>3</v>
      </c>
      <c r="J11" s="19">
        <v>1</v>
      </c>
      <c r="K11" s="18">
        <v>2</v>
      </c>
      <c r="L11" s="25">
        <v>1</v>
      </c>
      <c r="M11" s="19">
        <v>0</v>
      </c>
      <c r="N11" s="13">
        <f t="shared" si="0"/>
        <v>60</v>
      </c>
    </row>
    <row r="12" spans="1:14">
      <c r="A12" s="6" t="s">
        <v>18</v>
      </c>
      <c r="B12" s="1" t="s">
        <v>19</v>
      </c>
      <c r="C12" s="18">
        <v>3</v>
      </c>
      <c r="D12" s="29">
        <v>4</v>
      </c>
      <c r="E12" s="19">
        <v>0</v>
      </c>
      <c r="F12" s="19">
        <v>0</v>
      </c>
      <c r="G12" s="19">
        <v>1</v>
      </c>
      <c r="H12" s="19">
        <v>5</v>
      </c>
      <c r="I12" s="19">
        <v>1</v>
      </c>
      <c r="J12" s="19">
        <v>2</v>
      </c>
      <c r="K12" s="18">
        <v>1</v>
      </c>
      <c r="L12" s="25">
        <v>5</v>
      </c>
      <c r="M12" s="19">
        <v>0</v>
      </c>
      <c r="N12" s="13">
        <f t="shared" si="0"/>
        <v>22</v>
      </c>
    </row>
    <row r="13" spans="1:14">
      <c r="A13" s="6" t="s">
        <v>20</v>
      </c>
      <c r="B13" s="1" t="s">
        <v>21</v>
      </c>
      <c r="C13" s="18">
        <v>18</v>
      </c>
      <c r="D13" s="19">
        <f>D14+D15</f>
        <v>14</v>
      </c>
      <c r="E13" s="19">
        <v>16</v>
      </c>
      <c r="F13" s="19">
        <v>1</v>
      </c>
      <c r="G13" s="19">
        <v>144</v>
      </c>
      <c r="H13" s="19">
        <v>99</v>
      </c>
      <c r="I13" s="19">
        <f>I14+I15</f>
        <v>78</v>
      </c>
      <c r="J13" s="19">
        <f t="shared" ref="J13" si="3">SUM(J14:J15)</f>
        <v>81</v>
      </c>
      <c r="K13" s="18">
        <v>5</v>
      </c>
      <c r="L13" s="25">
        <f>SUM(L14:L15)</f>
        <v>8</v>
      </c>
      <c r="M13" s="19">
        <v>0</v>
      </c>
      <c r="N13" s="13">
        <f t="shared" si="0"/>
        <v>464</v>
      </c>
    </row>
    <row r="14" spans="1:14">
      <c r="A14" s="6" t="s">
        <v>16</v>
      </c>
      <c r="B14" s="1" t="s">
        <v>22</v>
      </c>
      <c r="C14" s="18">
        <v>13</v>
      </c>
      <c r="D14" s="19">
        <v>4</v>
      </c>
      <c r="E14" s="19">
        <v>6</v>
      </c>
      <c r="F14" s="19">
        <v>1</v>
      </c>
      <c r="G14" s="19">
        <v>16</v>
      </c>
      <c r="H14" s="19">
        <v>80</v>
      </c>
      <c r="I14" s="19">
        <v>32</v>
      </c>
      <c r="J14" s="19">
        <v>4</v>
      </c>
      <c r="K14" s="18">
        <v>1</v>
      </c>
      <c r="L14" s="25">
        <v>2</v>
      </c>
      <c r="M14" s="19">
        <v>0</v>
      </c>
      <c r="N14" s="13">
        <f t="shared" si="0"/>
        <v>159</v>
      </c>
    </row>
    <row r="15" spans="1:14">
      <c r="A15" s="6" t="s">
        <v>18</v>
      </c>
      <c r="B15" s="1" t="s">
        <v>23</v>
      </c>
      <c r="C15" s="18">
        <v>5</v>
      </c>
      <c r="D15" s="19">
        <v>10</v>
      </c>
      <c r="E15" s="19">
        <v>10</v>
      </c>
      <c r="F15" s="19">
        <v>0</v>
      </c>
      <c r="G15" s="19">
        <v>128</v>
      </c>
      <c r="H15" s="19">
        <v>19</v>
      </c>
      <c r="I15" s="19">
        <v>46</v>
      </c>
      <c r="J15" s="19">
        <v>77</v>
      </c>
      <c r="K15" s="18">
        <v>4</v>
      </c>
      <c r="L15" s="25">
        <v>6</v>
      </c>
      <c r="M15" s="19">
        <v>0</v>
      </c>
      <c r="N15" s="13">
        <f t="shared" si="0"/>
        <v>305</v>
      </c>
    </row>
    <row r="16" spans="1:14">
      <c r="A16" s="6" t="s">
        <v>24</v>
      </c>
      <c r="B16" s="1" t="s">
        <v>25</v>
      </c>
      <c r="C16" s="18">
        <v>21</v>
      </c>
      <c r="D16" s="19">
        <f t="shared" ref="D16:D18" si="4">D10+D13</f>
        <v>60</v>
      </c>
      <c r="E16" s="19">
        <v>18</v>
      </c>
      <c r="F16" s="19">
        <v>2</v>
      </c>
      <c r="G16" s="19">
        <v>145</v>
      </c>
      <c r="H16" s="19">
        <v>112</v>
      </c>
      <c r="I16" s="19">
        <f t="shared" ref="I16" si="5">I17+I18</f>
        <v>82</v>
      </c>
      <c r="J16" s="19">
        <f t="shared" ref="J16" si="6">SUM(J17:J18)</f>
        <v>84</v>
      </c>
      <c r="K16" s="18">
        <v>8</v>
      </c>
      <c r="L16" s="25">
        <f>SUM(L17:L18)</f>
        <v>14</v>
      </c>
      <c r="M16" s="19">
        <f>M17+M18</f>
        <v>0</v>
      </c>
      <c r="N16" s="13">
        <f t="shared" si="0"/>
        <v>546</v>
      </c>
    </row>
    <row r="17" spans="1:14">
      <c r="A17" s="6" t="s">
        <v>16</v>
      </c>
      <c r="B17" s="1" t="s">
        <v>26</v>
      </c>
      <c r="C17" s="18">
        <v>13</v>
      </c>
      <c r="D17" s="29">
        <f t="shared" si="4"/>
        <v>46</v>
      </c>
      <c r="E17" s="19">
        <v>8</v>
      </c>
      <c r="F17" s="19">
        <v>2</v>
      </c>
      <c r="G17" s="19">
        <v>16</v>
      </c>
      <c r="H17" s="19">
        <v>88</v>
      </c>
      <c r="I17" s="19">
        <f t="shared" ref="I17:J18" si="7">I11+I14</f>
        <v>35</v>
      </c>
      <c r="J17" s="19">
        <f t="shared" si="7"/>
        <v>5</v>
      </c>
      <c r="K17" s="18">
        <v>3</v>
      </c>
      <c r="L17" s="25">
        <f t="shared" ref="L17:L18" si="8">L11+L14</f>
        <v>3</v>
      </c>
      <c r="M17" s="19">
        <v>0</v>
      </c>
      <c r="N17" s="13">
        <f t="shared" si="0"/>
        <v>219</v>
      </c>
    </row>
    <row r="18" spans="1:14">
      <c r="A18" s="6" t="s">
        <v>18</v>
      </c>
      <c r="B18" s="1" t="s">
        <v>27</v>
      </c>
      <c r="C18" s="18">
        <v>8</v>
      </c>
      <c r="D18" s="29">
        <f t="shared" si="4"/>
        <v>14</v>
      </c>
      <c r="E18" s="19">
        <v>10</v>
      </c>
      <c r="F18" s="19">
        <v>0</v>
      </c>
      <c r="G18" s="19">
        <v>129</v>
      </c>
      <c r="H18" s="19">
        <v>24</v>
      </c>
      <c r="I18" s="19">
        <f t="shared" si="7"/>
        <v>47</v>
      </c>
      <c r="J18" s="19">
        <f t="shared" si="7"/>
        <v>79</v>
      </c>
      <c r="K18" s="18">
        <v>5</v>
      </c>
      <c r="L18" s="25">
        <f t="shared" si="8"/>
        <v>11</v>
      </c>
      <c r="M18" s="19">
        <f>M15+M12</f>
        <v>0</v>
      </c>
      <c r="N18" s="13">
        <f t="shared" si="0"/>
        <v>327</v>
      </c>
    </row>
    <row r="19" spans="1:14">
      <c r="A19" s="6" t="s">
        <v>28</v>
      </c>
      <c r="B19" s="1" t="s">
        <v>29</v>
      </c>
      <c r="C19" s="18">
        <v>286</v>
      </c>
      <c r="D19" s="19">
        <f>D20+D24+D25</f>
        <v>256</v>
      </c>
      <c r="E19" s="19">
        <v>162</v>
      </c>
      <c r="F19" s="19">
        <v>372</v>
      </c>
      <c r="G19" s="19">
        <v>500</v>
      </c>
      <c r="H19" s="22">
        <f>H20+H24+H25</f>
        <v>202</v>
      </c>
      <c r="I19" s="19">
        <f t="shared" ref="I19" si="9">I20+I24+I25</f>
        <v>242</v>
      </c>
      <c r="J19" s="19">
        <f t="shared" ref="J19" si="10">SUM(J20,J24:J25)</f>
        <v>386</v>
      </c>
      <c r="K19" s="18">
        <v>271</v>
      </c>
      <c r="L19" s="25">
        <f>L20+L24+L25</f>
        <v>200</v>
      </c>
      <c r="M19" s="19">
        <f>M20+M25</f>
        <v>22</v>
      </c>
      <c r="N19" s="13">
        <f t="shared" si="0"/>
        <v>2899</v>
      </c>
    </row>
    <row r="20" spans="1:14">
      <c r="A20" s="6" t="s">
        <v>30</v>
      </c>
      <c r="B20" s="1" t="s">
        <v>31</v>
      </c>
      <c r="C20" s="18">
        <v>284</v>
      </c>
      <c r="D20" s="19">
        <f>SUM(D21:D23)</f>
        <v>256</v>
      </c>
      <c r="E20" s="19">
        <v>161</v>
      </c>
      <c r="F20" s="19">
        <v>361</v>
      </c>
      <c r="G20" s="19">
        <v>498</v>
      </c>
      <c r="H20" s="22">
        <f t="shared" ref="H20:I20" si="11">H21+H22+H23</f>
        <v>201</v>
      </c>
      <c r="I20" s="19">
        <f t="shared" si="11"/>
        <v>242</v>
      </c>
      <c r="J20" s="19">
        <f t="shared" ref="J20" si="12">SUM(J21:J23)</f>
        <v>386</v>
      </c>
      <c r="K20" s="18">
        <v>271</v>
      </c>
      <c r="L20" s="25">
        <f>SUM(L21:L23)</f>
        <v>200</v>
      </c>
      <c r="M20" s="19">
        <f>M21+M22+M23+M24</f>
        <v>22</v>
      </c>
      <c r="N20" s="13">
        <f t="shared" si="0"/>
        <v>2882</v>
      </c>
    </row>
    <row r="21" spans="1:14">
      <c r="A21" s="6" t="s">
        <v>32</v>
      </c>
      <c r="B21" s="1" t="s">
        <v>33</v>
      </c>
      <c r="C21" s="18">
        <v>277</v>
      </c>
      <c r="D21" s="19">
        <v>251</v>
      </c>
      <c r="E21" s="19">
        <v>157</v>
      </c>
      <c r="F21" s="19">
        <v>361</v>
      </c>
      <c r="G21" s="19">
        <v>472</v>
      </c>
      <c r="H21" s="19">
        <v>183</v>
      </c>
      <c r="I21" s="19">
        <v>223</v>
      </c>
      <c r="J21" s="19">
        <v>373</v>
      </c>
      <c r="K21" s="18">
        <v>262</v>
      </c>
      <c r="L21" s="25">
        <v>189</v>
      </c>
      <c r="M21" s="19">
        <v>22</v>
      </c>
      <c r="N21" s="13">
        <f t="shared" si="0"/>
        <v>2770</v>
      </c>
    </row>
    <row r="22" spans="1:14">
      <c r="A22" s="6" t="s">
        <v>34</v>
      </c>
      <c r="B22" s="1" t="s">
        <v>35</v>
      </c>
      <c r="C22" s="18">
        <v>7</v>
      </c>
      <c r="D22" s="19">
        <v>5</v>
      </c>
      <c r="E22" s="19">
        <v>3</v>
      </c>
      <c r="F22" s="19">
        <v>11</v>
      </c>
      <c r="G22" s="19">
        <v>26</v>
      </c>
      <c r="H22" s="19">
        <v>18</v>
      </c>
      <c r="I22" s="19">
        <v>19</v>
      </c>
      <c r="J22" s="19">
        <v>13</v>
      </c>
      <c r="K22" s="18">
        <v>9</v>
      </c>
      <c r="L22" s="25">
        <v>11</v>
      </c>
      <c r="M22" s="19">
        <v>0</v>
      </c>
      <c r="N22" s="13">
        <f t="shared" si="0"/>
        <v>122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18">
        <v>2</v>
      </c>
      <c r="D24" s="19">
        <v>0</v>
      </c>
      <c r="E24" s="19">
        <v>1</v>
      </c>
      <c r="F24" s="19">
        <v>0</v>
      </c>
      <c r="G24" s="19">
        <v>2</v>
      </c>
      <c r="H24" s="19">
        <v>1</v>
      </c>
      <c r="I24" s="19">
        <v>0</v>
      </c>
      <c r="J24" s="19">
        <v>0</v>
      </c>
      <c r="K24" s="18">
        <v>0</v>
      </c>
      <c r="L24" s="25">
        <v>0</v>
      </c>
      <c r="M24" s="19">
        <v>0</v>
      </c>
      <c r="N24" s="13">
        <f t="shared" si="0"/>
        <v>6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</v>
      </c>
      <c r="D28" s="19">
        <v>0</v>
      </c>
      <c r="E28" s="19">
        <v>2</v>
      </c>
      <c r="F28" s="19">
        <v>0</v>
      </c>
      <c r="G28" s="19">
        <v>10</v>
      </c>
      <c r="H28" s="19">
        <v>1</v>
      </c>
      <c r="I28" s="19">
        <v>2</v>
      </c>
      <c r="J28" s="19">
        <v>0</v>
      </c>
      <c r="K28" s="18">
        <v>4</v>
      </c>
      <c r="L28" s="25">
        <v>3</v>
      </c>
      <c r="M28" s="19">
        <v>0</v>
      </c>
      <c r="N28" s="13">
        <f t="shared" si="0"/>
        <v>23</v>
      </c>
    </row>
    <row r="29" spans="1:14">
      <c r="A29" s="6" t="s">
        <v>48</v>
      </c>
      <c r="B29" s="1" t="s">
        <v>49</v>
      </c>
      <c r="C29" s="18">
        <v>0</v>
      </c>
      <c r="D29" s="19">
        <v>7</v>
      </c>
      <c r="E29" s="19">
        <v>0</v>
      </c>
      <c r="F29" s="19">
        <v>0</v>
      </c>
      <c r="G29" s="19">
        <v>0</v>
      </c>
      <c r="H29" s="19">
        <v>0</v>
      </c>
      <c r="I29" s="19">
        <v>3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10</v>
      </c>
    </row>
    <row r="30" spans="1:14">
      <c r="A30" s="6" t="s">
        <v>50</v>
      </c>
      <c r="B30" s="1" t="s">
        <v>51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/>
      <c r="E31" s="19">
        <v>0</v>
      </c>
      <c r="F31" s="19">
        <v>0</v>
      </c>
      <c r="G31" s="19">
        <v>3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3</v>
      </c>
    </row>
    <row r="32" spans="1:14">
      <c r="A32" s="6" t="s">
        <v>54</v>
      </c>
      <c r="B32" s="1" t="s">
        <v>55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43</v>
      </c>
      <c r="D33" s="19">
        <v>52</v>
      </c>
      <c r="E33" s="19">
        <v>4</v>
      </c>
      <c r="F33" s="19">
        <v>3</v>
      </c>
      <c r="G33" s="19">
        <v>12</v>
      </c>
      <c r="H33" s="19">
        <v>55</v>
      </c>
      <c r="I33" s="19">
        <v>94</v>
      </c>
      <c r="J33" s="19">
        <v>6</v>
      </c>
      <c r="K33" s="18">
        <v>95</v>
      </c>
      <c r="L33" s="25">
        <v>5</v>
      </c>
      <c r="M33" s="19">
        <v>0</v>
      </c>
      <c r="N33" s="13">
        <f t="shared" si="0"/>
        <v>369</v>
      </c>
    </row>
    <row r="34" spans="1:14">
      <c r="A34" s="7" t="s">
        <v>58</v>
      </c>
      <c r="B34" s="8" t="s">
        <v>59</v>
      </c>
      <c r="C34" s="18">
        <v>1905</v>
      </c>
      <c r="D34" s="20">
        <f>D3+D4+D5+D6+D7+D8+D9+D16+D19+D26+D27+D28+D29+D30+D31+D32+D33</f>
        <v>1558</v>
      </c>
      <c r="E34" s="19">
        <v>396</v>
      </c>
      <c r="F34" s="19">
        <v>434</v>
      </c>
      <c r="G34" s="19">
        <v>2925</v>
      </c>
      <c r="H34" s="19">
        <v>1108</v>
      </c>
      <c r="I34" s="19">
        <f>I3+I5+I4+I6+I7+I8+I9+I16+I19+I26+I27+I28+I29+I30+I32+I31+I33</f>
        <v>2032</v>
      </c>
      <c r="J34" s="21">
        <f t="shared" ref="J34" si="13">SUM(J3:J10,J13,J19,J26:J33)</f>
        <v>1086</v>
      </c>
      <c r="K34" s="18">
        <v>488</v>
      </c>
      <c r="L34" s="26">
        <f>SUM(L3:L9)+L16+L19+SUM(L26:L33)</f>
        <v>868</v>
      </c>
      <c r="M34" s="21">
        <v>22</v>
      </c>
      <c r="N34" s="9">
        <f t="shared" si="0"/>
        <v>12822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2026-03-30T08:04:12Z</dcterms:modified>
</cp:coreProperties>
</file>