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\Desktop\"/>
    </mc:Choice>
  </mc:AlternateContent>
  <xr:revisionPtr revIDLastSave="0" documentId="13_ncr:1_{3596CAA2-D5C7-47D8-9F03-808AD3E9189E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5" l="1"/>
  <c r="K23" i="5"/>
  <c r="K22" i="5" s="1"/>
  <c r="K12" i="5"/>
  <c r="K6" i="5"/>
  <c r="K5" i="5" s="1"/>
  <c r="K4" i="5" s="1"/>
  <c r="K45" i="5" s="1"/>
  <c r="I29" i="10"/>
  <c r="K23" i="10"/>
  <c r="K22" i="10" s="1"/>
  <c r="I23" i="10"/>
  <c r="I22" i="10" s="1"/>
  <c r="K12" i="10"/>
  <c r="I12" i="10"/>
  <c r="K6" i="10"/>
  <c r="I6" i="10"/>
  <c r="K5" i="10"/>
  <c r="K4" i="10" s="1"/>
  <c r="K45" i="10" s="1"/>
  <c r="I5" i="10"/>
  <c r="I4" i="10" s="1"/>
  <c r="I45" i="10" s="1"/>
  <c r="H45" i="10"/>
  <c r="D45" i="10"/>
  <c r="C29" i="10"/>
  <c r="G23" i="10"/>
  <c r="C23" i="10"/>
  <c r="C22" i="10" s="1"/>
  <c r="C4" i="10" s="1"/>
  <c r="C45" i="10" s="1"/>
  <c r="G22" i="10"/>
  <c r="D18" i="10"/>
  <c r="G12" i="10"/>
  <c r="C12" i="10"/>
  <c r="G6" i="10"/>
  <c r="C6" i="10"/>
  <c r="G5" i="10"/>
  <c r="D5" i="10"/>
  <c r="D4" i="10" s="1"/>
  <c r="C5" i="10"/>
  <c r="G4" i="10"/>
  <c r="G45" i="10" s="1"/>
  <c r="I29" i="9"/>
  <c r="I23" i="9"/>
  <c r="I22" i="9"/>
  <c r="I12" i="9"/>
  <c r="I6" i="9"/>
  <c r="I5" i="9"/>
  <c r="I4" i="9"/>
  <c r="I45" i="9" s="1"/>
  <c r="H45" i="9"/>
  <c r="D45" i="9"/>
  <c r="C29" i="9"/>
  <c r="G23" i="9"/>
  <c r="C23" i="9"/>
  <c r="C22" i="9" s="1"/>
  <c r="G22" i="9"/>
  <c r="D18" i="9"/>
  <c r="G12" i="9"/>
  <c r="C12" i="9"/>
  <c r="G6" i="9"/>
  <c r="C6" i="9"/>
  <c r="G5" i="9"/>
  <c r="D5" i="9"/>
  <c r="G4" i="9"/>
  <c r="G45" i="9" s="1"/>
  <c r="D4" i="9"/>
  <c r="H34" i="4"/>
  <c r="F28" i="4"/>
  <c r="H22" i="4"/>
  <c r="H21" i="4" s="1"/>
  <c r="F22" i="4"/>
  <c r="F21" i="4" s="1"/>
  <c r="F3" i="4" s="1"/>
  <c r="F44" i="4" s="1"/>
  <c r="H17" i="4"/>
  <c r="F11" i="4"/>
  <c r="H5" i="4"/>
  <c r="H4" i="4" s="1"/>
  <c r="H3" i="4" s="1"/>
  <c r="H44" i="4" s="1"/>
  <c r="F5" i="4"/>
  <c r="F4" i="4"/>
  <c r="E34" i="4"/>
  <c r="E22" i="4"/>
  <c r="E21" i="4" s="1"/>
  <c r="C22" i="4"/>
  <c r="C21" i="4" s="1"/>
  <c r="E17" i="4"/>
  <c r="C17" i="4"/>
  <c r="E5" i="4"/>
  <c r="C5" i="4"/>
  <c r="C4" i="4" s="1"/>
  <c r="C3" i="4" s="1"/>
  <c r="C44" i="4" s="1"/>
  <c r="E4" i="4"/>
  <c r="E3" i="4" s="1"/>
  <c r="E44" i="4" s="1"/>
  <c r="H34" i="2"/>
  <c r="H28" i="2"/>
  <c r="F28" i="2"/>
  <c r="H22" i="2"/>
  <c r="F22" i="2"/>
  <c r="H21" i="2"/>
  <c r="F21" i="2"/>
  <c r="H17" i="2"/>
  <c r="H11" i="2"/>
  <c r="F11" i="2"/>
  <c r="H5" i="2"/>
  <c r="F5" i="2"/>
  <c r="F4" i="2"/>
  <c r="F3" i="2" s="1"/>
  <c r="F44" i="2" s="1"/>
  <c r="E34" i="2"/>
  <c r="E28" i="2"/>
  <c r="C28" i="2"/>
  <c r="E22" i="2"/>
  <c r="C22" i="2"/>
  <c r="E21" i="2"/>
  <c r="C21" i="2"/>
  <c r="E17" i="2"/>
  <c r="E11" i="2"/>
  <c r="C11" i="2"/>
  <c r="E5" i="2"/>
  <c r="C5" i="2"/>
  <c r="C44" i="2" s="1"/>
  <c r="E4" i="2"/>
  <c r="E3" i="2" s="1"/>
  <c r="E44" i="2" s="1"/>
  <c r="C4" i="2"/>
  <c r="C3" i="2"/>
  <c r="M35" i="11"/>
  <c r="M29" i="11"/>
  <c r="M23" i="11"/>
  <c r="M22" i="11" s="1"/>
  <c r="M18" i="11"/>
  <c r="M6" i="11"/>
  <c r="M5" i="11"/>
  <c r="M4" i="11" s="1"/>
  <c r="M45" i="11" s="1"/>
  <c r="M35" i="5"/>
  <c r="M29" i="5"/>
  <c r="M23" i="5"/>
  <c r="M22" i="5" s="1"/>
  <c r="M18" i="5"/>
  <c r="M12" i="5"/>
  <c r="M6" i="5"/>
  <c r="H34" i="3"/>
  <c r="H22" i="3"/>
  <c r="H21" i="3" s="1"/>
  <c r="H17" i="3"/>
  <c r="H5" i="3"/>
  <c r="H4" i="3" s="1"/>
  <c r="H3" i="3" s="1"/>
  <c r="H44" i="3" s="1"/>
  <c r="H34" i="1"/>
  <c r="H28" i="1"/>
  <c r="H22" i="1"/>
  <c r="H21" i="1" s="1"/>
  <c r="H17" i="1"/>
  <c r="H11" i="1"/>
  <c r="H5" i="1"/>
  <c r="H45" i="11"/>
  <c r="G29" i="11"/>
  <c r="G23" i="11"/>
  <c r="G22" i="11" s="1"/>
  <c r="G12" i="11"/>
  <c r="G6" i="11"/>
  <c r="G5" i="11" s="1"/>
  <c r="G4" i="11" s="1"/>
  <c r="G45" i="11" s="1"/>
  <c r="H45" i="5"/>
  <c r="G29" i="5"/>
  <c r="G23" i="5"/>
  <c r="G22" i="5" s="1"/>
  <c r="G12" i="5"/>
  <c r="G6" i="5"/>
  <c r="G5" i="5" s="1"/>
  <c r="G4" i="5" s="1"/>
  <c r="G45" i="5" s="1"/>
  <c r="E34" i="3"/>
  <c r="E22" i="3"/>
  <c r="E21" i="3"/>
  <c r="E17" i="3"/>
  <c r="E5" i="3"/>
  <c r="E4" i="3" s="1"/>
  <c r="E3" i="3" s="1"/>
  <c r="E44" i="3" s="1"/>
  <c r="E34" i="1"/>
  <c r="E28" i="1"/>
  <c r="E22" i="1"/>
  <c r="E21" i="1" s="1"/>
  <c r="E17" i="1"/>
  <c r="E11" i="1"/>
  <c r="E5" i="1"/>
  <c r="E4" i="1"/>
  <c r="E3" i="1" s="1"/>
  <c r="E44" i="1" s="1"/>
  <c r="I29" i="11"/>
  <c r="I23" i="11"/>
  <c r="I22" i="11" s="1"/>
  <c r="I12" i="11"/>
  <c r="I6" i="11"/>
  <c r="I5" i="11"/>
  <c r="I4" i="11" s="1"/>
  <c r="I45" i="11" s="1"/>
  <c r="J35" i="11"/>
  <c r="J29" i="11"/>
  <c r="J23" i="11"/>
  <c r="J22" i="11" s="1"/>
  <c r="J21" i="11"/>
  <c r="J20" i="11"/>
  <c r="J19" i="11"/>
  <c r="J18" i="11"/>
  <c r="J12" i="11"/>
  <c r="J35" i="5"/>
  <c r="J29" i="5"/>
  <c r="J23" i="5"/>
  <c r="J22" i="5" s="1"/>
  <c r="J21" i="5"/>
  <c r="J20" i="5"/>
  <c r="J19" i="5"/>
  <c r="J18" i="5"/>
  <c r="J12" i="5"/>
  <c r="I29" i="5"/>
  <c r="I23" i="5"/>
  <c r="I22" i="5" s="1"/>
  <c r="I4" i="5" s="1"/>
  <c r="I45" i="5" s="1"/>
  <c r="I12" i="5"/>
  <c r="I6" i="5"/>
  <c r="I5" i="5"/>
  <c r="F28" i="3"/>
  <c r="F22" i="3"/>
  <c r="F21" i="3" s="1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D45" i="11"/>
  <c r="D18" i="11"/>
  <c r="D5" i="11" s="1"/>
  <c r="D4" i="11" s="1"/>
  <c r="C29" i="11"/>
  <c r="C23" i="11"/>
  <c r="C22" i="11" s="1"/>
  <c r="C18" i="11"/>
  <c r="C12" i="11"/>
  <c r="C6" i="11"/>
  <c r="C5" i="11"/>
  <c r="D45" i="5"/>
  <c r="D18" i="5"/>
  <c r="D5" i="5" s="1"/>
  <c r="D4" i="5" s="1"/>
  <c r="C29" i="5"/>
  <c r="C23" i="5"/>
  <c r="C22" i="5" s="1"/>
  <c r="C18" i="5"/>
  <c r="C12" i="5"/>
  <c r="C6" i="5"/>
  <c r="C5" i="5" s="1"/>
  <c r="C4" i="5" s="1"/>
  <c r="C45" i="5" s="1"/>
  <c r="C22" i="3"/>
  <c r="C21" i="3"/>
  <c r="C17" i="3"/>
  <c r="C5" i="3"/>
  <c r="C4" i="3" s="1"/>
  <c r="C3" i="3" s="1"/>
  <c r="C44" i="3" s="1"/>
  <c r="C28" i="1"/>
  <c r="C22" i="1"/>
  <c r="C21" i="1" s="1"/>
  <c r="C11" i="1"/>
  <c r="C5" i="1"/>
  <c r="K35" i="11"/>
  <c r="K29" i="11"/>
  <c r="K23" i="11"/>
  <c r="K22" i="11" s="1"/>
  <c r="K12" i="11"/>
  <c r="K6" i="11"/>
  <c r="K5" i="11" s="1"/>
  <c r="K4" i="11" s="1"/>
  <c r="K45" i="11" s="1"/>
  <c r="G34" i="3"/>
  <c r="G28" i="3"/>
  <c r="G22" i="3"/>
  <c r="G21" i="3" s="1"/>
  <c r="G11" i="3"/>
  <c r="G5" i="3"/>
  <c r="G4" i="3" s="1"/>
  <c r="G3" i="3" s="1"/>
  <c r="G44" i="3" s="1"/>
  <c r="G34" i="1"/>
  <c r="G28" i="1"/>
  <c r="G22" i="1"/>
  <c r="G21" i="1" s="1"/>
  <c r="G11" i="1"/>
  <c r="G5" i="1"/>
  <c r="G4" i="1" s="1"/>
  <c r="G3" i="1" s="1"/>
  <c r="G44" i="1" s="1"/>
  <c r="C5" i="9" l="1"/>
  <c r="C4" i="9" s="1"/>
  <c r="C45" i="9"/>
  <c r="H44" i="2"/>
  <c r="H4" i="2"/>
  <c r="H3" i="2" s="1"/>
  <c r="M45" i="5"/>
  <c r="M5" i="5"/>
  <c r="M4" i="5" s="1"/>
  <c r="H44" i="1"/>
  <c r="H4" i="1"/>
  <c r="H3" i="1" s="1"/>
  <c r="C4" i="11"/>
  <c r="C45" i="11" s="1"/>
  <c r="C44" i="1"/>
  <c r="C4" i="1"/>
  <c r="C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<sst xmlns="http://schemas.openxmlformats.org/spreadsheetml/2006/main" count="916" uniqueCount="109">
  <si>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</si>
  <si>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</si>
  <si>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</si>
  <si>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</si>
  <si>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</si>
  <si>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</si>
  <si>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</si>
  <si>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</si>
  <si>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</si>
  <si>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</si>
  <si>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</si>
  <si>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</si>
  <si>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</si>
  <si>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</si>
  <si>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</si>
  <si>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</si>
  <si>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</si>
  <si>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</si>
  <si>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</si>
  <si>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</si>
  <si>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</si>
  <si>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</si>
  <si>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</si>
  <si>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</si>
  <si>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</si>
  <si>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</si>
  <si>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</si>
  <si>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</si>
  <si>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</si>
  <si>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</si>
  <si>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</si>
  <si>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</si>
  <si>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</si>
  <si>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</si>
  <si>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</si>
  <si>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</si>
  <si>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</si>
  <si>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</si>
  <si>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</si>
  <si>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</si>
  <si>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</si>
  <si>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</si>
  <si>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</si>
  <si>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</si>
  <si>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</si>
  <si>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</si>
  <si>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</si>
  <si>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</si>
  <si>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</si>
  <si>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</si>
  <si>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</si>
  <si>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</si>
  <si>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</si>
  <si>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</si>
  <si>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</si>
  <si>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</si>
  <si>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</si>
  <si>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</si>
  <si>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</si>
  <si>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единечна сума</t>
  </si>
  <si>
    <t>ануитет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</si>
  <si>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</si>
  <si>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</si>
  <si>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</si>
  <si>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</si>
  <si>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</si>
  <si>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</si>
  <si>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</si>
  <si>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</si>
  <si>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</si>
  <si>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</si>
  <si>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</si>
  <si>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</si>
  <si>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</si>
  <si>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</si>
  <si>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</si>
  <si>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</si>
  <si>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</si>
  <si>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</si>
  <si>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</si>
  <si>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</si>
  <si>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</si>
  <si>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</si>
  <si>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</si>
  <si>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</si>
  <si>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</si>
  <si>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</si>
  <si>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</si>
  <si>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</si>
  <si>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</si>
  <si>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</si>
  <si>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</si>
  <si>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</si>
  <si>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</si>
  <si>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</si>
  <si>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</si>
  <si>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</si>
  <si>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</si>
  <si>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Sigal Jetë</t>
  </si>
  <si>
    <t>Gjithsej jetë</t>
  </si>
  <si>
    <t>Primi i shkruar bruto, në mijëra denarë, të shoqërive të sigurimeve jetë, për muajin mars të vitit 2026</t>
  </si>
  <si>
    <t>Primi i shkruar bruto, në mijëra denarë, të shoqërive të sigurimeve jetë, për muajin mars të vitit 2025</t>
  </si>
  <si>
    <t>Numri i kontratave të lidhura të shoqërive të jetës, për muajin mars të vitit 2026</t>
  </si>
  <si>
    <t>Numri i kontratave të lidhura të shoqërive të jetës, për muajin mars të vitit 2025</t>
  </si>
  <si>
    <t>Dëme të paguara bruto, në mijëra denarë,  për shoqëritë e sigurimeve jetë, për muajin mars të vitit 2026</t>
  </si>
  <si>
    <t>Numri i dëmeve të paguara të shoqërive të sigurimeve jetë, për muajin mars të vitit 2026</t>
  </si>
  <si>
    <t>Numri i dëmeve të paguara të shoqërive të sigurimeve jetë, për muajin shkurt të vitit 2026</t>
  </si>
  <si>
    <t>Sigal  Jetë</t>
  </si>
  <si>
    <t>Dëme të paguara bruto, në mijëra denarë,  për shoqëritë e sigurimeve jetë, për muajin mars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</si>
</sst>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A3" sqref="A3:A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100</v>
      </c>
    </row>
    <row r="2" spans="1:39" s="7" customFormat="1" ht="15" x14ac:dyDescent="0.25">
      <c r="A2" s="8"/>
      <c r="B2" s="9"/>
      <c r="C2" s="69" t="s">
        <v>87</v>
      </c>
      <c r="D2" s="69" t="s">
        <v>88</v>
      </c>
      <c r="E2" s="69" t="s">
        <v>89</v>
      </c>
      <c r="F2" s="69" t="s">
        <v>98</v>
      </c>
      <c r="G2" s="69" t="s">
        <v>91</v>
      </c>
      <c r="H2" s="70" t="s">
        <v>92</v>
      </c>
      <c r="I2" s="70" t="s">
        <v>93</v>
      </c>
    </row>
    <row r="3" spans="1:39" s="1" customFormat="1" x14ac:dyDescent="0.2">
      <c r="A3" s="10" t="s">
        <v>61</v>
      </c>
      <c r="B3" s="11" t="s">
        <v>1</v>
      </c>
      <c r="C3" s="27">
        <f t="shared" ref="C3" si="0">C4+C21</f>
        <v>48592</v>
      </c>
      <c r="D3" s="63">
        <v>4303</v>
      </c>
      <c r="E3" s="27">
        <f t="shared" ref="E3" si="1">E4+E21</f>
        <v>1611</v>
      </c>
      <c r="F3" s="50">
        <f>SUM(F4,F21,F28)</f>
        <v>19136</v>
      </c>
      <c r="G3" s="44">
        <f>G4+G21</f>
        <v>62089.273321000022</v>
      </c>
      <c r="H3" s="44">
        <f t="shared" ref="H3" si="2">H4+H21</f>
        <v>1980.29</v>
      </c>
      <c r="I3" s="19">
        <f>SUM(C3:H3)</f>
        <v>137711.56332100002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62</v>
      </c>
      <c r="B4" s="11" t="s">
        <v>2</v>
      </c>
      <c r="C4" s="27">
        <f>C5+C11</f>
        <v>20410</v>
      </c>
      <c r="D4" s="63">
        <v>4287</v>
      </c>
      <c r="E4" s="27">
        <f t="shared" ref="E4" si="3">SUM(E5,E17,E11)</f>
        <v>493</v>
      </c>
      <c r="F4" s="50">
        <f>SUM(F11,F5)</f>
        <v>0</v>
      </c>
      <c r="G4" s="44">
        <f>G5+G11</f>
        <v>50312.672062999976</v>
      </c>
      <c r="H4" s="27">
        <f t="shared" ref="H4" si="4">H5+H17</f>
        <v>0</v>
      </c>
      <c r="I4" s="19">
        <f t="shared" ref="I4:I44" si="5">SUM(C4:H4)</f>
        <v>75502.672062999976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63</v>
      </c>
      <c r="B5" s="16" t="s">
        <v>3</v>
      </c>
      <c r="C5" s="27">
        <f>SUM(C6:C10)</f>
        <v>20378</v>
      </c>
      <c r="D5" s="63">
        <v>3877</v>
      </c>
      <c r="E5" s="27">
        <f t="shared" ref="E5" si="6">SUM(E6:E10)</f>
        <v>455</v>
      </c>
      <c r="F5" s="50">
        <f>SUM(F6:F10)</f>
        <v>0</v>
      </c>
      <c r="G5" s="44">
        <f>G6+G8</f>
        <v>50198.221030999979</v>
      </c>
      <c r="H5" s="27">
        <f t="shared" ref="H5" si="7">SUM(H6:H10)</f>
        <v>0</v>
      </c>
      <c r="I5" s="21">
        <f t="shared" si="5"/>
        <v>74908.221030999979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64</v>
      </c>
      <c r="B6" s="16" t="s">
        <v>4</v>
      </c>
      <c r="C6" s="28">
        <v>19948</v>
      </c>
      <c r="D6" s="64">
        <v>427</v>
      </c>
      <c r="E6" s="12">
        <v>194</v>
      </c>
      <c r="F6" s="12">
        <v>0</v>
      </c>
      <c r="G6" s="45">
        <v>49740.179974999977</v>
      </c>
      <c r="H6" s="46"/>
      <c r="I6" s="21">
        <f t="shared" si="5"/>
        <v>70309.179974999977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65</v>
      </c>
      <c r="B7" s="16" t="s">
        <v>5</v>
      </c>
      <c r="C7" s="29">
        <v>0</v>
      </c>
      <c r="D7" s="64">
        <v>0</v>
      </c>
      <c r="E7" s="12"/>
      <c r="F7" s="51">
        <v>0</v>
      </c>
      <c r="G7" s="45"/>
      <c r="H7" s="46"/>
      <c r="I7" s="21">
        <f t="shared" si="5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66</v>
      </c>
      <c r="B8" s="16" t="s">
        <v>6</v>
      </c>
      <c r="C8" s="28">
        <v>154</v>
      </c>
      <c r="D8" s="12">
        <v>1213</v>
      </c>
      <c r="E8" s="12"/>
      <c r="F8" s="12">
        <v>0</v>
      </c>
      <c r="G8" s="45">
        <v>458.04105600000008</v>
      </c>
      <c r="H8" s="46"/>
      <c r="I8" s="21">
        <f t="shared" si="5"/>
        <v>1825.041056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67</v>
      </c>
      <c r="B9" s="16" t="s">
        <v>7</v>
      </c>
      <c r="C9" s="29">
        <v>0</v>
      </c>
      <c r="D9" s="12">
        <v>2237</v>
      </c>
      <c r="E9" s="12">
        <v>261</v>
      </c>
      <c r="F9" s="12">
        <v>0</v>
      </c>
      <c r="G9" s="46"/>
      <c r="H9" s="46"/>
      <c r="I9" s="21">
        <f t="shared" si="5"/>
        <v>2498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68</v>
      </c>
      <c r="B10" s="16" t="s">
        <v>8</v>
      </c>
      <c r="C10" s="29">
        <v>276</v>
      </c>
      <c r="D10" s="64">
        <v>0</v>
      </c>
      <c r="E10" s="12"/>
      <c r="F10" s="51">
        <v>0</v>
      </c>
      <c r="G10" s="46"/>
      <c r="H10" s="46"/>
      <c r="I10" s="21">
        <f t="shared" si="5"/>
        <v>276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69</v>
      </c>
      <c r="B11" s="16" t="s">
        <v>9</v>
      </c>
      <c r="C11" s="30">
        <f>SUM(C12:C16)</f>
        <v>32</v>
      </c>
      <c r="D11" s="65">
        <v>410</v>
      </c>
      <c r="E11" s="36">
        <f>SUM(E12:E16)</f>
        <v>38</v>
      </c>
      <c r="F11" s="52">
        <f>SUM(F16,F13)</f>
        <v>0</v>
      </c>
      <c r="G11" s="44">
        <f>SUM(G12:G16)</f>
        <v>114.45103200000001</v>
      </c>
      <c r="H11" s="44">
        <f>SUM(H12:H16)</f>
        <v>0</v>
      </c>
      <c r="I11" s="21">
        <f t="shared" si="5"/>
        <v>594.45103200000005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70</v>
      </c>
      <c r="B12" s="16" t="s">
        <v>10</v>
      </c>
      <c r="C12" s="31">
        <v>9</v>
      </c>
      <c r="D12" s="64">
        <v>146</v>
      </c>
      <c r="E12" s="12">
        <v>10</v>
      </c>
      <c r="F12" s="51">
        <v>0</v>
      </c>
      <c r="G12" s="45">
        <v>7.0708199999999986</v>
      </c>
      <c r="H12" s="46"/>
      <c r="I12" s="21">
        <f t="shared" si="5"/>
        <v>172.07082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71</v>
      </c>
      <c r="B13" s="16" t="s">
        <v>11</v>
      </c>
      <c r="C13" s="31">
        <v>6</v>
      </c>
      <c r="D13" s="64">
        <v>251</v>
      </c>
      <c r="E13" s="12">
        <v>19</v>
      </c>
      <c r="F13" s="12">
        <v>0</v>
      </c>
      <c r="G13" s="45">
        <v>73.52912400000001</v>
      </c>
      <c r="H13" s="46"/>
      <c r="I13" s="21">
        <f t="shared" si="5"/>
        <v>349.52912400000002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72</v>
      </c>
      <c r="B14" s="16" t="s">
        <v>12</v>
      </c>
      <c r="C14" s="29">
        <v>0</v>
      </c>
      <c r="D14" s="64">
        <v>0</v>
      </c>
      <c r="E14" s="12"/>
      <c r="F14" s="51">
        <v>0</v>
      </c>
      <c r="G14" s="49"/>
      <c r="H14" s="46"/>
      <c r="I14" s="21">
        <f t="shared" si="5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73</v>
      </c>
      <c r="B15" s="16" t="s">
        <v>13</v>
      </c>
      <c r="C15" s="29">
        <v>0</v>
      </c>
      <c r="D15" s="64">
        <v>0</v>
      </c>
      <c r="E15" s="12"/>
      <c r="F15" s="51">
        <v>0</v>
      </c>
      <c r="G15" s="49"/>
      <c r="H15" s="46"/>
      <c r="I15" s="21">
        <f t="shared" si="5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74</v>
      </c>
      <c r="B16" s="16" t="s">
        <v>14</v>
      </c>
      <c r="C16" s="29">
        <v>17</v>
      </c>
      <c r="D16" s="64">
        <v>13</v>
      </c>
      <c r="E16" s="12">
        <v>9</v>
      </c>
      <c r="F16" s="51">
        <v>0</v>
      </c>
      <c r="G16" s="45">
        <v>33.851088000000004</v>
      </c>
      <c r="H16" s="46"/>
      <c r="I16" s="21">
        <f t="shared" si="5"/>
        <v>72.851088000000004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75</v>
      </c>
      <c r="B17" s="16" t="s">
        <v>15</v>
      </c>
      <c r="C17" s="32">
        <v>0</v>
      </c>
      <c r="D17" s="65">
        <v>0</v>
      </c>
      <c r="E17" s="27">
        <f t="shared" ref="E17" si="8">SUM(E18:E20)</f>
        <v>0</v>
      </c>
      <c r="F17" s="52">
        <v>0</v>
      </c>
      <c r="G17" s="44"/>
      <c r="H17" s="44">
        <f>SUM(H18:H20)</f>
        <v>0</v>
      </c>
      <c r="I17" s="21">
        <f t="shared" si="5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76</v>
      </c>
      <c r="B18" s="16" t="s">
        <v>16</v>
      </c>
      <c r="C18" s="29">
        <v>0</v>
      </c>
      <c r="D18" s="64">
        <v>0</v>
      </c>
      <c r="E18" s="12"/>
      <c r="F18" s="51">
        <v>0</v>
      </c>
      <c r="G18" s="46"/>
      <c r="H18" s="46"/>
      <c r="I18" s="21">
        <f t="shared" si="5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77</v>
      </c>
      <c r="B19" s="16" t="s">
        <v>17</v>
      </c>
      <c r="C19" s="29"/>
      <c r="D19" s="64">
        <v>0</v>
      </c>
      <c r="E19" s="12"/>
      <c r="F19" s="51">
        <v>0</v>
      </c>
      <c r="G19" s="46"/>
      <c r="H19" s="46"/>
      <c r="I19" s="21">
        <f t="shared" si="5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78</v>
      </c>
      <c r="B20" s="16" t="s">
        <v>18</v>
      </c>
      <c r="C20" s="29">
        <v>0</v>
      </c>
      <c r="D20" s="64">
        <v>0</v>
      </c>
      <c r="E20" s="12"/>
      <c r="F20" s="51">
        <v>0</v>
      </c>
      <c r="G20" s="46"/>
      <c r="H20" s="46"/>
      <c r="I20" s="21">
        <f t="shared" si="5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62</v>
      </c>
      <c r="B21" s="11" t="s">
        <v>19</v>
      </c>
      <c r="C21" s="32">
        <f>C22+C28</f>
        <v>28182</v>
      </c>
      <c r="D21" s="65">
        <v>16</v>
      </c>
      <c r="E21" s="27">
        <f t="shared" ref="E21" si="9">SUM(E22,E28,E34)</f>
        <v>1118</v>
      </c>
      <c r="F21" s="30">
        <f>SUM(F22,F34)</f>
        <v>10742</v>
      </c>
      <c r="G21" s="44">
        <f>G22+G28</f>
        <v>11776.601258000046</v>
      </c>
      <c r="H21" s="44">
        <f>H22+H28</f>
        <v>1980.29</v>
      </c>
      <c r="I21" s="19">
        <f t="shared" si="5"/>
        <v>53814.891258000047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64</v>
      </c>
      <c r="B22" s="16" t="s">
        <v>20</v>
      </c>
      <c r="C22" s="30">
        <f>SUM(C23:C27)</f>
        <v>25119</v>
      </c>
      <c r="D22" s="65">
        <v>16</v>
      </c>
      <c r="E22" s="27">
        <f t="shared" ref="E22" si="10">SUM(E23:E27)</f>
        <v>1118</v>
      </c>
      <c r="F22" s="30">
        <f t="shared" ref="F22" si="11">SUM(F23:F27)</f>
        <v>10742</v>
      </c>
      <c r="G22" s="44">
        <f>G24</f>
        <v>11774.972378000046</v>
      </c>
      <c r="H22" s="44">
        <f>SUM(H23:H27)</f>
        <v>1489.67</v>
      </c>
      <c r="I22" s="21">
        <f t="shared" si="5"/>
        <v>50259.642378000048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65</v>
      </c>
      <c r="B23" s="16" t="s">
        <v>21</v>
      </c>
      <c r="C23" s="29">
        <v>0</v>
      </c>
      <c r="D23" s="64">
        <v>0</v>
      </c>
      <c r="E23" s="12"/>
      <c r="F23" s="51">
        <v>0</v>
      </c>
      <c r="G23" s="46"/>
      <c r="H23" s="46"/>
      <c r="I23" s="21">
        <f t="shared" si="5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66</v>
      </c>
      <c r="B24" s="16" t="s">
        <v>22</v>
      </c>
      <c r="C24" s="33">
        <v>25119</v>
      </c>
      <c r="D24" s="64">
        <v>16</v>
      </c>
      <c r="E24" s="12">
        <v>1118</v>
      </c>
      <c r="F24" s="12">
        <v>10742</v>
      </c>
      <c r="G24" s="46">
        <v>11774.972378000046</v>
      </c>
      <c r="H24" s="46">
        <v>1489.67</v>
      </c>
      <c r="I24" s="21">
        <f t="shared" si="5"/>
        <v>50259.642378000048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67</v>
      </c>
      <c r="B25" s="16" t="s">
        <v>23</v>
      </c>
      <c r="C25" s="29">
        <v>0</v>
      </c>
      <c r="D25" s="64">
        <v>0</v>
      </c>
      <c r="E25" s="12"/>
      <c r="F25" s="51">
        <v>0</v>
      </c>
      <c r="G25" s="46"/>
      <c r="H25" s="46"/>
      <c r="I25" s="21">
        <f t="shared" si="5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68</v>
      </c>
      <c r="B26" s="16" t="s">
        <v>24</v>
      </c>
      <c r="C26" s="29">
        <v>0</v>
      </c>
      <c r="D26" s="64">
        <v>0</v>
      </c>
      <c r="E26" s="12"/>
      <c r="F26" s="51">
        <v>0</v>
      </c>
      <c r="G26" s="46"/>
      <c r="H26" s="46"/>
      <c r="I26" s="21">
        <f t="shared" si="5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69</v>
      </c>
      <c r="B27" s="16" t="s">
        <v>25</v>
      </c>
      <c r="C27" s="29">
        <v>0</v>
      </c>
      <c r="D27" s="64">
        <v>0</v>
      </c>
      <c r="E27" s="12"/>
      <c r="F27" s="51">
        <v>0</v>
      </c>
      <c r="G27" s="46"/>
      <c r="H27" s="46"/>
      <c r="I27" s="21">
        <f t="shared" si="5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70</v>
      </c>
      <c r="B28" s="16" t="s">
        <v>26</v>
      </c>
      <c r="C28" s="30">
        <f>SUM(C29:C33)</f>
        <v>3063</v>
      </c>
      <c r="D28" s="65">
        <v>0</v>
      </c>
      <c r="E28" s="27">
        <f>SUM(E29:E33)</f>
        <v>0</v>
      </c>
      <c r="F28" s="30">
        <f>SUM(F29:F33)</f>
        <v>8394</v>
      </c>
      <c r="G28" s="44">
        <f>SUM(G29:G33)</f>
        <v>1.6288800000000001</v>
      </c>
      <c r="H28" s="44">
        <f>SUM(H29:H33)</f>
        <v>490.62</v>
      </c>
      <c r="I28" s="21">
        <f t="shared" si="5"/>
        <v>11949.248880000001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71</v>
      </c>
      <c r="B29" s="16" t="s">
        <v>27</v>
      </c>
      <c r="C29" s="31">
        <v>16</v>
      </c>
      <c r="D29" s="64">
        <v>0</v>
      </c>
      <c r="E29" s="12"/>
      <c r="F29" s="12">
        <v>3481</v>
      </c>
      <c r="G29" s="46">
        <v>0.14808000000000004</v>
      </c>
      <c r="H29" s="46">
        <v>65.77</v>
      </c>
      <c r="I29" s="21">
        <f t="shared" si="5"/>
        <v>3562.9180799999999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72</v>
      </c>
      <c r="B30" s="16" t="s">
        <v>28</v>
      </c>
      <c r="C30" s="31">
        <v>2853</v>
      </c>
      <c r="D30" s="64">
        <v>0</v>
      </c>
      <c r="E30" s="12"/>
      <c r="F30" s="12">
        <v>545</v>
      </c>
      <c r="G30" s="46">
        <v>1.4808000000000001</v>
      </c>
      <c r="H30" s="46">
        <v>159.52000000000001</v>
      </c>
      <c r="I30" s="21">
        <f t="shared" si="5"/>
        <v>3559.0007999999998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73</v>
      </c>
      <c r="B31" s="16" t="s">
        <v>29</v>
      </c>
      <c r="C31" s="29">
        <v>0</v>
      </c>
      <c r="D31" s="64">
        <v>0</v>
      </c>
      <c r="E31" s="12"/>
      <c r="F31" s="51">
        <v>0</v>
      </c>
      <c r="G31" s="46"/>
      <c r="H31" s="46"/>
      <c r="I31" s="21">
        <f t="shared" si="5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74</v>
      </c>
      <c r="B32" s="16" t="s">
        <v>30</v>
      </c>
      <c r="C32" s="29">
        <v>0</v>
      </c>
      <c r="D32" s="64">
        <v>0</v>
      </c>
      <c r="E32" s="12"/>
      <c r="F32" s="51">
        <v>0</v>
      </c>
      <c r="G32" s="46"/>
      <c r="H32" s="46"/>
      <c r="I32" s="21">
        <f t="shared" si="5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75</v>
      </c>
      <c r="B33" s="16" t="s">
        <v>31</v>
      </c>
      <c r="C33" s="29">
        <v>194</v>
      </c>
      <c r="D33" s="64">
        <v>0</v>
      </c>
      <c r="E33" s="12"/>
      <c r="F33" s="12">
        <v>4368</v>
      </c>
      <c r="G33" s="46"/>
      <c r="H33" s="46">
        <v>265.33</v>
      </c>
      <c r="I33" s="21">
        <f t="shared" si="5"/>
        <v>4827.33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76</v>
      </c>
      <c r="B34" s="16" t="s">
        <v>32</v>
      </c>
      <c r="C34" s="34">
        <v>0</v>
      </c>
      <c r="D34" s="65">
        <v>0</v>
      </c>
      <c r="E34" s="27">
        <f t="shared" ref="E34" si="12">SUM(E35:E37)</f>
        <v>0</v>
      </c>
      <c r="F34" s="52">
        <v>0</v>
      </c>
      <c r="G34" s="44">
        <f>G35+G36+G37</f>
        <v>0</v>
      </c>
      <c r="H34" s="44">
        <f>SUM(H35:H37)</f>
        <v>0</v>
      </c>
      <c r="I34" s="21">
        <f t="shared" si="5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79</v>
      </c>
      <c r="B35" s="16" t="s">
        <v>33</v>
      </c>
      <c r="C35" s="29">
        <v>0</v>
      </c>
      <c r="D35" s="64">
        <v>0</v>
      </c>
      <c r="E35" s="12"/>
      <c r="F35" s="51">
        <v>0</v>
      </c>
      <c r="G35" s="46"/>
      <c r="H35" s="46"/>
      <c r="I35" s="21">
        <f t="shared" si="5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77</v>
      </c>
      <c r="B36" s="16" t="s">
        <v>34</v>
      </c>
      <c r="C36" s="29">
        <v>0</v>
      </c>
      <c r="D36" s="64">
        <v>0</v>
      </c>
      <c r="E36" s="12"/>
      <c r="F36" s="51">
        <v>0</v>
      </c>
      <c r="G36" s="46"/>
      <c r="H36" s="46"/>
      <c r="I36" s="21">
        <f t="shared" si="5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78</v>
      </c>
      <c r="B37" s="16" t="s">
        <v>35</v>
      </c>
      <c r="C37" s="29">
        <v>0</v>
      </c>
      <c r="D37" s="64">
        <v>0</v>
      </c>
      <c r="E37" s="12"/>
      <c r="F37" s="51">
        <v>0</v>
      </c>
      <c r="G37" s="46"/>
      <c r="H37" s="46"/>
      <c r="I37" s="21">
        <f t="shared" si="5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80</v>
      </c>
      <c r="B38" s="11" t="s">
        <v>36</v>
      </c>
      <c r="C38" s="29">
        <v>0</v>
      </c>
      <c r="D38" s="64">
        <v>0</v>
      </c>
      <c r="E38" s="12"/>
      <c r="F38" s="51">
        <v>0</v>
      </c>
      <c r="G38" s="46"/>
      <c r="H38" s="46"/>
      <c r="I38" s="19">
        <f t="shared" si="5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81</v>
      </c>
      <c r="B39" s="11" t="s">
        <v>37</v>
      </c>
      <c r="C39" s="28">
        <v>8405</v>
      </c>
      <c r="D39" s="63">
        <v>2501</v>
      </c>
      <c r="E39" s="12">
        <v>9515</v>
      </c>
      <c r="F39" s="12">
        <v>664</v>
      </c>
      <c r="G39" s="46">
        <v>24571.275962000003</v>
      </c>
      <c r="H39" s="46">
        <v>1399.83</v>
      </c>
      <c r="I39" s="19">
        <f t="shared" si="5"/>
        <v>47056.105962000001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82</v>
      </c>
      <c r="B40" s="11" t="s">
        <v>38</v>
      </c>
      <c r="C40" s="29">
        <v>0</v>
      </c>
      <c r="D40" s="64">
        <v>0</v>
      </c>
      <c r="E40" s="12"/>
      <c r="F40" s="51">
        <v>0</v>
      </c>
      <c r="G40" s="46"/>
      <c r="H40" s="46"/>
      <c r="I40" s="19">
        <f t="shared" si="5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83</v>
      </c>
      <c r="B41" s="11" t="s">
        <v>39</v>
      </c>
      <c r="C41" s="29">
        <v>0</v>
      </c>
      <c r="D41" s="64">
        <v>0</v>
      </c>
      <c r="E41" s="12"/>
      <c r="F41" s="12">
        <v>0</v>
      </c>
      <c r="G41" s="46"/>
      <c r="H41" s="46"/>
      <c r="I41" s="19">
        <f t="shared" si="5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84</v>
      </c>
      <c r="B42" s="11" t="s">
        <v>40</v>
      </c>
      <c r="C42" s="29">
        <v>0</v>
      </c>
      <c r="D42" s="64">
        <v>0</v>
      </c>
      <c r="E42" s="12"/>
      <c r="F42" s="12">
        <v>0</v>
      </c>
      <c r="G42" s="46"/>
      <c r="H42" s="46"/>
      <c r="I42" s="19">
        <f t="shared" si="5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85</v>
      </c>
      <c r="B43" s="11" t="s">
        <v>41</v>
      </c>
      <c r="C43" s="29">
        <v>0</v>
      </c>
      <c r="D43" s="64">
        <v>0</v>
      </c>
      <c r="E43" s="12"/>
      <c r="F43" s="12">
        <v>0</v>
      </c>
      <c r="G43" s="46"/>
      <c r="H43" s="46"/>
      <c r="I43" s="19">
        <f t="shared" si="5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86</v>
      </c>
      <c r="B44" s="14" t="s">
        <v>42</v>
      </c>
      <c r="C44" s="27">
        <f>C5+C11+C22+C28+C39</f>
        <v>56997</v>
      </c>
      <c r="D44" s="63">
        <v>6804</v>
      </c>
      <c r="E44" s="27">
        <f t="shared" ref="E44" si="13">SUM(E3,E38:E43)</f>
        <v>11126</v>
      </c>
      <c r="F44" s="53">
        <f>SUM(F3,F39)</f>
        <v>19800</v>
      </c>
      <c r="G44" s="47">
        <f>G3+G39</f>
        <v>86660.549283000029</v>
      </c>
      <c r="H44" s="44">
        <f>H5+H11+H22+H28+H39</f>
        <v>3380.12</v>
      </c>
      <c r="I44" s="23">
        <f t="shared" si="5"/>
        <v>184767.66928300002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A3" sqref="A3:A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101</v>
      </c>
    </row>
    <row r="2" spans="1:39" s="7" customFormat="1" ht="15" x14ac:dyDescent="0.25">
      <c r="A2" s="8"/>
      <c r="B2" s="9"/>
      <c r="C2" s="69" t="s">
        <v>87</v>
      </c>
      <c r="D2" s="69" t="s">
        <v>88</v>
      </c>
      <c r="E2" s="69" t="s">
        <v>89</v>
      </c>
      <c r="F2" s="69" t="s">
        <v>90</v>
      </c>
      <c r="G2" s="69" t="s">
        <v>91</v>
      </c>
      <c r="H2" s="70" t="s">
        <v>92</v>
      </c>
      <c r="I2" s="70" t="s">
        <v>93</v>
      </c>
    </row>
    <row r="3" spans="1:39" s="1" customFormat="1" x14ac:dyDescent="0.2">
      <c r="A3" s="10" t="s">
        <v>61</v>
      </c>
      <c r="B3" s="11" t="s">
        <v>1</v>
      </c>
      <c r="C3" s="27">
        <f t="shared" ref="C3" si="0">C4+C21</f>
        <v>32179</v>
      </c>
      <c r="D3" s="27">
        <v>5166</v>
      </c>
      <c r="E3" s="27">
        <f t="shared" ref="E3" si="1">E4+E21</f>
        <v>3239</v>
      </c>
      <c r="F3" s="50">
        <f>SUM(F4,F21,F28)</f>
        <v>10337</v>
      </c>
      <c r="G3" s="44">
        <v>65706.395327100108</v>
      </c>
      <c r="H3" s="44">
        <f>H4+H21</f>
        <v>3364.5899999999997</v>
      </c>
      <c r="I3" s="19">
        <f>SUM(C3:H3)</f>
        <v>119991.9853271001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62</v>
      </c>
      <c r="B4" s="11" t="s">
        <v>2</v>
      </c>
      <c r="C4" s="27">
        <f>C5+C11</f>
        <v>8075</v>
      </c>
      <c r="D4" s="27">
        <v>4888</v>
      </c>
      <c r="E4" s="27">
        <f t="shared" ref="E4" si="2">SUM(E5,E17,E11)</f>
        <v>1660</v>
      </c>
      <c r="F4" s="50">
        <f>SUM(F11,F5)</f>
        <v>16</v>
      </c>
      <c r="G4" s="44">
        <v>54244.47797595014</v>
      </c>
      <c r="H4" s="44">
        <f>H5+H11</f>
        <v>0</v>
      </c>
      <c r="I4" s="19">
        <f t="shared" ref="I4:I44" si="3">SUM(C4:H4)</f>
        <v>68883.47797595014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63</v>
      </c>
      <c r="B5" s="16" t="s">
        <v>3</v>
      </c>
      <c r="C5" s="27">
        <f>SUM(C6:C10)</f>
        <v>8026</v>
      </c>
      <c r="D5" s="27">
        <v>4520</v>
      </c>
      <c r="E5" s="27">
        <f t="shared" ref="E5" si="4">SUM(E6:E10)</f>
        <v>1615</v>
      </c>
      <c r="F5" s="50">
        <f>SUM(F6:F10)</f>
        <v>15</v>
      </c>
      <c r="G5" s="44">
        <v>54130.64082975014</v>
      </c>
      <c r="H5" s="44">
        <f>SUM(H6:H10)</f>
        <v>0</v>
      </c>
      <c r="I5" s="21">
        <f t="shared" si="3"/>
        <v>68306.640829750133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64</v>
      </c>
      <c r="B6" s="16" t="s">
        <v>4</v>
      </c>
      <c r="C6" s="28">
        <v>7732</v>
      </c>
      <c r="D6" s="12">
        <v>127</v>
      </c>
      <c r="E6" s="12">
        <v>1289</v>
      </c>
      <c r="F6" s="12">
        <v>15</v>
      </c>
      <c r="G6" s="45">
        <v>53890.030329750138</v>
      </c>
      <c r="H6" s="46"/>
      <c r="I6" s="21">
        <f t="shared" si="3"/>
        <v>63053.030329750138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65</v>
      </c>
      <c r="B7" s="16" t="s">
        <v>5</v>
      </c>
      <c r="C7" s="29">
        <v>0</v>
      </c>
      <c r="D7" s="12">
        <v>6</v>
      </c>
      <c r="E7" s="12"/>
      <c r="F7" s="51">
        <v>0</v>
      </c>
      <c r="G7" s="45"/>
      <c r="H7" s="46"/>
      <c r="I7" s="21">
        <f t="shared" si="3"/>
        <v>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66</v>
      </c>
      <c r="B8" s="16" t="s">
        <v>6</v>
      </c>
      <c r="C8" s="28">
        <v>273</v>
      </c>
      <c r="D8" s="12">
        <v>2400</v>
      </c>
      <c r="E8" s="12"/>
      <c r="F8" s="12">
        <v>0</v>
      </c>
      <c r="G8" s="45">
        <v>240.6105</v>
      </c>
      <c r="H8" s="46"/>
      <c r="I8" s="21">
        <f t="shared" si="3"/>
        <v>2913.6104999999998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67</v>
      </c>
      <c r="B9" s="16" t="s">
        <v>7</v>
      </c>
      <c r="C9" s="29">
        <v>0</v>
      </c>
      <c r="D9" s="12">
        <v>1987</v>
      </c>
      <c r="E9" s="12">
        <v>326</v>
      </c>
      <c r="F9" s="12">
        <v>0</v>
      </c>
      <c r="G9" s="46"/>
      <c r="H9" s="46"/>
      <c r="I9" s="21">
        <f t="shared" si="3"/>
        <v>2313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68</v>
      </c>
      <c r="B10" s="16" t="s">
        <v>8</v>
      </c>
      <c r="C10" s="29">
        <v>21</v>
      </c>
      <c r="D10" s="12">
        <v>0</v>
      </c>
      <c r="E10" s="12"/>
      <c r="F10" s="51">
        <v>0</v>
      </c>
      <c r="G10" s="46"/>
      <c r="H10" s="46"/>
      <c r="I10" s="21">
        <f t="shared" si="3"/>
        <v>21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69</v>
      </c>
      <c r="B11" s="16" t="s">
        <v>9</v>
      </c>
      <c r="C11" s="30">
        <f>C12+C13+C14+C15+C16</f>
        <v>49</v>
      </c>
      <c r="D11" s="27">
        <v>368</v>
      </c>
      <c r="E11" s="36">
        <f>SUM(E12:E16)</f>
        <v>45</v>
      </c>
      <c r="F11" s="52">
        <f>SUM(F16,F13)</f>
        <v>1</v>
      </c>
      <c r="G11" s="44">
        <v>113.83714619999995</v>
      </c>
      <c r="H11" s="44">
        <f>SUM(H12:H16)</f>
        <v>0</v>
      </c>
      <c r="I11" s="21">
        <f t="shared" si="3"/>
        <v>576.83714620000001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70</v>
      </c>
      <c r="B12" s="16" t="s">
        <v>10</v>
      </c>
      <c r="C12" s="31">
        <v>3</v>
      </c>
      <c r="D12" s="12">
        <v>120</v>
      </c>
      <c r="E12" s="12">
        <v>12</v>
      </c>
      <c r="F12" s="51">
        <v>0</v>
      </c>
      <c r="G12" s="45">
        <v>9.3073077000000062</v>
      </c>
      <c r="H12" s="46"/>
      <c r="I12" s="21">
        <f t="shared" si="3"/>
        <v>144.3073077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71</v>
      </c>
      <c r="B13" s="16" t="s">
        <v>11</v>
      </c>
      <c r="C13" s="31">
        <v>12</v>
      </c>
      <c r="D13" s="12">
        <v>222</v>
      </c>
      <c r="E13" s="12">
        <v>22</v>
      </c>
      <c r="F13" s="12">
        <v>1</v>
      </c>
      <c r="G13" s="45">
        <v>93.417335099999946</v>
      </c>
      <c r="H13" s="46"/>
      <c r="I13" s="21">
        <f t="shared" si="3"/>
        <v>350.41733509999995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72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73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74</v>
      </c>
      <c r="B16" s="16" t="s">
        <v>14</v>
      </c>
      <c r="C16" s="29">
        <v>34</v>
      </c>
      <c r="D16" s="12">
        <v>26</v>
      </c>
      <c r="E16" s="12">
        <v>11</v>
      </c>
      <c r="F16" s="12">
        <v>0</v>
      </c>
      <c r="G16" s="45">
        <v>11.112503400000001</v>
      </c>
      <c r="H16" s="46"/>
      <c r="I16" s="21">
        <f t="shared" si="3"/>
        <v>82.112503400000008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75</v>
      </c>
      <c r="B17" s="16" t="s">
        <v>15</v>
      </c>
      <c r="C17" s="32">
        <v>0</v>
      </c>
      <c r="D17" s="27">
        <v>0</v>
      </c>
      <c r="E17" s="27">
        <f t="shared" ref="E17" si="5">SUM(E18:E20)</f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76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77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78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62</v>
      </c>
      <c r="B21" s="11" t="s">
        <v>19</v>
      </c>
      <c r="C21" s="32">
        <f>C22+C28</f>
        <v>24104</v>
      </c>
      <c r="D21" s="27">
        <v>278</v>
      </c>
      <c r="E21" s="27">
        <f t="shared" ref="E21" si="6">SUM(E22,E28,E34)</f>
        <v>1579</v>
      </c>
      <c r="F21" s="30">
        <f>SUM(F22,F34)</f>
        <v>9892</v>
      </c>
      <c r="G21" s="44">
        <v>11461.91735114997</v>
      </c>
      <c r="H21" s="44">
        <f>H22+H28</f>
        <v>3364.5899999999997</v>
      </c>
      <c r="I21" s="19">
        <f t="shared" si="3"/>
        <v>50679.507351149965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64</v>
      </c>
      <c r="B22" s="16" t="s">
        <v>20</v>
      </c>
      <c r="C22" s="30">
        <f>SUM(C23:C27)</f>
        <v>21467</v>
      </c>
      <c r="D22" s="27">
        <v>278</v>
      </c>
      <c r="E22" s="27">
        <f t="shared" ref="E22:F22" si="7">SUM(E23:E27)</f>
        <v>1579</v>
      </c>
      <c r="F22" s="30">
        <f t="shared" si="7"/>
        <v>9892</v>
      </c>
      <c r="G22" s="44">
        <v>11461.91735114997</v>
      </c>
      <c r="H22" s="44">
        <f>SUM(H23:H27)</f>
        <v>2680.2799999999997</v>
      </c>
      <c r="I22" s="21">
        <f t="shared" si="3"/>
        <v>47358.197351149967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65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66</v>
      </c>
      <c r="B24" s="16" t="s">
        <v>22</v>
      </c>
      <c r="C24" s="33">
        <v>21467</v>
      </c>
      <c r="D24" s="12">
        <v>278</v>
      </c>
      <c r="E24" s="12">
        <v>1579</v>
      </c>
      <c r="F24" s="12">
        <v>9892</v>
      </c>
      <c r="G24" s="46">
        <v>11461.91735114997</v>
      </c>
      <c r="H24" s="46">
        <v>2680.2799999999997</v>
      </c>
      <c r="I24" s="21">
        <f t="shared" si="3"/>
        <v>47358.197351149967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67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68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69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70</v>
      </c>
      <c r="B28" s="16" t="s">
        <v>26</v>
      </c>
      <c r="C28" s="30">
        <f>SUM(C29:C33)</f>
        <v>2637</v>
      </c>
      <c r="D28" s="27">
        <v>0</v>
      </c>
      <c r="E28" s="27">
        <f>SUM(E29:E33)</f>
        <v>0</v>
      </c>
      <c r="F28" s="30">
        <f>SUM(F29:F33)</f>
        <v>429</v>
      </c>
      <c r="G28" s="44">
        <v>0</v>
      </c>
      <c r="H28" s="44">
        <f>SUM(H29:H33)</f>
        <v>684.31</v>
      </c>
      <c r="I28" s="21">
        <f t="shared" si="3"/>
        <v>3750.31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71</v>
      </c>
      <c r="B29" s="16" t="s">
        <v>27</v>
      </c>
      <c r="C29" s="31"/>
      <c r="D29" s="12">
        <v>0</v>
      </c>
      <c r="E29" s="12"/>
      <c r="F29" s="12">
        <v>4</v>
      </c>
      <c r="G29" s="46"/>
      <c r="H29" s="46">
        <v>76.59</v>
      </c>
      <c r="I29" s="21">
        <f t="shared" si="3"/>
        <v>80.59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72</v>
      </c>
      <c r="B30" s="16" t="s">
        <v>28</v>
      </c>
      <c r="C30" s="31">
        <v>2506</v>
      </c>
      <c r="D30" s="12">
        <v>0</v>
      </c>
      <c r="E30" s="12"/>
      <c r="F30" s="12">
        <v>363</v>
      </c>
      <c r="G30" s="46"/>
      <c r="H30" s="46">
        <v>274.17</v>
      </c>
      <c r="I30" s="21">
        <f t="shared" si="3"/>
        <v>3143.17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73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74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75</v>
      </c>
      <c r="B33" s="16" t="s">
        <v>31</v>
      </c>
      <c r="C33" s="29">
        <v>131</v>
      </c>
      <c r="D33" s="12">
        <v>0</v>
      </c>
      <c r="E33" s="12"/>
      <c r="F33" s="12">
        <v>62</v>
      </c>
      <c r="G33" s="46"/>
      <c r="H33" s="46">
        <v>333.54999999999995</v>
      </c>
      <c r="I33" s="21">
        <f t="shared" si="3"/>
        <v>526.54999999999995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76</v>
      </c>
      <c r="B34" s="16" t="s">
        <v>32</v>
      </c>
      <c r="C34" s="34">
        <v>0</v>
      </c>
      <c r="D34" s="27">
        <v>0</v>
      </c>
      <c r="E34" s="27">
        <f t="shared" ref="E34" si="8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79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77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78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80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15" x14ac:dyDescent="0.25">
      <c r="A39" s="10" t="s">
        <v>81</v>
      </c>
      <c r="B39" s="11" t="s">
        <v>37</v>
      </c>
      <c r="C39" s="28">
        <v>9394</v>
      </c>
      <c r="D39" s="27">
        <v>3329</v>
      </c>
      <c r="E39" s="12">
        <v>10667</v>
      </c>
      <c r="F39" s="12">
        <v>1152</v>
      </c>
      <c r="G39" s="46">
        <v>14128.865726399998</v>
      </c>
      <c r="H39" s="46">
        <v>1691.94</v>
      </c>
      <c r="I39" s="19">
        <f t="shared" si="3"/>
        <v>40362.805726400002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82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83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84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85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86</v>
      </c>
      <c r="B44" s="14" t="s">
        <v>42</v>
      </c>
      <c r="C44" s="27">
        <f>C5+C11+C22+C28+C39</f>
        <v>41573</v>
      </c>
      <c r="D44" s="27">
        <v>8495</v>
      </c>
      <c r="E44" s="27">
        <f t="shared" ref="E44" si="9">SUM(E3,E38:E43)</f>
        <v>13906</v>
      </c>
      <c r="F44" s="53">
        <f>SUM(F3,F39)</f>
        <v>11489</v>
      </c>
      <c r="G44" s="47">
        <v>79835.2610535001</v>
      </c>
      <c r="H44" s="44">
        <f>H5+H11+H22+H28+H39</f>
        <v>5056.53</v>
      </c>
      <c r="I44" s="23">
        <f t="shared" si="3"/>
        <v>160354.79105350011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F2" sqref="F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102</v>
      </c>
    </row>
    <row r="2" spans="1:39" s="7" customFormat="1" ht="15" x14ac:dyDescent="0.25">
      <c r="A2" s="8"/>
      <c r="B2" s="9"/>
      <c r="C2" s="69" t="s">
        <v>87</v>
      </c>
      <c r="D2" s="69" t="s">
        <v>88</v>
      </c>
      <c r="E2" s="69" t="s">
        <v>89</v>
      </c>
      <c r="F2" s="69" t="s">
        <v>98</v>
      </c>
      <c r="G2" s="69" t="s">
        <v>91</v>
      </c>
      <c r="H2" s="70" t="s">
        <v>92</v>
      </c>
      <c r="I2" s="70" t="s">
        <v>93</v>
      </c>
    </row>
    <row r="3" spans="1:39" s="1" customFormat="1" x14ac:dyDescent="0.2">
      <c r="A3" s="10" t="s">
        <v>61</v>
      </c>
      <c r="B3" s="11" t="s">
        <v>1</v>
      </c>
      <c r="C3" s="32">
        <f>C4+C21</f>
        <v>375</v>
      </c>
      <c r="D3" s="65">
        <v>102</v>
      </c>
      <c r="E3" s="27">
        <f>E4+E21</f>
        <v>52</v>
      </c>
      <c r="F3" s="27">
        <f>SUM(F4,F21)</f>
        <v>2436</v>
      </c>
      <c r="G3" s="27">
        <f>G4+G21</f>
        <v>611</v>
      </c>
      <c r="H3" s="27">
        <f>H4+H21</f>
        <v>74</v>
      </c>
      <c r="I3" s="19">
        <f>SUM(C3:H3)</f>
        <v>3650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62</v>
      </c>
      <c r="B4" s="11" t="s">
        <v>2</v>
      </c>
      <c r="C4" s="32">
        <f>C5+C17</f>
        <v>111</v>
      </c>
      <c r="D4" s="65">
        <v>100</v>
      </c>
      <c r="E4" s="27">
        <f>SUM(E5,E17)</f>
        <v>11</v>
      </c>
      <c r="F4" s="27">
        <f>SUM(F5)</f>
        <v>0</v>
      </c>
      <c r="G4" s="27">
        <f>G5</f>
        <v>312</v>
      </c>
      <c r="H4" s="27">
        <f>H5+H17</f>
        <v>0</v>
      </c>
      <c r="I4" s="19">
        <f t="shared" ref="I4:I44" si="0">SUM(C4:H4)</f>
        <v>534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63</v>
      </c>
      <c r="B5" s="16" t="s">
        <v>3</v>
      </c>
      <c r="C5" s="32">
        <f t="shared" ref="C5" si="1">C6+C7+C8+C9+C10</f>
        <v>111</v>
      </c>
      <c r="D5" s="65">
        <v>100</v>
      </c>
      <c r="E5" s="27">
        <f>SUM(E6:E10)</f>
        <v>11</v>
      </c>
      <c r="F5" s="27">
        <f>SUM(F6:F10)</f>
        <v>0</v>
      </c>
      <c r="G5" s="27">
        <f>G6+G8</f>
        <v>312</v>
      </c>
      <c r="H5" s="27">
        <f>SUM(H6:H10)</f>
        <v>0</v>
      </c>
      <c r="I5" s="21">
        <f t="shared" si="0"/>
        <v>534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64</v>
      </c>
      <c r="B6" s="16" t="s">
        <v>4</v>
      </c>
      <c r="C6" s="28">
        <v>83</v>
      </c>
      <c r="D6" s="64">
        <v>10</v>
      </c>
      <c r="E6" s="12">
        <v>6</v>
      </c>
      <c r="F6" s="12">
        <v>0</v>
      </c>
      <c r="G6" s="35">
        <v>292</v>
      </c>
      <c r="H6" s="12"/>
      <c r="I6" s="21">
        <f t="shared" si="0"/>
        <v>391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65</v>
      </c>
      <c r="B7" s="16" t="s">
        <v>5</v>
      </c>
      <c r="C7" s="29">
        <v>0</v>
      </c>
      <c r="D7" s="64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66</v>
      </c>
      <c r="B8" s="16" t="s">
        <v>6</v>
      </c>
      <c r="C8" s="28">
        <v>10</v>
      </c>
      <c r="D8" s="64">
        <v>27</v>
      </c>
      <c r="E8" s="12"/>
      <c r="F8" s="12"/>
      <c r="G8" s="35">
        <v>20</v>
      </c>
      <c r="H8" s="12"/>
      <c r="I8" s="21">
        <f t="shared" si="0"/>
        <v>57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67</v>
      </c>
      <c r="B9" s="16" t="s">
        <v>7</v>
      </c>
      <c r="C9" s="29">
        <v>0</v>
      </c>
      <c r="D9" s="64">
        <v>63</v>
      </c>
      <c r="E9" s="12">
        <v>5</v>
      </c>
      <c r="F9" s="12">
        <v>0</v>
      </c>
      <c r="G9" s="12"/>
      <c r="H9" s="12"/>
      <c r="I9" s="21">
        <f t="shared" si="0"/>
        <v>68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68</v>
      </c>
      <c r="B10" s="16" t="s">
        <v>8</v>
      </c>
      <c r="C10" s="29">
        <v>18</v>
      </c>
      <c r="D10" s="64">
        <v>0</v>
      </c>
      <c r="E10" s="12"/>
      <c r="F10" s="12">
        <v>0</v>
      </c>
      <c r="G10" s="12"/>
      <c r="H10" s="12"/>
      <c r="I10" s="21">
        <f t="shared" si="0"/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69</v>
      </c>
      <c r="B11" s="16" t="s">
        <v>9</v>
      </c>
      <c r="C11" s="34">
        <v>31</v>
      </c>
      <c r="D11" s="65">
        <v>121</v>
      </c>
      <c r="E11" s="12">
        <v>10</v>
      </c>
      <c r="F11" s="30">
        <f>SUM(F16,F13)</f>
        <v>0</v>
      </c>
      <c r="G11" s="27">
        <f>G13</f>
        <v>34</v>
      </c>
      <c r="H11" s="27"/>
      <c r="I11" s="21">
        <f t="shared" si="0"/>
        <v>196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70</v>
      </c>
      <c r="B12" s="16" t="s">
        <v>10</v>
      </c>
      <c r="C12" s="31">
        <v>31</v>
      </c>
      <c r="D12" s="64">
        <v>121</v>
      </c>
      <c r="E12" s="12">
        <v>7</v>
      </c>
      <c r="F12" s="12">
        <v>0</v>
      </c>
      <c r="G12" s="35">
        <v>34</v>
      </c>
      <c r="H12" s="12"/>
      <c r="I12" s="21">
        <f t="shared" si="0"/>
        <v>193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71</v>
      </c>
      <c r="B13" s="16" t="s">
        <v>11</v>
      </c>
      <c r="C13" s="31">
        <v>23</v>
      </c>
      <c r="D13" s="64">
        <v>119</v>
      </c>
      <c r="E13" s="12">
        <v>8</v>
      </c>
      <c r="F13" s="12">
        <v>0</v>
      </c>
      <c r="G13" s="35">
        <v>34</v>
      </c>
      <c r="H13" s="12"/>
      <c r="I13" s="21">
        <f t="shared" si="0"/>
        <v>184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72</v>
      </c>
      <c r="B14" s="16" t="s">
        <v>12</v>
      </c>
      <c r="C14" s="29">
        <v>0</v>
      </c>
      <c r="D14" s="64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73</v>
      </c>
      <c r="B15" s="16" t="s">
        <v>13</v>
      </c>
      <c r="C15" s="29">
        <v>0</v>
      </c>
      <c r="D15" s="64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74</v>
      </c>
      <c r="B16" s="16" t="s">
        <v>14</v>
      </c>
      <c r="C16" s="29">
        <v>2</v>
      </c>
      <c r="D16" s="64">
        <v>3</v>
      </c>
      <c r="E16" s="12">
        <v>3</v>
      </c>
      <c r="F16" s="12">
        <v>0</v>
      </c>
      <c r="G16" s="35">
        <v>12</v>
      </c>
      <c r="H16" s="12"/>
      <c r="I16" s="21">
        <f t="shared" si="0"/>
        <v>20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75</v>
      </c>
      <c r="B17" s="16" t="s">
        <v>15</v>
      </c>
      <c r="C17" s="32">
        <f>SUM(C18:C20)</f>
        <v>0</v>
      </c>
      <c r="D17" s="65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76</v>
      </c>
      <c r="B18" s="16" t="s">
        <v>16</v>
      </c>
      <c r="C18" s="29"/>
      <c r="D18" s="64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77</v>
      </c>
      <c r="B19" s="16" t="s">
        <v>17</v>
      </c>
      <c r="C19" s="29"/>
      <c r="D19" s="64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78</v>
      </c>
      <c r="B20" s="16" t="s">
        <v>18</v>
      </c>
      <c r="C20" s="29"/>
      <c r="D20" s="64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62</v>
      </c>
      <c r="B21" s="11" t="s">
        <v>19</v>
      </c>
      <c r="C21" s="32">
        <f>C22</f>
        <v>264</v>
      </c>
      <c r="D21" s="65">
        <v>2</v>
      </c>
      <c r="E21" s="27">
        <f>SUM(E22,E28,E34)</f>
        <v>41</v>
      </c>
      <c r="F21" s="30">
        <f>SUM(F22,F34)</f>
        <v>2436</v>
      </c>
      <c r="G21" s="27">
        <f>G22</f>
        <v>299</v>
      </c>
      <c r="H21" s="27">
        <f>H22+H34</f>
        <v>74</v>
      </c>
      <c r="I21" s="19">
        <f t="shared" si="0"/>
        <v>3116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64</v>
      </c>
      <c r="B22" s="16" t="s">
        <v>20</v>
      </c>
      <c r="C22" s="34">
        <f>C23+C24+C25+C26+C27</f>
        <v>264</v>
      </c>
      <c r="D22" s="65">
        <v>2</v>
      </c>
      <c r="E22" s="27">
        <f>SUM(E23:E27)</f>
        <v>41</v>
      </c>
      <c r="F22" s="30">
        <f>SUM(F23:F27)</f>
        <v>2436</v>
      </c>
      <c r="G22" s="27">
        <f>SUM(G23:G27)</f>
        <v>299</v>
      </c>
      <c r="H22" s="27">
        <f>SUM(H23:H27)</f>
        <v>74</v>
      </c>
      <c r="I22" s="21">
        <f t="shared" si="0"/>
        <v>3116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65</v>
      </c>
      <c r="B23" s="16" t="s">
        <v>21</v>
      </c>
      <c r="C23" s="29">
        <v>0</v>
      </c>
      <c r="D23" s="64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66</v>
      </c>
      <c r="B24" s="16" t="s">
        <v>22</v>
      </c>
      <c r="C24" s="33">
        <v>264</v>
      </c>
      <c r="D24" s="64">
        <v>2</v>
      </c>
      <c r="E24" s="12">
        <v>41</v>
      </c>
      <c r="F24" s="12">
        <v>2436</v>
      </c>
      <c r="G24" s="35">
        <v>299</v>
      </c>
      <c r="H24" s="12">
        <v>74</v>
      </c>
      <c r="I24" s="21">
        <f t="shared" si="0"/>
        <v>3116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67</v>
      </c>
      <c r="B25" s="16" t="s">
        <v>23</v>
      </c>
      <c r="C25" s="29">
        <v>0</v>
      </c>
      <c r="D25" s="64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68</v>
      </c>
      <c r="B26" s="16" t="s">
        <v>24</v>
      </c>
      <c r="C26" s="29">
        <v>0</v>
      </c>
      <c r="D26" s="64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69</v>
      </c>
      <c r="B27" s="16" t="s">
        <v>25</v>
      </c>
      <c r="C27" s="29">
        <v>0</v>
      </c>
      <c r="D27" s="64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70</v>
      </c>
      <c r="B28" s="16" t="s">
        <v>26</v>
      </c>
      <c r="C28" s="34">
        <v>87</v>
      </c>
      <c r="D28" s="65">
        <v>0</v>
      </c>
      <c r="E28" s="12"/>
      <c r="F28" s="30">
        <f>SUM(F29:F33)</f>
        <v>7916</v>
      </c>
      <c r="G28" s="27">
        <f>G30</f>
        <v>1</v>
      </c>
      <c r="H28" s="27">
        <v>37</v>
      </c>
      <c r="I28" s="21">
        <f t="shared" si="0"/>
        <v>8041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71</v>
      </c>
      <c r="B29" s="16" t="s">
        <v>27</v>
      </c>
      <c r="C29" s="31">
        <v>59</v>
      </c>
      <c r="D29" s="64">
        <v>0</v>
      </c>
      <c r="E29" s="12"/>
      <c r="F29" s="12">
        <v>1731</v>
      </c>
      <c r="G29" s="12">
        <v>1</v>
      </c>
      <c r="H29" s="1">
        <v>28</v>
      </c>
      <c r="I29" s="21">
        <f t="shared" si="0"/>
        <v>1819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72</v>
      </c>
      <c r="B30" s="16" t="s">
        <v>28</v>
      </c>
      <c r="C30" s="31">
        <v>-171</v>
      </c>
      <c r="D30" s="64">
        <v>0</v>
      </c>
      <c r="E30" s="12"/>
      <c r="F30" s="12">
        <v>2233</v>
      </c>
      <c r="G30" s="12">
        <v>1</v>
      </c>
      <c r="H30" s="12">
        <v>35</v>
      </c>
      <c r="I30" s="21">
        <f t="shared" si="0"/>
        <v>2098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73</v>
      </c>
      <c r="B31" s="16" t="s">
        <v>29</v>
      </c>
      <c r="C31" s="29">
        <v>0</v>
      </c>
      <c r="D31" s="64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74</v>
      </c>
      <c r="B32" s="16" t="s">
        <v>30</v>
      </c>
      <c r="C32" s="29">
        <v>0</v>
      </c>
      <c r="D32" s="64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75</v>
      </c>
      <c r="B33" s="16" t="s">
        <v>31</v>
      </c>
      <c r="C33" s="29">
        <v>57</v>
      </c>
      <c r="D33" s="64">
        <v>0</v>
      </c>
      <c r="E33" s="12"/>
      <c r="F33" s="12">
        <v>3952</v>
      </c>
      <c r="G33" s="12"/>
      <c r="H33" s="12">
        <v>32</v>
      </c>
      <c r="I33" s="21">
        <f t="shared" si="0"/>
        <v>4041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76</v>
      </c>
      <c r="B34" s="16" t="s">
        <v>32</v>
      </c>
      <c r="C34" s="34"/>
      <c r="D34" s="65">
        <v>0</v>
      </c>
      <c r="E34" s="27">
        <f>SUM(E35:E37)</f>
        <v>0</v>
      </c>
      <c r="F34" s="27">
        <v>0</v>
      </c>
      <c r="G34" s="27">
        <f>G35+G36+G37</f>
        <v>0</v>
      </c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79</v>
      </c>
      <c r="B35" s="16" t="s">
        <v>33</v>
      </c>
      <c r="C35" s="29"/>
      <c r="D35" s="64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77</v>
      </c>
      <c r="B36" s="16" t="s">
        <v>34</v>
      </c>
      <c r="C36" s="29"/>
      <c r="D36" s="64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78</v>
      </c>
      <c r="B37" s="16" t="s">
        <v>35</v>
      </c>
      <c r="C37" s="29"/>
      <c r="D37" s="64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80</v>
      </c>
      <c r="B38" s="11" t="s">
        <v>36</v>
      </c>
      <c r="C38" s="29"/>
      <c r="D38" s="64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15" x14ac:dyDescent="0.25">
      <c r="A39" s="10" t="s">
        <v>81</v>
      </c>
      <c r="B39" s="11" t="s">
        <v>37</v>
      </c>
      <c r="C39" s="28">
        <v>104</v>
      </c>
      <c r="D39" s="65">
        <v>56</v>
      </c>
      <c r="E39" s="12">
        <v>172</v>
      </c>
      <c r="F39" s="12">
        <v>24</v>
      </c>
      <c r="G39" s="12">
        <v>141</v>
      </c>
      <c r="H39" s="12">
        <v>34</v>
      </c>
      <c r="I39" s="19">
        <f t="shared" si="0"/>
        <v>531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82</v>
      </c>
      <c r="B40" s="11" t="s">
        <v>38</v>
      </c>
      <c r="C40" s="29"/>
      <c r="D40" s="64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83</v>
      </c>
      <c r="B41" s="11" t="s">
        <v>39</v>
      </c>
      <c r="C41" s="29"/>
      <c r="D41" s="64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84</v>
      </c>
      <c r="B42" s="11" t="s">
        <v>40</v>
      </c>
      <c r="C42" s="29"/>
      <c r="D42" s="64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85</v>
      </c>
      <c r="B43" s="11" t="s">
        <v>41</v>
      </c>
      <c r="C43" s="29"/>
      <c r="D43" s="64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86</v>
      </c>
      <c r="B44" s="14" t="s">
        <v>42</v>
      </c>
      <c r="C44" s="32">
        <f>C39+C3</f>
        <v>479</v>
      </c>
      <c r="D44" s="65">
        <v>158</v>
      </c>
      <c r="E44" s="27">
        <f>SUM(E3,E38:E43)</f>
        <v>224</v>
      </c>
      <c r="F44" s="53">
        <f>SUM(F3,F39)</f>
        <v>2460</v>
      </c>
      <c r="G44" s="27">
        <f>G3+G39</f>
        <v>752</v>
      </c>
      <c r="H44" s="48">
        <f>H39+H3</f>
        <v>108</v>
      </c>
      <c r="I44" s="23">
        <f t="shared" si="0"/>
        <v>4181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103</v>
      </c>
    </row>
    <row r="2" spans="1:39" s="7" customFormat="1" ht="15" x14ac:dyDescent="0.25">
      <c r="A2" s="8"/>
      <c r="B2" s="9"/>
      <c r="C2" s="69" t="s">
        <v>87</v>
      </c>
      <c r="D2" s="69" t="s">
        <v>88</v>
      </c>
      <c r="E2" s="69" t="s">
        <v>89</v>
      </c>
      <c r="F2" s="69" t="s">
        <v>90</v>
      </c>
      <c r="G2" s="69" t="s">
        <v>91</v>
      </c>
      <c r="H2" s="70" t="s">
        <v>92</v>
      </c>
      <c r="I2" s="70" t="s">
        <v>93</v>
      </c>
    </row>
    <row r="3" spans="1:39" s="1" customFormat="1" x14ac:dyDescent="0.2">
      <c r="A3" s="10" t="s">
        <v>61</v>
      </c>
      <c r="B3" s="11" t="s">
        <v>1</v>
      </c>
      <c r="C3" s="32">
        <f>C4+C21</f>
        <v>326</v>
      </c>
      <c r="D3" s="27">
        <v>102</v>
      </c>
      <c r="E3" s="27">
        <f>E4+E21</f>
        <v>62</v>
      </c>
      <c r="F3" s="27">
        <f>SUM(F4,F21)</f>
        <v>898</v>
      </c>
      <c r="G3" s="27">
        <v>3761</v>
      </c>
      <c r="H3" s="27">
        <f>H4+H21</f>
        <v>98</v>
      </c>
      <c r="I3" s="19">
        <f>SUM(C3:H3)</f>
        <v>5247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62</v>
      </c>
      <c r="B4" s="11" t="s">
        <v>2</v>
      </c>
      <c r="C4" s="32">
        <f>C5+C17</f>
        <v>52</v>
      </c>
      <c r="D4" s="27">
        <v>99</v>
      </c>
      <c r="E4" s="27">
        <f>SUM(E5,E17)</f>
        <v>11</v>
      </c>
      <c r="F4" s="27">
        <f>SUM(F5)</f>
        <v>1</v>
      </c>
      <c r="G4" s="27">
        <v>345</v>
      </c>
      <c r="H4" s="27">
        <f>H5+H17</f>
        <v>0</v>
      </c>
      <c r="I4" s="19">
        <f t="shared" ref="I4:I44" si="0">SUM(C4:H4)</f>
        <v>508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63</v>
      </c>
      <c r="B5" s="16" t="s">
        <v>3</v>
      </c>
      <c r="C5" s="32">
        <f t="shared" ref="C5" si="1">C6+C7+C8+C9+C10</f>
        <v>52</v>
      </c>
      <c r="D5" s="27">
        <v>99</v>
      </c>
      <c r="E5" s="27">
        <f>SUM(E6:E10)</f>
        <v>11</v>
      </c>
      <c r="F5" s="27">
        <f>SUM(F6:F10)</f>
        <v>1</v>
      </c>
      <c r="G5" s="27">
        <v>345</v>
      </c>
      <c r="H5" s="27">
        <f>SUM(H6:H10)</f>
        <v>0</v>
      </c>
      <c r="I5" s="21">
        <f t="shared" si="0"/>
        <v>508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64</v>
      </c>
      <c r="B6" s="16" t="s">
        <v>4</v>
      </c>
      <c r="C6" s="28">
        <v>42</v>
      </c>
      <c r="D6" s="12">
        <v>4</v>
      </c>
      <c r="E6" s="12">
        <v>3</v>
      </c>
      <c r="F6" s="12">
        <v>1</v>
      </c>
      <c r="G6" s="35">
        <v>335</v>
      </c>
      <c r="H6" s="12"/>
      <c r="I6" s="21">
        <f t="shared" si="0"/>
        <v>385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65</v>
      </c>
      <c r="B7" s="16" t="s">
        <v>5</v>
      </c>
      <c r="C7" s="29">
        <v>0</v>
      </c>
      <c r="D7" s="12">
        <v>1</v>
      </c>
      <c r="E7" s="12"/>
      <c r="F7" s="12">
        <v>0</v>
      </c>
      <c r="G7" s="35"/>
      <c r="H7" s="12"/>
      <c r="I7" s="21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66</v>
      </c>
      <c r="B8" s="16" t="s">
        <v>6</v>
      </c>
      <c r="C8" s="28">
        <v>8</v>
      </c>
      <c r="D8" s="12">
        <v>44</v>
      </c>
      <c r="E8" s="12"/>
      <c r="F8" s="12">
        <v>0</v>
      </c>
      <c r="G8" s="35">
        <v>10</v>
      </c>
      <c r="H8" s="12"/>
      <c r="I8" s="21">
        <f t="shared" si="0"/>
        <v>62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67</v>
      </c>
      <c r="B9" s="16" t="s">
        <v>7</v>
      </c>
      <c r="C9" s="29">
        <v>0</v>
      </c>
      <c r="D9" s="12">
        <v>50</v>
      </c>
      <c r="E9" s="12">
        <v>8</v>
      </c>
      <c r="F9" s="12">
        <v>0</v>
      </c>
      <c r="G9" s="12"/>
      <c r="H9" s="12"/>
      <c r="I9" s="21">
        <f t="shared" si="0"/>
        <v>58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68</v>
      </c>
      <c r="B10" s="16" t="s">
        <v>8</v>
      </c>
      <c r="C10" s="29">
        <v>2</v>
      </c>
      <c r="D10" s="12">
        <v>0</v>
      </c>
      <c r="E10" s="12"/>
      <c r="F10" s="12">
        <v>0</v>
      </c>
      <c r="G10" s="12"/>
      <c r="H10" s="12"/>
      <c r="I10" s="21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69</v>
      </c>
      <c r="B11" s="16" t="s">
        <v>9</v>
      </c>
      <c r="C11" s="34">
        <v>78</v>
      </c>
      <c r="D11" s="27">
        <v>114</v>
      </c>
      <c r="E11" s="12">
        <v>8</v>
      </c>
      <c r="F11" s="30">
        <f>SUM(F16,F13)</f>
        <v>1</v>
      </c>
      <c r="G11" s="27">
        <v>93</v>
      </c>
      <c r="H11" s="27"/>
      <c r="I11" s="21">
        <f t="shared" si="0"/>
        <v>294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70</v>
      </c>
      <c r="B12" s="16" t="s">
        <v>10</v>
      </c>
      <c r="C12" s="31">
        <v>19</v>
      </c>
      <c r="D12" s="12">
        <v>103</v>
      </c>
      <c r="E12" s="12">
        <v>8</v>
      </c>
      <c r="F12" s="12">
        <v>0</v>
      </c>
      <c r="G12" s="35">
        <v>90</v>
      </c>
      <c r="H12" s="12"/>
      <c r="I12" s="21">
        <f t="shared" si="0"/>
        <v>220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71</v>
      </c>
      <c r="B13" s="16" t="s">
        <v>11</v>
      </c>
      <c r="C13" s="31">
        <v>19</v>
      </c>
      <c r="D13" s="12">
        <v>114</v>
      </c>
      <c r="E13" s="12">
        <v>5</v>
      </c>
      <c r="F13" s="12">
        <v>1</v>
      </c>
      <c r="G13" s="35">
        <v>93</v>
      </c>
      <c r="H13" s="12"/>
      <c r="I13" s="21">
        <f t="shared" si="0"/>
        <v>232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72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73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74</v>
      </c>
      <c r="B16" s="16" t="s">
        <v>14</v>
      </c>
      <c r="C16" s="29">
        <v>52</v>
      </c>
      <c r="D16" s="12">
        <v>6</v>
      </c>
      <c r="E16" s="12">
        <v>2</v>
      </c>
      <c r="F16" s="12">
        <v>0</v>
      </c>
      <c r="G16" s="35">
        <v>6</v>
      </c>
      <c r="H16" s="12"/>
      <c r="I16" s="21">
        <f t="shared" si="0"/>
        <v>66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75</v>
      </c>
      <c r="B17" s="16" t="s">
        <v>15</v>
      </c>
      <c r="C17" s="32">
        <f>SUM(C18:C20)</f>
        <v>0</v>
      </c>
      <c r="D17" s="27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76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77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78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62</v>
      </c>
      <c r="B21" s="11" t="s">
        <v>19</v>
      </c>
      <c r="C21" s="32">
        <f>C22</f>
        <v>274</v>
      </c>
      <c r="D21" s="27">
        <v>3</v>
      </c>
      <c r="E21" s="27">
        <f>SUM(E22,E28,E34)</f>
        <v>51</v>
      </c>
      <c r="F21" s="30">
        <f>SUM(F22,F34)</f>
        <v>897</v>
      </c>
      <c r="G21" s="27">
        <v>3416</v>
      </c>
      <c r="H21" s="27">
        <f>H22+H34</f>
        <v>98</v>
      </c>
      <c r="I21" s="19">
        <f t="shared" si="0"/>
        <v>4739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64</v>
      </c>
      <c r="B22" s="16" t="s">
        <v>20</v>
      </c>
      <c r="C22" s="34">
        <f>C23+C24+C25+C26+C27</f>
        <v>274</v>
      </c>
      <c r="D22" s="27">
        <v>3</v>
      </c>
      <c r="E22" s="27">
        <f>SUM(E23:E27)</f>
        <v>51</v>
      </c>
      <c r="F22" s="30">
        <f>SUM(F23:F27)</f>
        <v>897</v>
      </c>
      <c r="G22" s="27">
        <v>3416</v>
      </c>
      <c r="H22" s="27">
        <f>SUM(H23:H27)</f>
        <v>98</v>
      </c>
      <c r="I22" s="21">
        <f t="shared" si="0"/>
        <v>4739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65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66</v>
      </c>
      <c r="B24" s="16" t="s">
        <v>22</v>
      </c>
      <c r="C24" s="33">
        <v>274</v>
      </c>
      <c r="D24" s="12">
        <v>3</v>
      </c>
      <c r="E24" s="12">
        <v>51</v>
      </c>
      <c r="F24" s="12">
        <v>897</v>
      </c>
      <c r="G24" s="12">
        <v>3416</v>
      </c>
      <c r="H24" s="12">
        <v>98</v>
      </c>
      <c r="I24" s="21">
        <f t="shared" si="0"/>
        <v>4739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67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68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69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70</v>
      </c>
      <c r="B28" s="16" t="s">
        <v>26</v>
      </c>
      <c r="C28" s="34">
        <v>48</v>
      </c>
      <c r="D28" s="27">
        <v>0</v>
      </c>
      <c r="E28" s="12"/>
      <c r="F28" s="30">
        <f>SUM(F29:F33)</f>
        <v>594</v>
      </c>
      <c r="G28" s="27">
        <v>0</v>
      </c>
      <c r="H28" s="27">
        <v>50</v>
      </c>
      <c r="I28" s="21">
        <f t="shared" si="0"/>
        <v>692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71</v>
      </c>
      <c r="B29" s="16" t="s">
        <v>27</v>
      </c>
      <c r="C29" s="31">
        <v>46</v>
      </c>
      <c r="D29" s="12">
        <v>0</v>
      </c>
      <c r="E29" s="12"/>
      <c r="F29" s="12">
        <v>0</v>
      </c>
      <c r="G29" s="12"/>
      <c r="H29" s="1">
        <v>34</v>
      </c>
      <c r="I29" s="21">
        <f t="shared" si="0"/>
        <v>80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72</v>
      </c>
      <c r="B30" s="16" t="s">
        <v>28</v>
      </c>
      <c r="C30" s="31">
        <v>14</v>
      </c>
      <c r="D30" s="12">
        <v>0</v>
      </c>
      <c r="E30" s="12"/>
      <c r="F30" s="12">
        <v>579</v>
      </c>
      <c r="G30" s="12"/>
      <c r="H30" s="12">
        <v>49</v>
      </c>
      <c r="I30" s="21">
        <f t="shared" si="0"/>
        <v>642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73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74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75</v>
      </c>
      <c r="B33" s="16" t="s">
        <v>31</v>
      </c>
      <c r="C33" s="29">
        <v>48</v>
      </c>
      <c r="D33" s="12">
        <v>0</v>
      </c>
      <c r="E33" s="12"/>
      <c r="F33" s="12">
        <v>15</v>
      </c>
      <c r="G33" s="12"/>
      <c r="H33" s="12">
        <v>47</v>
      </c>
      <c r="I33" s="21">
        <f t="shared" si="0"/>
        <v>110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76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79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77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78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80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15" x14ac:dyDescent="0.25">
      <c r="A39" s="10" t="s">
        <v>81</v>
      </c>
      <c r="B39" s="11" t="s">
        <v>37</v>
      </c>
      <c r="C39" s="28">
        <v>97</v>
      </c>
      <c r="D39" s="27">
        <v>113</v>
      </c>
      <c r="E39" s="12">
        <v>144</v>
      </c>
      <c r="F39" s="12">
        <v>39</v>
      </c>
      <c r="G39" s="12">
        <v>73</v>
      </c>
      <c r="H39" s="12">
        <v>57</v>
      </c>
      <c r="I39" s="19">
        <f t="shared" si="0"/>
        <v>523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82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83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84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85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86</v>
      </c>
      <c r="B44" s="14" t="s">
        <v>42</v>
      </c>
      <c r="C44" s="32">
        <f>C39+C3</f>
        <v>423</v>
      </c>
      <c r="D44" s="27">
        <v>215</v>
      </c>
      <c r="E44" s="27">
        <f>SUM(E3,E38:E43)</f>
        <v>206</v>
      </c>
      <c r="F44" s="53">
        <f>SUM(F3,F39)</f>
        <v>937</v>
      </c>
      <c r="G44" s="27">
        <v>3834</v>
      </c>
      <c r="H44" s="48">
        <f>H39+H3</f>
        <v>155</v>
      </c>
      <c r="I44" s="23">
        <f t="shared" si="0"/>
        <v>5770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104</v>
      </c>
    </row>
    <row r="2" spans="1:46" s="7" customFormat="1" ht="15" customHeight="1" x14ac:dyDescent="0.25">
      <c r="A2" s="8"/>
      <c r="B2" s="9"/>
      <c r="C2" s="67" t="s">
        <v>87</v>
      </c>
      <c r="D2" s="68"/>
      <c r="E2" s="67" t="s">
        <v>88</v>
      </c>
      <c r="F2" s="68"/>
      <c r="G2" s="67" t="s">
        <v>94</v>
      </c>
      <c r="H2" s="68"/>
      <c r="I2" s="67" t="s">
        <v>107</v>
      </c>
      <c r="J2" s="68"/>
      <c r="K2" s="67" t="s">
        <v>91</v>
      </c>
      <c r="L2" s="68"/>
      <c r="M2" s="67" t="s">
        <v>92</v>
      </c>
      <c r="N2" s="71"/>
      <c r="O2" s="72" t="s">
        <v>93</v>
      </c>
      <c r="P2" s="71"/>
    </row>
    <row r="3" spans="1:46" s="7" customFormat="1" x14ac:dyDescent="0.25">
      <c r="A3" s="24"/>
      <c r="B3" s="25"/>
      <c r="C3" s="25" t="s">
        <v>95</v>
      </c>
      <c r="D3" s="25" t="s">
        <v>96</v>
      </c>
      <c r="E3" s="25" t="s">
        <v>95</v>
      </c>
      <c r="F3" s="25" t="s">
        <v>96</v>
      </c>
      <c r="G3" s="25" t="s">
        <v>95</v>
      </c>
      <c r="H3" s="25" t="s">
        <v>96</v>
      </c>
      <c r="I3" s="25" t="s">
        <v>95</v>
      </c>
      <c r="J3" s="25" t="s">
        <v>96</v>
      </c>
      <c r="K3" s="25" t="s">
        <v>95</v>
      </c>
      <c r="L3" s="25" t="s">
        <v>96</v>
      </c>
      <c r="M3" s="25" t="s">
        <v>95</v>
      </c>
      <c r="N3" s="26" t="s">
        <v>96</v>
      </c>
      <c r="O3" s="25" t="s">
        <v>97</v>
      </c>
      <c r="P3" s="26" t="s">
        <v>96</v>
      </c>
    </row>
    <row r="4" spans="1:46" s="1" customFormat="1" x14ac:dyDescent="0.2">
      <c r="A4" s="10" t="s">
        <v>61</v>
      </c>
      <c r="B4" s="11" t="s">
        <v>1</v>
      </c>
      <c r="C4" s="27">
        <f t="shared" ref="C4:D4" si="0">C5+C22</f>
        <v>45435</v>
      </c>
      <c r="D4" s="27">
        <f t="shared" si="0"/>
        <v>22</v>
      </c>
      <c r="E4" s="63">
        <v>33864</v>
      </c>
      <c r="F4" s="65">
        <v>32</v>
      </c>
      <c r="G4" s="30">
        <f>G5+G22</f>
        <v>10198</v>
      </c>
      <c r="H4" s="30">
        <v>16</v>
      </c>
      <c r="I4" s="50">
        <f>SUM(I5,I22,I29)</f>
        <v>7055</v>
      </c>
      <c r="J4" s="54">
        <v>0</v>
      </c>
      <c r="K4" s="44">
        <f>K5+K22</f>
        <v>9086.6309999999994</v>
      </c>
      <c r="L4" s="27"/>
      <c r="M4" s="27">
        <f t="shared" ref="M4" si="1">M5+M22</f>
        <v>25.37</v>
      </c>
      <c r="N4" s="18"/>
      <c r="O4" s="18">
        <f>C4+E4+G4+I4+K4+M4</f>
        <v>105664.00099999999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62</v>
      </c>
      <c r="B5" s="11" t="s">
        <v>2</v>
      </c>
      <c r="C5" s="27">
        <f>C6+C12+C18</f>
        <v>41802</v>
      </c>
      <c r="D5" s="27">
        <f>D6+D12+D18</f>
        <v>22</v>
      </c>
      <c r="E5" s="63">
        <v>33130</v>
      </c>
      <c r="F5" s="65">
        <v>32</v>
      </c>
      <c r="G5" s="30">
        <f>G6+G12</f>
        <v>8847</v>
      </c>
      <c r="H5" s="41"/>
      <c r="I5" s="50">
        <f>SUM(I12,I6)</f>
        <v>4236</v>
      </c>
      <c r="J5" s="54">
        <v>0</v>
      </c>
      <c r="K5" s="44">
        <f>K6+K12</f>
        <v>7442.4160000000002</v>
      </c>
      <c r="L5" s="27"/>
      <c r="M5" s="27">
        <f t="shared" ref="M5" si="2">M6+M18</f>
        <v>0</v>
      </c>
      <c r="N5" s="18"/>
      <c r="O5" s="18">
        <f t="shared" ref="O5:O45" si="3">C5+E5+G5+I5+K5+M5</f>
        <v>95457.415999999997</v>
      </c>
      <c r="P5" s="19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63</v>
      </c>
      <c r="B6" s="16" t="s">
        <v>3</v>
      </c>
      <c r="C6" s="27">
        <f>SUM(C7:C11)</f>
        <v>40201</v>
      </c>
      <c r="D6" s="27"/>
      <c r="E6" s="63">
        <v>32566</v>
      </c>
      <c r="F6" s="65">
        <v>0</v>
      </c>
      <c r="G6" s="30">
        <f>G7+G10</f>
        <v>8776</v>
      </c>
      <c r="H6" s="41"/>
      <c r="I6" s="50">
        <f>SUM(I7:I11)</f>
        <v>4236</v>
      </c>
      <c r="J6" s="54">
        <v>0</v>
      </c>
      <c r="K6" s="44">
        <f>K7+K9</f>
        <v>7442.4160000000002</v>
      </c>
      <c r="L6" s="27"/>
      <c r="M6" s="27">
        <f t="shared" ref="M6" si="5">SUM(M7:M11)</f>
        <v>0</v>
      </c>
      <c r="N6" s="20"/>
      <c r="O6" s="18">
        <f t="shared" si="3"/>
        <v>93221.415999999997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64</v>
      </c>
      <c r="B7" s="16" t="s">
        <v>4</v>
      </c>
      <c r="C7" s="35">
        <v>32138</v>
      </c>
      <c r="D7" s="12"/>
      <c r="E7" s="12">
        <v>19325</v>
      </c>
      <c r="F7" s="64">
        <v>0</v>
      </c>
      <c r="G7" s="38">
        <v>8776</v>
      </c>
      <c r="H7" s="40"/>
      <c r="I7" s="12">
        <v>3254</v>
      </c>
      <c r="J7" s="55"/>
      <c r="K7" s="45">
        <v>7442.4160000000002</v>
      </c>
      <c r="L7" s="35"/>
      <c r="M7" s="12"/>
      <c r="N7" s="20"/>
      <c r="O7" s="18">
        <f t="shared" si="3"/>
        <v>70935.415999999997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65</v>
      </c>
      <c r="B8" s="16" t="s">
        <v>5</v>
      </c>
      <c r="C8" s="35"/>
      <c r="D8" s="12"/>
      <c r="E8" s="64">
        <v>0</v>
      </c>
      <c r="F8" s="64">
        <v>0</v>
      </c>
      <c r="G8" s="37"/>
      <c r="H8" s="40"/>
      <c r="I8" s="12"/>
      <c r="J8" s="55"/>
      <c r="K8" s="45"/>
      <c r="L8" s="35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66</v>
      </c>
      <c r="B9" s="16" t="s">
        <v>6</v>
      </c>
      <c r="C9" s="35">
        <v>7972</v>
      </c>
      <c r="D9" s="12"/>
      <c r="E9" s="12">
        <v>1913</v>
      </c>
      <c r="F9" s="64">
        <v>0</v>
      </c>
      <c r="G9" s="38"/>
      <c r="H9" s="40"/>
      <c r="I9" s="12">
        <v>929</v>
      </c>
      <c r="J9" s="55"/>
      <c r="K9" s="45"/>
      <c r="L9" s="35"/>
      <c r="M9" s="12"/>
      <c r="N9" s="20"/>
      <c r="O9" s="18">
        <f t="shared" si="3"/>
        <v>10814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67</v>
      </c>
      <c r="B10" s="16" t="s">
        <v>7</v>
      </c>
      <c r="C10" s="35"/>
      <c r="D10" s="12"/>
      <c r="E10" s="12">
        <v>11328</v>
      </c>
      <c r="F10" s="64">
        <v>0</v>
      </c>
      <c r="G10" s="38"/>
      <c r="H10" s="40"/>
      <c r="I10" s="12">
        <v>53</v>
      </c>
      <c r="J10" s="55"/>
      <c r="K10" s="46"/>
      <c r="L10" s="12"/>
      <c r="M10" s="12"/>
      <c r="N10" s="20"/>
      <c r="O10" s="18">
        <f t="shared" si="3"/>
        <v>11381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68</v>
      </c>
      <c r="B11" s="16" t="s">
        <v>8</v>
      </c>
      <c r="C11" s="35">
        <v>91</v>
      </c>
      <c r="D11" s="12"/>
      <c r="E11" s="64">
        <v>0</v>
      </c>
      <c r="F11" s="64">
        <v>0</v>
      </c>
      <c r="G11" s="37"/>
      <c r="H11" s="40"/>
      <c r="I11" s="12"/>
      <c r="J11" s="55"/>
      <c r="K11" s="46"/>
      <c r="L11" s="12"/>
      <c r="M11" s="12"/>
      <c r="N11" s="20"/>
      <c r="O11" s="18">
        <f t="shared" si="3"/>
        <v>91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69</v>
      </c>
      <c r="B12" s="16" t="s">
        <v>9</v>
      </c>
      <c r="C12" s="30">
        <f>C13+C14+C15+C16+C17</f>
        <v>1312</v>
      </c>
      <c r="D12" s="27"/>
      <c r="E12" s="65">
        <v>564</v>
      </c>
      <c r="F12" s="65">
        <v>0</v>
      </c>
      <c r="G12" s="60">
        <f>G14+G17</f>
        <v>71</v>
      </c>
      <c r="H12" s="41"/>
      <c r="I12" s="52">
        <f>SUM(I13:I17)</f>
        <v>0</v>
      </c>
      <c r="J12" s="54">
        <f>SUM(J13:J15)</f>
        <v>0</v>
      </c>
      <c r="K12" s="44">
        <f>SUM(K13:K17)</f>
        <v>0</v>
      </c>
      <c r="L12" s="27"/>
      <c r="M12" s="44">
        <f>SUM(M13:M17)</f>
        <v>0</v>
      </c>
      <c r="N12" s="20"/>
      <c r="O12" s="18">
        <f t="shared" si="3"/>
        <v>1947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70</v>
      </c>
      <c r="B13" s="16" t="s">
        <v>10</v>
      </c>
      <c r="C13" s="35"/>
      <c r="D13" s="12"/>
      <c r="E13" s="64">
        <v>0</v>
      </c>
      <c r="F13" s="64">
        <v>0</v>
      </c>
      <c r="G13" s="37"/>
      <c r="H13" s="40"/>
      <c r="I13" s="12"/>
      <c r="J13" s="55">
        <v>0</v>
      </c>
      <c r="K13" s="46"/>
      <c r="L13" s="12"/>
      <c r="M13" s="12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71</v>
      </c>
      <c r="B14" s="16" t="s">
        <v>11</v>
      </c>
      <c r="C14" s="35">
        <v>692</v>
      </c>
      <c r="D14" s="12"/>
      <c r="E14" s="64">
        <v>564</v>
      </c>
      <c r="F14" s="64">
        <v>0</v>
      </c>
      <c r="G14" s="38">
        <v>52</v>
      </c>
      <c r="H14" s="40"/>
      <c r="I14" s="12">
        <v>0</v>
      </c>
      <c r="J14" s="55">
        <v>0</v>
      </c>
      <c r="K14" s="46"/>
      <c r="L14" s="12"/>
      <c r="M14" s="12"/>
      <c r="N14" s="20"/>
      <c r="O14" s="18">
        <f t="shared" si="3"/>
        <v>1308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72</v>
      </c>
      <c r="B15" s="16" t="s">
        <v>12</v>
      </c>
      <c r="C15" s="35"/>
      <c r="D15" s="12"/>
      <c r="E15" s="64">
        <v>0</v>
      </c>
      <c r="F15" s="64">
        <v>0</v>
      </c>
      <c r="G15" s="37"/>
      <c r="H15" s="40"/>
      <c r="I15" s="12">
        <v>0</v>
      </c>
      <c r="J15" s="55">
        <v>0</v>
      </c>
      <c r="K15" s="46"/>
      <c r="L15" s="12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73</v>
      </c>
      <c r="B16" s="16" t="s">
        <v>13</v>
      </c>
      <c r="C16" s="35"/>
      <c r="D16" s="12"/>
      <c r="E16" s="64">
        <v>0</v>
      </c>
      <c r="F16" s="64">
        <v>0</v>
      </c>
      <c r="G16" s="37"/>
      <c r="H16" s="40"/>
      <c r="I16" s="12">
        <v>0</v>
      </c>
      <c r="J16" s="55">
        <v>0</v>
      </c>
      <c r="K16" s="46"/>
      <c r="L16" s="12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74</v>
      </c>
      <c r="B17" s="16" t="s">
        <v>14</v>
      </c>
      <c r="C17" s="12">
        <v>620</v>
      </c>
      <c r="D17" s="12"/>
      <c r="E17" s="64">
        <v>0</v>
      </c>
      <c r="F17" s="64">
        <v>0</v>
      </c>
      <c r="G17" s="61">
        <v>19</v>
      </c>
      <c r="H17" s="40"/>
      <c r="I17" s="12">
        <v>0</v>
      </c>
      <c r="J17" s="55">
        <v>0</v>
      </c>
      <c r="K17" s="46"/>
      <c r="L17" s="12"/>
      <c r="M17" s="12"/>
      <c r="N17" s="20"/>
      <c r="O17" s="18">
        <f t="shared" si="3"/>
        <v>639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75</v>
      </c>
      <c r="B18" s="16" t="s">
        <v>15</v>
      </c>
      <c r="C18" s="27">
        <f t="shared" ref="C18" si="6">C20</f>
        <v>289</v>
      </c>
      <c r="D18" s="27">
        <f>D20</f>
        <v>22</v>
      </c>
      <c r="E18" s="65">
        <v>0</v>
      </c>
      <c r="F18" s="65">
        <v>32</v>
      </c>
      <c r="G18" s="39"/>
      <c r="H18" s="41"/>
      <c r="I18" s="27">
        <v>0</v>
      </c>
      <c r="J18" s="54">
        <f>SUM(J19:J21)</f>
        <v>0</v>
      </c>
      <c r="K18" s="44"/>
      <c r="L18" s="27"/>
      <c r="M18" s="44">
        <f>SUM(M19:M21)</f>
        <v>0</v>
      </c>
      <c r="N18" s="20"/>
      <c r="O18" s="18">
        <f t="shared" si="3"/>
        <v>289</v>
      </c>
      <c r="P18" s="19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76</v>
      </c>
      <c r="B19" s="16" t="s">
        <v>16</v>
      </c>
      <c r="C19" s="35"/>
      <c r="D19" s="12"/>
      <c r="E19" s="64">
        <v>0</v>
      </c>
      <c r="F19" s="64">
        <v>0</v>
      </c>
      <c r="G19" s="37"/>
      <c r="H19" s="40"/>
      <c r="I19" s="12">
        <v>0</v>
      </c>
      <c r="J19" s="55">
        <f>0</f>
        <v>0</v>
      </c>
      <c r="K19" s="46"/>
      <c r="L19" s="12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77</v>
      </c>
      <c r="B20" s="16" t="s">
        <v>17</v>
      </c>
      <c r="C20" s="35">
        <v>289</v>
      </c>
      <c r="D20" s="12">
        <v>22</v>
      </c>
      <c r="E20" s="64">
        <v>0</v>
      </c>
      <c r="F20" s="64">
        <v>32</v>
      </c>
      <c r="G20" s="37"/>
      <c r="H20" s="40"/>
      <c r="I20" s="12">
        <v>0</v>
      </c>
      <c r="J20" s="55">
        <f>0</f>
        <v>0</v>
      </c>
      <c r="K20" s="46"/>
      <c r="L20" s="12"/>
      <c r="M20" s="12"/>
      <c r="N20" s="20"/>
      <c r="O20" s="18">
        <f t="shared" si="3"/>
        <v>289</v>
      </c>
      <c r="P20" s="19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78</v>
      </c>
      <c r="B21" s="16" t="s">
        <v>18</v>
      </c>
      <c r="C21" s="35"/>
      <c r="D21" s="12"/>
      <c r="E21" s="64">
        <v>0</v>
      </c>
      <c r="F21" s="64">
        <v>0</v>
      </c>
      <c r="G21" s="37"/>
      <c r="H21" s="40"/>
      <c r="I21" s="12">
        <v>0</v>
      </c>
      <c r="J21" s="55">
        <f>0</f>
        <v>0</v>
      </c>
      <c r="K21" s="46"/>
      <c r="L21" s="12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62</v>
      </c>
      <c r="B22" s="11" t="s">
        <v>19</v>
      </c>
      <c r="C22" s="32">
        <f>C23+C29</f>
        <v>3633</v>
      </c>
      <c r="D22" s="30"/>
      <c r="E22" s="65">
        <v>734</v>
      </c>
      <c r="F22" s="65">
        <v>0</v>
      </c>
      <c r="G22" s="60">
        <f>G23+G29</f>
        <v>1351</v>
      </c>
      <c r="H22" s="41"/>
      <c r="I22" s="30">
        <f>SUM(I23,I35)</f>
        <v>2452</v>
      </c>
      <c r="J22" s="56">
        <f t="shared" ref="J22" si="7">J23+J35</f>
        <v>0</v>
      </c>
      <c r="K22" s="44">
        <f t="shared" ref="K22" si="8">K23</f>
        <v>1644.2149999999999</v>
      </c>
      <c r="L22" s="27"/>
      <c r="M22" s="44">
        <f>M23+M29</f>
        <v>25.37</v>
      </c>
      <c r="N22" s="18"/>
      <c r="O22" s="18">
        <f t="shared" si="3"/>
        <v>9839.5850000000009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64</v>
      </c>
      <c r="B23" s="16" t="s">
        <v>20</v>
      </c>
      <c r="C23" s="30">
        <f>SUM(C24:C28)</f>
        <v>3003</v>
      </c>
      <c r="D23" s="27"/>
      <c r="E23" s="65">
        <v>734</v>
      </c>
      <c r="F23" s="65">
        <v>0</v>
      </c>
      <c r="G23" s="60">
        <f>G25</f>
        <v>1344</v>
      </c>
      <c r="H23" s="41"/>
      <c r="I23" s="30">
        <f t="shared" ref="I23:J23" si="9">SUM(I24:I28)</f>
        <v>2452</v>
      </c>
      <c r="J23" s="54">
        <f t="shared" si="9"/>
        <v>0</v>
      </c>
      <c r="K23" s="44">
        <f>K25</f>
        <v>1644.2149999999999</v>
      </c>
      <c r="L23" s="27"/>
      <c r="M23" s="44">
        <f>SUM(M24:M28)</f>
        <v>0</v>
      </c>
      <c r="N23" s="20"/>
      <c r="O23" s="18">
        <f t="shared" si="3"/>
        <v>9177.2150000000001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65</v>
      </c>
      <c r="B24" s="16" t="s">
        <v>21</v>
      </c>
      <c r="C24" s="35"/>
      <c r="D24" s="12"/>
      <c r="E24" s="64">
        <v>0</v>
      </c>
      <c r="F24" s="64">
        <v>0</v>
      </c>
      <c r="G24" s="37"/>
      <c r="H24" s="40"/>
      <c r="I24" s="12">
        <v>0</v>
      </c>
      <c r="J24" s="55">
        <v>0</v>
      </c>
      <c r="K24" s="46"/>
      <c r="L24" s="12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66</v>
      </c>
      <c r="B25" s="16" t="s">
        <v>22</v>
      </c>
      <c r="C25" s="35">
        <v>3003</v>
      </c>
      <c r="D25" s="12"/>
      <c r="E25" s="64">
        <v>734</v>
      </c>
      <c r="F25" s="64">
        <v>0</v>
      </c>
      <c r="G25" s="38">
        <v>1344</v>
      </c>
      <c r="H25" s="40"/>
      <c r="I25" s="12">
        <v>2452</v>
      </c>
      <c r="J25" s="55">
        <v>0</v>
      </c>
      <c r="K25" s="46">
        <v>1644.2149999999999</v>
      </c>
      <c r="L25" s="12"/>
      <c r="M25" s="12"/>
      <c r="N25" s="20"/>
      <c r="O25" s="18">
        <f t="shared" si="3"/>
        <v>9177.2150000000001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67</v>
      </c>
      <c r="B26" s="16" t="s">
        <v>23</v>
      </c>
      <c r="C26" s="35"/>
      <c r="D26" s="12"/>
      <c r="E26" s="64">
        <v>0</v>
      </c>
      <c r="F26" s="64">
        <v>0</v>
      </c>
      <c r="G26" s="37"/>
      <c r="H26" s="40"/>
      <c r="I26" s="12">
        <v>0</v>
      </c>
      <c r="J26" s="55">
        <v>0</v>
      </c>
      <c r="K26" s="46"/>
      <c r="L26" s="12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68</v>
      </c>
      <c r="B27" s="16" t="s">
        <v>24</v>
      </c>
      <c r="C27" s="35"/>
      <c r="D27" s="12"/>
      <c r="E27" s="64">
        <v>0</v>
      </c>
      <c r="F27" s="64">
        <v>0</v>
      </c>
      <c r="G27" s="37"/>
      <c r="H27" s="40"/>
      <c r="I27" s="12">
        <v>0</v>
      </c>
      <c r="J27" s="55">
        <v>0</v>
      </c>
      <c r="K27" s="46"/>
      <c r="L27" s="12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69</v>
      </c>
      <c r="B28" s="16" t="s">
        <v>25</v>
      </c>
      <c r="C28" s="35"/>
      <c r="D28" s="12"/>
      <c r="E28" s="64">
        <v>0</v>
      </c>
      <c r="F28" s="64">
        <v>0</v>
      </c>
      <c r="G28" s="37"/>
      <c r="H28" s="40"/>
      <c r="I28" s="12">
        <v>0</v>
      </c>
      <c r="J28" s="55">
        <v>0</v>
      </c>
      <c r="K28" s="46"/>
      <c r="L28" s="12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70</v>
      </c>
      <c r="B29" s="16" t="s">
        <v>26</v>
      </c>
      <c r="C29" s="30">
        <f>SUM(C30:C34)</f>
        <v>630</v>
      </c>
      <c r="D29" s="27"/>
      <c r="E29" s="65">
        <v>0</v>
      </c>
      <c r="F29" s="65">
        <v>0</v>
      </c>
      <c r="G29" s="60">
        <f>G31</f>
        <v>7</v>
      </c>
      <c r="H29" s="41"/>
      <c r="I29" s="30">
        <f>SUM(I30:I34)</f>
        <v>367</v>
      </c>
      <c r="J29" s="54">
        <f>SUM(J30:J32)</f>
        <v>0</v>
      </c>
      <c r="K29" s="44">
        <v>0</v>
      </c>
      <c r="L29" s="27"/>
      <c r="M29" s="44">
        <f>SUM(M30:M34)</f>
        <v>25.37</v>
      </c>
      <c r="N29" s="20"/>
      <c r="O29" s="18">
        <f t="shared" si="3"/>
        <v>1029.3699999999999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71</v>
      </c>
      <c r="B30" s="16" t="s">
        <v>27</v>
      </c>
      <c r="C30" s="35"/>
      <c r="D30" s="12"/>
      <c r="E30" s="64">
        <v>0</v>
      </c>
      <c r="F30" s="64">
        <v>0</v>
      </c>
      <c r="G30" s="37"/>
      <c r="H30" s="40"/>
      <c r="I30" s="12">
        <v>0</v>
      </c>
      <c r="J30" s="55">
        <v>0</v>
      </c>
      <c r="K30" s="46"/>
      <c r="L30" s="12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72</v>
      </c>
      <c r="B31" s="16" t="s">
        <v>28</v>
      </c>
      <c r="C31" s="35">
        <v>532</v>
      </c>
      <c r="D31" s="12"/>
      <c r="E31" s="64">
        <v>0</v>
      </c>
      <c r="F31" s="64">
        <v>0</v>
      </c>
      <c r="G31" s="62">
        <v>7</v>
      </c>
      <c r="H31" s="40"/>
      <c r="I31" s="12">
        <v>293</v>
      </c>
      <c r="J31" s="55">
        <v>0</v>
      </c>
      <c r="K31" s="46"/>
      <c r="L31" s="12"/>
      <c r="M31" s="12">
        <v>25.37</v>
      </c>
      <c r="N31" s="20"/>
      <c r="O31" s="18">
        <f t="shared" si="3"/>
        <v>857.37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73</v>
      </c>
      <c r="B32" s="16" t="s">
        <v>29</v>
      </c>
      <c r="C32" s="35"/>
      <c r="D32" s="12"/>
      <c r="E32" s="64">
        <v>0</v>
      </c>
      <c r="F32" s="64">
        <v>0</v>
      </c>
      <c r="G32" s="62"/>
      <c r="H32" s="40"/>
      <c r="I32" s="12">
        <v>0</v>
      </c>
      <c r="J32" s="55">
        <v>0</v>
      </c>
      <c r="K32" s="46"/>
      <c r="L32" s="12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74</v>
      </c>
      <c r="B33" s="16" t="s">
        <v>30</v>
      </c>
      <c r="C33" s="35"/>
      <c r="D33" s="12"/>
      <c r="E33" s="64">
        <v>0</v>
      </c>
      <c r="F33" s="64">
        <v>0</v>
      </c>
      <c r="G33" s="37"/>
      <c r="H33" s="40"/>
      <c r="I33" s="12">
        <v>0</v>
      </c>
      <c r="J33" s="55">
        <v>0</v>
      </c>
      <c r="K33" s="46"/>
      <c r="L33" s="12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75</v>
      </c>
      <c r="B34" s="16" t="s">
        <v>31</v>
      </c>
      <c r="C34" s="35">
        <v>98</v>
      </c>
      <c r="D34" s="12"/>
      <c r="E34" s="64">
        <v>0</v>
      </c>
      <c r="F34" s="64">
        <v>0</v>
      </c>
      <c r="G34" s="37"/>
      <c r="H34" s="40"/>
      <c r="I34" s="12">
        <v>74</v>
      </c>
      <c r="J34" s="55">
        <v>0</v>
      </c>
      <c r="K34" s="46"/>
      <c r="L34" s="12"/>
      <c r="M34" s="12"/>
      <c r="N34" s="20"/>
      <c r="O34" s="18">
        <f t="shared" si="3"/>
        <v>172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76</v>
      </c>
      <c r="B35" s="16" t="s">
        <v>32</v>
      </c>
      <c r="C35" s="30"/>
      <c r="D35" s="27"/>
      <c r="E35" s="65">
        <v>0</v>
      </c>
      <c r="F35" s="65">
        <v>0</v>
      </c>
      <c r="G35" s="39"/>
      <c r="H35" s="27">
        <v>16</v>
      </c>
      <c r="I35" s="27">
        <v>0</v>
      </c>
      <c r="J35" s="54">
        <f>SUM(J36:J38)</f>
        <v>0</v>
      </c>
      <c r="K35" s="44">
        <f>K36+K37+K38</f>
        <v>0</v>
      </c>
      <c r="L35" s="27"/>
      <c r="M35" s="44">
        <f>SUM(M36:M38)</f>
        <v>0</v>
      </c>
      <c r="N35" s="20"/>
      <c r="O35" s="18">
        <f t="shared" si="3"/>
        <v>0</v>
      </c>
      <c r="P35" s="19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79</v>
      </c>
      <c r="B36" s="16" t="s">
        <v>33</v>
      </c>
      <c r="C36" s="35"/>
      <c r="D36" s="12"/>
      <c r="E36" s="64">
        <v>0</v>
      </c>
      <c r="F36" s="64">
        <v>0</v>
      </c>
      <c r="G36" s="12"/>
      <c r="H36" s="12">
        <v>16</v>
      </c>
      <c r="I36" s="12">
        <v>0</v>
      </c>
      <c r="J36" s="55">
        <v>0</v>
      </c>
      <c r="K36" s="46"/>
      <c r="L36" s="12"/>
      <c r="M36" s="12"/>
      <c r="N36" s="20"/>
      <c r="O36" s="18">
        <f t="shared" si="3"/>
        <v>0</v>
      </c>
      <c r="P36" s="19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77</v>
      </c>
      <c r="B37" s="16" t="s">
        <v>34</v>
      </c>
      <c r="C37" s="35"/>
      <c r="E37" s="64">
        <v>0</v>
      </c>
      <c r="F37" s="64">
        <v>0</v>
      </c>
      <c r="G37" s="37"/>
      <c r="H37" s="12"/>
      <c r="I37" s="12">
        <v>0</v>
      </c>
      <c r="J37" s="55">
        <v>0</v>
      </c>
      <c r="K37" s="46"/>
      <c r="L37" s="12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78</v>
      </c>
      <c r="B38" s="16" t="s">
        <v>35</v>
      </c>
      <c r="C38" s="35"/>
      <c r="D38" s="12"/>
      <c r="E38" s="64">
        <v>0</v>
      </c>
      <c r="F38" s="64">
        <v>0</v>
      </c>
      <c r="G38" s="37"/>
      <c r="H38" s="12"/>
      <c r="I38" s="12">
        <v>0</v>
      </c>
      <c r="J38" s="55">
        <v>0</v>
      </c>
      <c r="K38" s="46"/>
      <c r="L38" s="12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80</v>
      </c>
      <c r="B39" s="11" t="s">
        <v>36</v>
      </c>
      <c r="C39" s="35"/>
      <c r="D39" s="12"/>
      <c r="E39" s="64">
        <v>0</v>
      </c>
      <c r="F39" s="64">
        <v>0</v>
      </c>
      <c r="G39" s="37"/>
      <c r="H39" s="12"/>
      <c r="I39" s="12">
        <v>0</v>
      </c>
      <c r="J39" s="55">
        <v>0</v>
      </c>
      <c r="K39" s="46"/>
      <c r="L39" s="12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x14ac:dyDescent="0.2">
      <c r="A40" s="10" t="s">
        <v>81</v>
      </c>
      <c r="B40" s="11" t="s">
        <v>37</v>
      </c>
      <c r="C40" s="35">
        <v>4005</v>
      </c>
      <c r="D40" s="12"/>
      <c r="E40" s="65">
        <v>369</v>
      </c>
      <c r="F40" s="65">
        <v>0</v>
      </c>
      <c r="G40" s="60">
        <v>12801</v>
      </c>
      <c r="H40" s="12"/>
      <c r="I40" s="12">
        <v>2155</v>
      </c>
      <c r="J40" s="55">
        <v>0</v>
      </c>
      <c r="K40" s="46">
        <v>74.94</v>
      </c>
      <c r="L40" s="12"/>
      <c r="M40" s="12">
        <v>622.98</v>
      </c>
      <c r="N40" s="18"/>
      <c r="O40" s="18">
        <f t="shared" si="3"/>
        <v>20027.919999999998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82</v>
      </c>
      <c r="B41" s="11" t="s">
        <v>38</v>
      </c>
      <c r="C41" s="35"/>
      <c r="D41" s="12"/>
      <c r="E41" s="64">
        <v>0</v>
      </c>
      <c r="F41" s="64">
        <v>0</v>
      </c>
      <c r="G41" s="40"/>
      <c r="H41" s="12"/>
      <c r="I41" s="12">
        <v>0</v>
      </c>
      <c r="J41" s="55">
        <v>0</v>
      </c>
      <c r="K41" s="46"/>
      <c r="L41" s="12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83</v>
      </c>
      <c r="B42" s="11" t="s">
        <v>39</v>
      </c>
      <c r="C42" s="35"/>
      <c r="D42" s="12"/>
      <c r="E42" s="64">
        <v>0</v>
      </c>
      <c r="F42" s="64">
        <v>0</v>
      </c>
      <c r="G42" s="40"/>
      <c r="H42" s="12"/>
      <c r="I42" s="12">
        <v>0</v>
      </c>
      <c r="J42" s="55">
        <v>0</v>
      </c>
      <c r="K42" s="46"/>
      <c r="L42" s="12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84</v>
      </c>
      <c r="B43" s="11" t="s">
        <v>40</v>
      </c>
      <c r="C43" s="12"/>
      <c r="D43" s="12"/>
      <c r="E43" s="64">
        <v>0</v>
      </c>
      <c r="F43" s="64">
        <v>0</v>
      </c>
      <c r="G43" s="40"/>
      <c r="H43" s="12"/>
      <c r="I43" s="12">
        <v>0</v>
      </c>
      <c r="J43" s="55">
        <v>0</v>
      </c>
      <c r="K43" s="46"/>
      <c r="L43" s="12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85</v>
      </c>
      <c r="B44" s="11" t="s">
        <v>41</v>
      </c>
      <c r="C44" s="12"/>
      <c r="D44" s="12"/>
      <c r="E44" s="64">
        <v>0</v>
      </c>
      <c r="F44" s="64">
        <v>0</v>
      </c>
      <c r="G44" s="40"/>
      <c r="H44" s="12"/>
      <c r="I44" s="12">
        <v>0</v>
      </c>
      <c r="J44" s="55">
        <v>0</v>
      </c>
      <c r="K44" s="46"/>
      <c r="L44" s="12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86</v>
      </c>
      <c r="B45" s="14" t="s">
        <v>42</v>
      </c>
      <c r="C45" s="27">
        <f>C4+C40</f>
        <v>49440</v>
      </c>
      <c r="D45" s="27">
        <f>D20</f>
        <v>22</v>
      </c>
      <c r="E45" s="63">
        <v>34233</v>
      </c>
      <c r="F45" s="65">
        <v>32</v>
      </c>
      <c r="G45" s="30">
        <f>G40+G4</f>
        <v>22999</v>
      </c>
      <c r="H45" s="30">
        <f>H4</f>
        <v>16</v>
      </c>
      <c r="I45" s="53">
        <f>SUM(I4,I40,I39)</f>
        <v>9210</v>
      </c>
      <c r="J45" s="57">
        <v>0</v>
      </c>
      <c r="K45" s="47">
        <f>K4+K40</f>
        <v>9161.5709999999999</v>
      </c>
      <c r="L45" s="30"/>
      <c r="M45" s="44">
        <f>M6+M12+M23+M29+M40</f>
        <v>648.35</v>
      </c>
      <c r="N45" s="22"/>
      <c r="O45" s="22">
        <f t="shared" si="3"/>
        <v>125691.921</v>
      </c>
      <c r="P45" s="23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E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5" width="16.42578125" style="5" bestFit="1" customWidth="1"/>
    <col min="6" max="6" width="15.42578125" style="5" customWidth="1"/>
    <col min="7" max="7" width="16.42578125" style="5" bestFit="1" customWidth="1"/>
    <col min="8" max="8" width="15.42578125" style="5" customWidth="1"/>
    <col min="9" max="9" width="16.42578125" style="5" bestFit="1" customWidth="1"/>
    <col min="10" max="10" width="15.42578125" style="5" customWidth="1"/>
    <col min="11" max="11" width="16.42578125" style="5" bestFit="1" customWidth="1"/>
    <col min="12" max="12" width="15.42578125" style="5" customWidth="1"/>
    <col min="13" max="13" width="16.42578125" style="5" bestFit="1" customWidth="1"/>
    <col min="14" max="14" width="15.42578125" style="5" customWidth="1"/>
    <col min="15" max="15" width="16.42578125" style="5" bestFit="1" customWidth="1"/>
    <col min="16" max="16" width="15.42578125" style="5" customWidth="1"/>
    <col min="17" max="16384" width="9.140625" style="5"/>
  </cols>
  <sheetData>
    <row r="1" spans="1:46" x14ac:dyDescent="0.2">
      <c r="A1" s="17" t="s">
        <v>108</v>
      </c>
    </row>
    <row r="2" spans="1:46" s="7" customFormat="1" ht="15" customHeight="1" x14ac:dyDescent="0.25">
      <c r="A2" s="8"/>
      <c r="B2" s="9"/>
      <c r="C2" s="66" t="s">
        <v>43</v>
      </c>
      <c r="D2" s="66"/>
      <c r="E2" s="67" t="s">
        <v>88</v>
      </c>
      <c r="F2" s="68"/>
      <c r="G2" s="67" t="s">
        <v>89</v>
      </c>
      <c r="H2" s="68"/>
      <c r="I2" s="67" t="s">
        <v>98</v>
      </c>
      <c r="J2" s="68"/>
      <c r="K2" s="67" t="s">
        <v>91</v>
      </c>
      <c r="L2" s="68"/>
      <c r="M2" s="67" t="s">
        <v>92</v>
      </c>
      <c r="N2" s="68"/>
      <c r="O2" s="67" t="s">
        <v>99</v>
      </c>
      <c r="P2" s="71"/>
    </row>
    <row r="3" spans="1:46" s="7" customFormat="1" x14ac:dyDescent="0.25">
      <c r="A3" s="24"/>
      <c r="B3" s="25"/>
      <c r="C3" s="25" t="s">
        <v>59</v>
      </c>
      <c r="D3" s="25" t="s">
        <v>60</v>
      </c>
      <c r="E3" s="25" t="s">
        <v>95</v>
      </c>
      <c r="F3" s="25" t="s">
        <v>96</v>
      </c>
      <c r="G3" s="25" t="s">
        <v>95</v>
      </c>
      <c r="H3" s="25" t="s">
        <v>96</v>
      </c>
      <c r="I3" s="25" t="s">
        <v>95</v>
      </c>
      <c r="J3" s="25" t="s">
        <v>96</v>
      </c>
      <c r="K3" s="25" t="s">
        <v>95</v>
      </c>
      <c r="L3" s="25" t="s">
        <v>96</v>
      </c>
      <c r="M3" s="25" t="s">
        <v>95</v>
      </c>
      <c r="N3" s="25" t="s">
        <v>96</v>
      </c>
      <c r="O3" s="25" t="s">
        <v>95</v>
      </c>
      <c r="P3" s="25" t="s">
        <v>96</v>
      </c>
    </row>
    <row r="4" spans="1:46" s="1" customFormat="1" x14ac:dyDescent="0.2">
      <c r="A4" s="10" t="s">
        <v>61</v>
      </c>
      <c r="B4" s="11" t="s">
        <v>1</v>
      </c>
      <c r="C4" s="27">
        <f t="shared" ref="C4:D4" si="0">C5+C22</f>
        <v>22388</v>
      </c>
      <c r="D4" s="27">
        <f t="shared" si="0"/>
        <v>22</v>
      </c>
      <c r="E4" s="27">
        <v>24190</v>
      </c>
      <c r="F4" s="27">
        <v>32</v>
      </c>
      <c r="G4" s="30">
        <f>G5+G22</f>
        <v>10255</v>
      </c>
      <c r="H4" s="30">
        <v>16</v>
      </c>
      <c r="I4" s="50">
        <f>SUM(I5,I22,I29)</f>
        <v>4258</v>
      </c>
      <c r="J4" s="50"/>
      <c r="K4" s="44">
        <v>20197.929</v>
      </c>
      <c r="L4" s="27">
        <v>54</v>
      </c>
      <c r="M4" s="44"/>
      <c r="N4" s="18"/>
      <c r="O4" s="18">
        <f>C4+E4+G4+I4+K4+M4</f>
        <v>81288.929000000004</v>
      </c>
      <c r="P4" s="19">
        <f>D4+F4+H4+J4+L4+N4</f>
        <v>124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62</v>
      </c>
      <c r="B5" s="11" t="s">
        <v>2</v>
      </c>
      <c r="C5" s="27">
        <f>C6+C12</f>
        <v>17856</v>
      </c>
      <c r="D5" s="27">
        <f>D6+D12+D18</f>
        <v>22</v>
      </c>
      <c r="E5" s="27">
        <v>24190</v>
      </c>
      <c r="F5" s="27">
        <v>32</v>
      </c>
      <c r="G5" s="30">
        <f>G6+G12</f>
        <v>5849</v>
      </c>
      <c r="H5" s="41"/>
      <c r="I5" s="50">
        <f>SUM(I12,I6)</f>
        <v>3359</v>
      </c>
      <c r="J5" s="50"/>
      <c r="K5" s="44">
        <v>18623.045999999998</v>
      </c>
      <c r="L5" s="27">
        <v>45</v>
      </c>
      <c r="M5" s="44"/>
      <c r="N5" s="18"/>
      <c r="O5" s="18">
        <f t="shared" ref="O5:O45" si="1">C5+E5+G5+I5+K5+M5</f>
        <v>69877.046000000002</v>
      </c>
      <c r="P5" s="19">
        <f t="shared" ref="P5:P45" si="2">D5+F5+H5+J5+L5+N5</f>
        <v>99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63</v>
      </c>
      <c r="B6" s="16" t="s">
        <v>3</v>
      </c>
      <c r="C6" s="27">
        <f>SUM(C7:C11)</f>
        <v>17373</v>
      </c>
      <c r="D6" s="27"/>
      <c r="E6" s="27">
        <v>23499</v>
      </c>
      <c r="F6" s="27">
        <v>0</v>
      </c>
      <c r="G6" s="30">
        <f>G7+G10</f>
        <v>5709</v>
      </c>
      <c r="H6" s="41"/>
      <c r="I6" s="50">
        <f>SUM(I7:I11)</f>
        <v>3272</v>
      </c>
      <c r="J6" s="50"/>
      <c r="K6" s="44">
        <v>18561.350999999999</v>
      </c>
      <c r="L6" s="27">
        <v>44</v>
      </c>
      <c r="M6" s="44"/>
      <c r="N6" s="20"/>
      <c r="O6" s="18">
        <f t="shared" si="1"/>
        <v>68414.350999999995</v>
      </c>
      <c r="P6" s="19">
        <f t="shared" si="2"/>
        <v>44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64</v>
      </c>
      <c r="B7" s="16" t="s">
        <v>4</v>
      </c>
      <c r="C7" s="35">
        <v>14575</v>
      </c>
      <c r="D7" s="12"/>
      <c r="E7" s="12">
        <v>9607</v>
      </c>
      <c r="F7" s="12">
        <v>0</v>
      </c>
      <c r="G7" s="12">
        <v>5709</v>
      </c>
      <c r="H7" s="40"/>
      <c r="I7" s="12">
        <v>2845</v>
      </c>
      <c r="J7" s="12"/>
      <c r="K7" s="45">
        <v>18561.350999999999</v>
      </c>
      <c r="L7" s="35">
        <v>44</v>
      </c>
      <c r="M7" s="12"/>
      <c r="N7" s="20"/>
      <c r="O7" s="18">
        <f t="shared" si="1"/>
        <v>51297.350999999995</v>
      </c>
      <c r="P7" s="19">
        <f t="shared" si="2"/>
        <v>44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65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45"/>
      <c r="L8" s="35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66</v>
      </c>
      <c r="B9" s="16" t="s">
        <v>6</v>
      </c>
      <c r="C9" s="35">
        <v>2798</v>
      </c>
      <c r="D9" s="12"/>
      <c r="E9" s="12">
        <v>5801</v>
      </c>
      <c r="F9" s="12">
        <v>0</v>
      </c>
      <c r="G9" s="38"/>
      <c r="H9" s="40"/>
      <c r="I9" s="12">
        <v>427</v>
      </c>
      <c r="J9" s="12"/>
      <c r="K9" s="45"/>
      <c r="L9" s="35"/>
      <c r="M9" s="12"/>
      <c r="N9" s="20"/>
      <c r="O9" s="18">
        <f t="shared" si="1"/>
        <v>9026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67</v>
      </c>
      <c r="B10" s="16" t="s">
        <v>7</v>
      </c>
      <c r="C10" s="35"/>
      <c r="D10" s="12"/>
      <c r="E10" s="12">
        <v>8091</v>
      </c>
      <c r="F10" s="12">
        <v>0</v>
      </c>
      <c r="G10" s="35"/>
      <c r="H10" s="40"/>
      <c r="I10" s="12">
        <v>0</v>
      </c>
      <c r="J10" s="12"/>
      <c r="K10" s="46"/>
      <c r="L10" s="12"/>
      <c r="M10" s="12"/>
      <c r="N10" s="20"/>
      <c r="O10" s="18">
        <f t="shared" si="1"/>
        <v>8091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68</v>
      </c>
      <c r="B11" s="16" t="s">
        <v>8</v>
      </c>
      <c r="C11" s="35"/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46"/>
      <c r="L11" s="12"/>
      <c r="M11" s="12"/>
      <c r="N11" s="20"/>
      <c r="O11" s="18">
        <f t="shared" si="1"/>
        <v>0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69</v>
      </c>
      <c r="B12" s="16" t="s">
        <v>9</v>
      </c>
      <c r="C12" s="30">
        <f>C13+C14+C15+C16+C17</f>
        <v>483</v>
      </c>
      <c r="D12" s="27"/>
      <c r="E12" s="27">
        <v>691</v>
      </c>
      <c r="F12" s="27">
        <v>0</v>
      </c>
      <c r="G12" s="30">
        <f>G14+G17</f>
        <v>140</v>
      </c>
      <c r="H12" s="41"/>
      <c r="I12" s="52">
        <f>SUM(I13:I17)</f>
        <v>87</v>
      </c>
      <c r="J12" s="27"/>
      <c r="K12" s="44">
        <v>61.695</v>
      </c>
      <c r="L12" s="27">
        <v>1</v>
      </c>
      <c r="M12" s="44"/>
      <c r="N12" s="20"/>
      <c r="O12" s="18">
        <f t="shared" si="1"/>
        <v>1462.6949999999999</v>
      </c>
      <c r="P12" s="19">
        <f t="shared" si="2"/>
        <v>1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70</v>
      </c>
      <c r="B13" s="16" t="s">
        <v>10</v>
      </c>
      <c r="C13" s="35"/>
      <c r="D13" s="12"/>
      <c r="E13" s="12">
        <v>166</v>
      </c>
      <c r="F13" s="12">
        <v>0</v>
      </c>
      <c r="G13" s="37"/>
      <c r="H13" s="40"/>
      <c r="I13" s="12"/>
      <c r="J13" s="12"/>
      <c r="K13" s="46"/>
      <c r="L13" s="12"/>
      <c r="M13" s="12"/>
      <c r="N13" s="20"/>
      <c r="O13" s="18">
        <f t="shared" si="1"/>
        <v>166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71</v>
      </c>
      <c r="B14" s="16" t="s">
        <v>11</v>
      </c>
      <c r="C14" s="35">
        <v>390</v>
      </c>
      <c r="D14" s="12"/>
      <c r="E14" s="12">
        <v>526</v>
      </c>
      <c r="F14" s="12">
        <v>0</v>
      </c>
      <c r="G14" s="12">
        <v>83</v>
      </c>
      <c r="H14" s="40"/>
      <c r="I14" s="12">
        <v>87</v>
      </c>
      <c r="J14" s="12"/>
      <c r="K14" s="46">
        <v>61.695</v>
      </c>
      <c r="L14" s="12">
        <v>1</v>
      </c>
      <c r="M14" s="12"/>
      <c r="N14" s="20"/>
      <c r="O14" s="18">
        <f t="shared" si="1"/>
        <v>1147.6949999999999</v>
      </c>
      <c r="P14" s="19">
        <f t="shared" si="2"/>
        <v>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72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46"/>
      <c r="L15" s="12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73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46"/>
      <c r="L16" s="12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74</v>
      </c>
      <c r="B17" s="16" t="s">
        <v>14</v>
      </c>
      <c r="C17" s="12">
        <v>93</v>
      </c>
      <c r="D17" s="12"/>
      <c r="E17" s="12">
        <v>-1</v>
      </c>
      <c r="F17" s="12">
        <v>0</v>
      </c>
      <c r="G17" s="35">
        <v>57</v>
      </c>
      <c r="H17" s="40"/>
      <c r="I17" s="12">
        <v>0</v>
      </c>
      <c r="J17" s="12"/>
      <c r="K17" s="46"/>
      <c r="L17" s="12"/>
      <c r="M17" s="12"/>
      <c r="N17" s="20"/>
      <c r="O17" s="18">
        <f t="shared" si="1"/>
        <v>149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75</v>
      </c>
      <c r="B18" s="16" t="s">
        <v>15</v>
      </c>
      <c r="C18" s="30"/>
      <c r="D18" s="27">
        <f>D20</f>
        <v>22</v>
      </c>
      <c r="E18" s="27">
        <v>0</v>
      </c>
      <c r="F18" s="27">
        <v>32</v>
      </c>
      <c r="G18" s="39"/>
      <c r="H18" s="41"/>
      <c r="I18" s="27">
        <v>0</v>
      </c>
      <c r="J18" s="27"/>
      <c r="K18" s="44"/>
      <c r="L18" s="27"/>
      <c r="M18" s="44"/>
      <c r="N18" s="20"/>
      <c r="O18" s="18">
        <f t="shared" si="1"/>
        <v>0</v>
      </c>
      <c r="P18" s="19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76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46"/>
      <c r="L19" s="12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77</v>
      </c>
      <c r="B20" s="16" t="s">
        <v>17</v>
      </c>
      <c r="C20" s="35"/>
      <c r="D20" s="12">
        <v>22</v>
      </c>
      <c r="E20" s="12">
        <v>0</v>
      </c>
      <c r="F20" s="12">
        <v>32</v>
      </c>
      <c r="G20" s="37"/>
      <c r="H20" s="40"/>
      <c r="I20" s="12">
        <v>0</v>
      </c>
      <c r="J20" s="12"/>
      <c r="K20" s="46"/>
      <c r="L20" s="12"/>
      <c r="M20" s="12"/>
      <c r="N20" s="20"/>
      <c r="O20" s="18">
        <f t="shared" si="1"/>
        <v>0</v>
      </c>
      <c r="P20" s="19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78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46"/>
      <c r="L21" s="12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62</v>
      </c>
      <c r="B22" s="11" t="s">
        <v>19</v>
      </c>
      <c r="C22" s="32">
        <f>C23+C29</f>
        <v>4532</v>
      </c>
      <c r="D22" s="30"/>
      <c r="E22" s="27">
        <v>0</v>
      </c>
      <c r="F22" s="27">
        <v>0</v>
      </c>
      <c r="G22" s="30">
        <f>G23</f>
        <v>4406</v>
      </c>
      <c r="H22" s="41"/>
      <c r="I22" s="30">
        <f>SUM(I23,I35)</f>
        <v>755</v>
      </c>
      <c r="J22" s="30"/>
      <c r="K22" s="44">
        <v>1574.883</v>
      </c>
      <c r="L22" s="27">
        <v>9</v>
      </c>
      <c r="M22" s="44"/>
      <c r="N22" s="18"/>
      <c r="O22" s="18">
        <f t="shared" si="1"/>
        <v>11267.883</v>
      </c>
      <c r="P22" s="19">
        <f t="shared" si="2"/>
        <v>9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64</v>
      </c>
      <c r="B23" s="16" t="s">
        <v>20</v>
      </c>
      <c r="C23" s="30">
        <f>SUM(C24:C28)</f>
        <v>3991</v>
      </c>
      <c r="D23" s="27"/>
      <c r="E23" s="27">
        <v>0</v>
      </c>
      <c r="F23" s="27">
        <v>0</v>
      </c>
      <c r="G23" s="30">
        <f>G25</f>
        <v>4406</v>
      </c>
      <c r="H23" s="41"/>
      <c r="I23" s="30">
        <f t="shared" ref="I23" si="3">SUM(I24:I28)</f>
        <v>755</v>
      </c>
      <c r="J23" s="27"/>
      <c r="K23" s="44">
        <v>1574.883</v>
      </c>
      <c r="L23" s="27">
        <v>9</v>
      </c>
      <c r="M23" s="27"/>
      <c r="N23" s="20"/>
      <c r="O23" s="18">
        <f t="shared" si="1"/>
        <v>10726.883</v>
      </c>
      <c r="P23" s="19">
        <f t="shared" si="2"/>
        <v>9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65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46"/>
      <c r="L24" s="12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66</v>
      </c>
      <c r="B25" s="16" t="s">
        <v>22</v>
      </c>
      <c r="C25" s="35">
        <v>3991</v>
      </c>
      <c r="D25" s="12"/>
      <c r="E25" s="12">
        <v>0</v>
      </c>
      <c r="F25" s="12">
        <v>0</v>
      </c>
      <c r="G25" s="12">
        <v>4406</v>
      </c>
      <c r="H25" s="40"/>
      <c r="I25" s="12">
        <v>755</v>
      </c>
      <c r="J25" s="12"/>
      <c r="K25" s="46">
        <v>1574.883</v>
      </c>
      <c r="L25" s="12">
        <v>9</v>
      </c>
      <c r="M25" s="12"/>
      <c r="N25" s="20"/>
      <c r="O25" s="18">
        <f t="shared" si="1"/>
        <v>10726.883</v>
      </c>
      <c r="P25" s="19">
        <f t="shared" si="2"/>
        <v>9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67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/>
      <c r="K26" s="46"/>
      <c r="L26" s="12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68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46"/>
      <c r="L27" s="12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69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46"/>
      <c r="L28" s="12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70</v>
      </c>
      <c r="B29" s="16" t="s">
        <v>26</v>
      </c>
      <c r="C29" s="30">
        <f>SUM(C30:C34)</f>
        <v>541</v>
      </c>
      <c r="D29" s="27"/>
      <c r="E29" s="27">
        <v>0</v>
      </c>
      <c r="F29" s="27">
        <v>0</v>
      </c>
      <c r="G29" s="39"/>
      <c r="H29" s="41"/>
      <c r="I29" s="30">
        <f>SUM(I30:I34)</f>
        <v>144</v>
      </c>
      <c r="J29" s="27"/>
      <c r="K29" s="44">
        <v>0</v>
      </c>
      <c r="L29" s="27">
        <v>0</v>
      </c>
      <c r="M29" s="44"/>
      <c r="N29" s="20"/>
      <c r="O29" s="18">
        <f t="shared" si="1"/>
        <v>685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71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46"/>
      <c r="L30" s="12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72</v>
      </c>
      <c r="B31" s="16" t="s">
        <v>28</v>
      </c>
      <c r="C31" s="35">
        <v>537</v>
      </c>
      <c r="D31" s="12"/>
      <c r="E31" s="12">
        <v>0</v>
      </c>
      <c r="F31" s="12">
        <v>0</v>
      </c>
      <c r="G31" s="37"/>
      <c r="H31" s="40"/>
      <c r="I31" s="12">
        <v>113</v>
      </c>
      <c r="J31" s="12"/>
      <c r="K31" s="46"/>
      <c r="L31" s="12"/>
      <c r="M31" s="12"/>
      <c r="N31" s="20"/>
      <c r="O31" s="18">
        <f t="shared" si="1"/>
        <v>650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73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46"/>
      <c r="L32" s="12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74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46"/>
      <c r="L33" s="12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75</v>
      </c>
      <c r="B34" s="16" t="s">
        <v>31</v>
      </c>
      <c r="C34" s="35">
        <v>4</v>
      </c>
      <c r="D34" s="12"/>
      <c r="E34" s="12">
        <v>0</v>
      </c>
      <c r="F34" s="12">
        <v>0</v>
      </c>
      <c r="G34" s="37"/>
      <c r="H34" s="40"/>
      <c r="I34" s="12">
        <v>31</v>
      </c>
      <c r="J34" s="12"/>
      <c r="K34" s="46"/>
      <c r="L34" s="12"/>
      <c r="M34" s="12"/>
      <c r="N34" s="20"/>
      <c r="O34" s="18">
        <f t="shared" si="1"/>
        <v>35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76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4"/>
      <c r="L35" s="27"/>
      <c r="M35" s="44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79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6"/>
      <c r="L36" s="12"/>
      <c r="M36" s="12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77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46"/>
      <c r="L37" s="12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78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46"/>
      <c r="L38" s="12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80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46"/>
      <c r="L39" s="12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x14ac:dyDescent="0.2">
      <c r="A40" s="10" t="s">
        <v>81</v>
      </c>
      <c r="B40" s="11" t="s">
        <v>37</v>
      </c>
      <c r="C40" s="35">
        <v>6651</v>
      </c>
      <c r="D40" s="12"/>
      <c r="E40" s="27">
        <v>294</v>
      </c>
      <c r="F40" s="27">
        <v>0</v>
      </c>
      <c r="G40" s="12">
        <v>9724</v>
      </c>
      <c r="H40" s="12"/>
      <c r="I40" s="12">
        <v>1316</v>
      </c>
      <c r="J40" s="12"/>
      <c r="K40" s="46"/>
      <c r="L40" s="12"/>
      <c r="M40" s="12"/>
      <c r="N40" s="18"/>
      <c r="O40" s="18">
        <f t="shared" si="1"/>
        <v>17985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82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6"/>
      <c r="L41" s="12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83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6"/>
      <c r="L42" s="12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84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6"/>
      <c r="L43" s="12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85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6"/>
      <c r="L44" s="12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86</v>
      </c>
      <c r="B45" s="14" t="s">
        <v>42</v>
      </c>
      <c r="C45" s="27">
        <f>C6+C12+C23+C29+C40</f>
        <v>29039</v>
      </c>
      <c r="D45" s="27">
        <f>D20</f>
        <v>22</v>
      </c>
      <c r="E45" s="27">
        <v>24484</v>
      </c>
      <c r="F45" s="27">
        <v>32</v>
      </c>
      <c r="G45" s="30">
        <f>G40+G4</f>
        <v>19979</v>
      </c>
      <c r="H45" s="30">
        <f>H4</f>
        <v>16</v>
      </c>
      <c r="I45" s="53">
        <f>SUM(I4,I40)</f>
        <v>5574</v>
      </c>
      <c r="J45" s="27"/>
      <c r="K45" s="47">
        <v>20197.929</v>
      </c>
      <c r="L45" s="30">
        <v>54</v>
      </c>
      <c r="M45" s="58"/>
      <c r="N45" s="22"/>
      <c r="O45" s="22">
        <f t="shared" si="1"/>
        <v>99273.929000000004</v>
      </c>
      <c r="P45" s="23">
        <f t="shared" si="2"/>
        <v>124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105</v>
      </c>
    </row>
    <row r="2" spans="1:46" s="7" customFormat="1" ht="15" customHeight="1" x14ac:dyDescent="0.25">
      <c r="A2" s="8"/>
      <c r="B2" s="9"/>
      <c r="C2" s="67" t="s">
        <v>87</v>
      </c>
      <c r="D2" s="68"/>
      <c r="E2" s="67" t="s">
        <v>88</v>
      </c>
      <c r="F2" s="68"/>
      <c r="G2" s="67" t="s">
        <v>94</v>
      </c>
      <c r="H2" s="68"/>
      <c r="I2" s="67" t="s">
        <v>107</v>
      </c>
      <c r="J2" s="68"/>
      <c r="K2" s="67" t="s">
        <v>91</v>
      </c>
      <c r="L2" s="68"/>
      <c r="M2" s="67" t="s">
        <v>92</v>
      </c>
      <c r="N2" s="71"/>
      <c r="O2" s="72" t="s">
        <v>93</v>
      </c>
      <c r="P2" s="71"/>
    </row>
    <row r="3" spans="1:46" s="7" customFormat="1" x14ac:dyDescent="0.25">
      <c r="A3" s="24"/>
      <c r="B3" s="25"/>
      <c r="C3" s="25" t="s">
        <v>95</v>
      </c>
      <c r="D3" s="25" t="s">
        <v>96</v>
      </c>
      <c r="E3" s="25" t="s">
        <v>95</v>
      </c>
      <c r="F3" s="25" t="s">
        <v>96</v>
      </c>
      <c r="G3" s="25" t="s">
        <v>95</v>
      </c>
      <c r="H3" s="25" t="s">
        <v>96</v>
      </c>
      <c r="I3" s="25" t="s">
        <v>95</v>
      </c>
      <c r="J3" s="25" t="s">
        <v>96</v>
      </c>
      <c r="K3" s="25" t="s">
        <v>95</v>
      </c>
      <c r="L3" s="25" t="s">
        <v>96</v>
      </c>
      <c r="M3" s="25" t="s">
        <v>95</v>
      </c>
      <c r="N3" s="26" t="s">
        <v>96</v>
      </c>
      <c r="O3" s="25" t="s">
        <v>97</v>
      </c>
      <c r="P3" s="26" t="s">
        <v>96</v>
      </c>
    </row>
    <row r="4" spans="1:46" s="1" customFormat="1" x14ac:dyDescent="0.2">
      <c r="A4" s="10" t="s">
        <v>61</v>
      </c>
      <c r="B4" s="11" t="s">
        <v>1</v>
      </c>
      <c r="C4" s="27">
        <f>C5+C22</f>
        <v>208</v>
      </c>
      <c r="D4" s="27">
        <f>D5+D22</f>
        <v>3</v>
      </c>
      <c r="E4" s="65">
        <v>137</v>
      </c>
      <c r="F4" s="65">
        <v>3</v>
      </c>
      <c r="G4" s="30">
        <f>G5+G22</f>
        <v>44</v>
      </c>
      <c r="H4" s="30">
        <v>3</v>
      </c>
      <c r="I4" s="50">
        <f>SUM(I5,I22,I29)</f>
        <v>41</v>
      </c>
      <c r="J4" s="54">
        <v>0</v>
      </c>
      <c r="K4" s="27">
        <f>K5+K22</f>
        <v>41</v>
      </c>
      <c r="L4" s="18"/>
      <c r="M4" s="27">
        <f t="shared" ref="M4" si="0">M5+M22</f>
        <v>1</v>
      </c>
      <c r="N4" s="18"/>
      <c r="O4" s="18">
        <f>C4+E4+G4+I4+K4+M4</f>
        <v>472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62</v>
      </c>
      <c r="B5" s="11" t="s">
        <v>2</v>
      </c>
      <c r="C5" s="27">
        <f>C6+C12+C18</f>
        <v>181</v>
      </c>
      <c r="D5" s="27">
        <f>D6+D12+D18</f>
        <v>3</v>
      </c>
      <c r="E5" s="65">
        <v>135</v>
      </c>
      <c r="F5" s="65">
        <v>3</v>
      </c>
      <c r="G5" s="30">
        <f>G6+G12</f>
        <v>37</v>
      </c>
      <c r="H5" s="42"/>
      <c r="I5" s="50">
        <f>SUM(I12,I6)</f>
        <v>19</v>
      </c>
      <c r="J5" s="54">
        <v>0</v>
      </c>
      <c r="K5" s="27">
        <f>K6+K12</f>
        <v>33</v>
      </c>
      <c r="L5" s="18"/>
      <c r="M5" s="27">
        <f t="shared" ref="M5" si="1">M6+M18</f>
        <v>0</v>
      </c>
      <c r="N5" s="18"/>
      <c r="O5" s="18">
        <f t="shared" ref="O5:O45" si="2">C5+E5+G5+I5+K5+M5</f>
        <v>405</v>
      </c>
      <c r="P5" s="19">
        <f t="shared" ref="P5:P45" si="3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63</v>
      </c>
      <c r="B6" s="16" t="s">
        <v>3</v>
      </c>
      <c r="C6" s="27">
        <f>SUM(C7:C11)</f>
        <v>162</v>
      </c>
      <c r="D6" s="27"/>
      <c r="E6" s="65">
        <v>121</v>
      </c>
      <c r="F6" s="65">
        <v>0</v>
      </c>
      <c r="G6" s="30">
        <f>G7+G10</f>
        <v>34</v>
      </c>
      <c r="H6" s="42"/>
      <c r="I6" s="50">
        <f>SUM(I7:I11)</f>
        <v>19</v>
      </c>
      <c r="J6" s="54">
        <v>0</v>
      </c>
      <c r="K6" s="27">
        <f>K7+K9</f>
        <v>33</v>
      </c>
      <c r="L6" s="20"/>
      <c r="M6" s="27">
        <f t="shared" ref="M6" si="4">SUM(M7:M11)</f>
        <v>0</v>
      </c>
      <c r="N6" s="20"/>
      <c r="O6" s="18">
        <f t="shared" si="2"/>
        <v>369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64</v>
      </c>
      <c r="B7" s="16" t="s">
        <v>4</v>
      </c>
      <c r="C7" s="35">
        <v>121</v>
      </c>
      <c r="D7" s="12"/>
      <c r="E7" s="64">
        <v>53</v>
      </c>
      <c r="F7" s="64">
        <v>0</v>
      </c>
      <c r="G7" s="38">
        <v>34</v>
      </c>
      <c r="H7" s="40"/>
      <c r="I7" s="12">
        <v>15</v>
      </c>
      <c r="J7" s="55"/>
      <c r="K7" s="35">
        <v>33</v>
      </c>
      <c r="L7" s="20"/>
      <c r="M7" s="12"/>
      <c r="N7" s="20"/>
      <c r="O7" s="18">
        <f t="shared" si="2"/>
        <v>256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65</v>
      </c>
      <c r="B8" s="16" t="s">
        <v>5</v>
      </c>
      <c r="C8" s="35"/>
      <c r="D8" s="12"/>
      <c r="E8" s="64">
        <v>0</v>
      </c>
      <c r="F8" s="64">
        <v>0</v>
      </c>
      <c r="G8" s="37"/>
      <c r="H8" s="40"/>
      <c r="I8" s="12"/>
      <c r="J8" s="55"/>
      <c r="K8" s="35"/>
      <c r="L8" s="20"/>
      <c r="M8" s="12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66</v>
      </c>
      <c r="B9" s="16" t="s">
        <v>6</v>
      </c>
      <c r="C9" s="35">
        <v>39</v>
      </c>
      <c r="D9" s="12"/>
      <c r="E9" s="64">
        <v>23</v>
      </c>
      <c r="F9" s="64">
        <v>0</v>
      </c>
      <c r="G9" s="38"/>
      <c r="H9" s="40"/>
      <c r="I9" s="12">
        <v>3</v>
      </c>
      <c r="J9" s="55"/>
      <c r="K9" s="35"/>
      <c r="L9" s="20"/>
      <c r="M9" s="12"/>
      <c r="N9" s="20"/>
      <c r="O9" s="18">
        <f t="shared" si="2"/>
        <v>65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67</v>
      </c>
      <c r="B10" s="16" t="s">
        <v>7</v>
      </c>
      <c r="C10" s="35"/>
      <c r="D10" s="12"/>
      <c r="E10" s="64">
        <v>45</v>
      </c>
      <c r="F10" s="64">
        <v>0</v>
      </c>
      <c r="G10" s="38"/>
      <c r="H10" s="40"/>
      <c r="I10" s="12">
        <v>1</v>
      </c>
      <c r="J10" s="55"/>
      <c r="K10" s="12"/>
      <c r="L10" s="20"/>
      <c r="M10" s="12"/>
      <c r="N10" s="20"/>
      <c r="O10" s="18">
        <f t="shared" si="2"/>
        <v>46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68</v>
      </c>
      <c r="B11" s="16" t="s">
        <v>8</v>
      </c>
      <c r="C11" s="35">
        <v>2</v>
      </c>
      <c r="D11" s="12"/>
      <c r="E11" s="64">
        <v>0</v>
      </c>
      <c r="F11" s="64">
        <v>0</v>
      </c>
      <c r="G11" s="37"/>
      <c r="H11" s="40"/>
      <c r="I11" s="12"/>
      <c r="J11" s="55"/>
      <c r="K11" s="12"/>
      <c r="L11" s="20"/>
      <c r="M11" s="12"/>
      <c r="N11" s="20"/>
      <c r="O11" s="18">
        <f t="shared" si="2"/>
        <v>2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69</v>
      </c>
      <c r="B12" s="16" t="s">
        <v>9</v>
      </c>
      <c r="C12" s="30">
        <f>SUM(C13:C17)</f>
        <v>17</v>
      </c>
      <c r="D12" s="27"/>
      <c r="E12" s="65">
        <v>14</v>
      </c>
      <c r="F12" s="65">
        <v>0</v>
      </c>
      <c r="G12" s="60">
        <f>G14+G17</f>
        <v>3</v>
      </c>
      <c r="H12" s="42"/>
      <c r="I12" s="52">
        <f>SUM(I13:I17)</f>
        <v>0</v>
      </c>
      <c r="J12" s="54">
        <f>SUM(J13:J15)</f>
        <v>0</v>
      </c>
      <c r="K12" s="27">
        <f>SUM(K13:K17)</f>
        <v>0</v>
      </c>
      <c r="L12" s="20"/>
      <c r="M12" s="27"/>
      <c r="N12" s="20"/>
      <c r="O12" s="18">
        <f t="shared" si="2"/>
        <v>34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70</v>
      </c>
      <c r="B13" s="16" t="s">
        <v>10</v>
      </c>
      <c r="C13" s="35"/>
      <c r="D13" s="12"/>
      <c r="E13" s="64">
        <v>0</v>
      </c>
      <c r="F13" s="64">
        <v>0</v>
      </c>
      <c r="G13" s="37"/>
      <c r="H13" s="40"/>
      <c r="I13" s="12"/>
      <c r="J13" s="55">
        <v>0</v>
      </c>
      <c r="K13" s="12"/>
      <c r="L13" s="20"/>
      <c r="M13" s="12"/>
      <c r="N13" s="20"/>
      <c r="O13" s="18">
        <f t="shared" si="2"/>
        <v>0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71</v>
      </c>
      <c r="B14" s="16" t="s">
        <v>11</v>
      </c>
      <c r="C14" s="35">
        <v>12</v>
      </c>
      <c r="D14" s="12"/>
      <c r="E14" s="64">
        <v>14</v>
      </c>
      <c r="F14" s="64">
        <v>0</v>
      </c>
      <c r="G14" s="38">
        <v>2</v>
      </c>
      <c r="H14" s="40"/>
      <c r="I14" s="12">
        <v>0</v>
      </c>
      <c r="J14" s="55">
        <v>0</v>
      </c>
      <c r="K14" s="12"/>
      <c r="L14" s="20"/>
      <c r="M14" s="12"/>
      <c r="N14" s="20"/>
      <c r="O14" s="18">
        <f t="shared" si="2"/>
        <v>28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72</v>
      </c>
      <c r="B15" s="16" t="s">
        <v>12</v>
      </c>
      <c r="C15" s="35"/>
      <c r="D15" s="12"/>
      <c r="E15" s="64">
        <v>0</v>
      </c>
      <c r="F15" s="64">
        <v>0</v>
      </c>
      <c r="G15" s="37"/>
      <c r="H15" s="40"/>
      <c r="I15" s="12">
        <v>0</v>
      </c>
      <c r="J15" s="55">
        <v>0</v>
      </c>
      <c r="K15" s="12"/>
      <c r="L15" s="20"/>
      <c r="M15" s="12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73</v>
      </c>
      <c r="B16" s="16" t="s">
        <v>13</v>
      </c>
      <c r="C16" s="35"/>
      <c r="D16" s="12"/>
      <c r="E16" s="64">
        <v>0</v>
      </c>
      <c r="F16" s="64">
        <v>0</v>
      </c>
      <c r="G16" s="37"/>
      <c r="H16" s="40"/>
      <c r="I16" s="12">
        <v>0</v>
      </c>
      <c r="J16" s="55">
        <v>0</v>
      </c>
      <c r="K16" s="12"/>
      <c r="L16" s="20"/>
      <c r="M16" s="12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74</v>
      </c>
      <c r="B17" s="16" t="s">
        <v>14</v>
      </c>
      <c r="C17" s="12">
        <v>5</v>
      </c>
      <c r="D17" s="12"/>
      <c r="E17" s="64">
        <v>0</v>
      </c>
      <c r="F17" s="64">
        <v>0</v>
      </c>
      <c r="G17" s="61">
        <v>1</v>
      </c>
      <c r="H17" s="40"/>
      <c r="I17" s="12">
        <v>0</v>
      </c>
      <c r="J17" s="55">
        <v>0</v>
      </c>
      <c r="K17" s="12"/>
      <c r="L17" s="20"/>
      <c r="M17" s="12"/>
      <c r="N17" s="20"/>
      <c r="O17" s="18">
        <f t="shared" si="2"/>
        <v>6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75</v>
      </c>
      <c r="B18" s="16" t="s">
        <v>15</v>
      </c>
      <c r="C18" s="27">
        <f t="shared" ref="C18" si="5">C20</f>
        <v>2</v>
      </c>
      <c r="D18" s="27">
        <f>D20</f>
        <v>3</v>
      </c>
      <c r="E18" s="65">
        <v>0</v>
      </c>
      <c r="F18" s="65">
        <v>3</v>
      </c>
      <c r="G18" s="39"/>
      <c r="H18" s="41"/>
      <c r="I18" s="30">
        <v>0</v>
      </c>
      <c r="J18" s="54">
        <f>SUM(J19:J21)</f>
        <v>0</v>
      </c>
      <c r="K18" s="27"/>
      <c r="L18" s="20"/>
      <c r="M18" s="30">
        <f>SUM(M19:M21)</f>
        <v>0</v>
      </c>
      <c r="N18" s="20"/>
      <c r="O18" s="18">
        <f t="shared" si="2"/>
        <v>2</v>
      </c>
      <c r="P18" s="19">
        <f t="shared" si="3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76</v>
      </c>
      <c r="B19" s="16" t="s">
        <v>16</v>
      </c>
      <c r="C19" s="35"/>
      <c r="D19" s="12"/>
      <c r="E19" s="64">
        <v>0</v>
      </c>
      <c r="F19" s="64">
        <v>0</v>
      </c>
      <c r="G19" s="37"/>
      <c r="H19" s="40"/>
      <c r="I19" s="12">
        <v>0</v>
      </c>
      <c r="J19" s="55">
        <f>0</f>
        <v>0</v>
      </c>
      <c r="K19" s="12"/>
      <c r="L19" s="20"/>
      <c r="M19" s="12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77</v>
      </c>
      <c r="B20" s="16" t="s">
        <v>17</v>
      </c>
      <c r="C20" s="35">
        <v>2</v>
      </c>
      <c r="D20" s="12">
        <v>3</v>
      </c>
      <c r="E20" s="64">
        <v>0</v>
      </c>
      <c r="F20" s="64">
        <v>3</v>
      </c>
      <c r="G20" s="37"/>
      <c r="H20" s="40"/>
      <c r="I20" s="12">
        <v>0</v>
      </c>
      <c r="J20" s="55">
        <f>0</f>
        <v>0</v>
      </c>
      <c r="K20" s="12"/>
      <c r="L20" s="20"/>
      <c r="M20" s="12"/>
      <c r="N20" s="20"/>
      <c r="O20" s="18">
        <f t="shared" si="2"/>
        <v>2</v>
      </c>
      <c r="P20" s="19">
        <f t="shared" si="3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78</v>
      </c>
      <c r="B21" s="16" t="s">
        <v>18</v>
      </c>
      <c r="C21" s="35"/>
      <c r="D21" s="12"/>
      <c r="E21" s="64">
        <v>0</v>
      </c>
      <c r="F21" s="64">
        <v>0</v>
      </c>
      <c r="G21" s="37"/>
      <c r="H21" s="40"/>
      <c r="I21" s="12">
        <v>0</v>
      </c>
      <c r="J21" s="55">
        <f>0</f>
        <v>0</v>
      </c>
      <c r="K21" s="12"/>
      <c r="L21" s="20"/>
      <c r="M21" s="12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62</v>
      </c>
      <c r="B22" s="11" t="s">
        <v>19</v>
      </c>
      <c r="C22" s="30">
        <f>C23+C29+C35</f>
        <v>27</v>
      </c>
      <c r="D22" s="30"/>
      <c r="E22" s="65">
        <v>2</v>
      </c>
      <c r="F22" s="65">
        <v>0</v>
      </c>
      <c r="G22" s="60">
        <f>G23+G29</f>
        <v>7</v>
      </c>
      <c r="H22" s="41"/>
      <c r="I22" s="30">
        <f>SUM(I23,I35)</f>
        <v>5</v>
      </c>
      <c r="J22" s="56">
        <f t="shared" ref="J22" si="6">J23+J35</f>
        <v>0</v>
      </c>
      <c r="K22" s="27">
        <f t="shared" ref="K22" si="7">K23</f>
        <v>8</v>
      </c>
      <c r="L22" s="18"/>
      <c r="M22" s="27">
        <f>M23+M35+M29</f>
        <v>1</v>
      </c>
      <c r="N22" s="18"/>
      <c r="O22" s="18">
        <f t="shared" si="2"/>
        <v>50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64</v>
      </c>
      <c r="B23" s="16" t="s">
        <v>20</v>
      </c>
      <c r="C23" s="30">
        <f>SUM(C25:C28)</f>
        <v>16</v>
      </c>
      <c r="D23" s="27"/>
      <c r="E23" s="65">
        <v>2</v>
      </c>
      <c r="F23" s="65">
        <v>0</v>
      </c>
      <c r="G23" s="60">
        <f>G25</f>
        <v>6</v>
      </c>
      <c r="H23" s="41"/>
      <c r="I23" s="30">
        <f t="shared" ref="I23" si="8">SUM(I24:I28)</f>
        <v>5</v>
      </c>
      <c r="J23" s="54">
        <f t="shared" ref="J23" si="9">SUM(J24:J28)</f>
        <v>0</v>
      </c>
      <c r="K23" s="27">
        <f>K25</f>
        <v>8</v>
      </c>
      <c r="L23" s="20"/>
      <c r="M23" s="27">
        <f>SUM(M24:M28)</f>
        <v>0</v>
      </c>
      <c r="N23" s="20"/>
      <c r="O23" s="18">
        <f t="shared" si="2"/>
        <v>37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65</v>
      </c>
      <c r="B24" s="16" t="s">
        <v>21</v>
      </c>
      <c r="C24" s="35"/>
      <c r="D24" s="12"/>
      <c r="E24" s="64">
        <v>0</v>
      </c>
      <c r="F24" s="64">
        <v>0</v>
      </c>
      <c r="G24" s="37"/>
      <c r="H24" s="40"/>
      <c r="I24" s="12">
        <v>0</v>
      </c>
      <c r="J24" s="55">
        <v>0</v>
      </c>
      <c r="K24" s="12"/>
      <c r="L24" s="20"/>
      <c r="M24" s="12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66</v>
      </c>
      <c r="B25" s="16" t="s">
        <v>22</v>
      </c>
      <c r="C25" s="35">
        <v>16</v>
      </c>
      <c r="D25" s="12"/>
      <c r="E25" s="64">
        <v>2</v>
      </c>
      <c r="F25" s="64">
        <v>0</v>
      </c>
      <c r="G25" s="38">
        <v>6</v>
      </c>
      <c r="H25" s="43"/>
      <c r="I25" s="12">
        <v>5</v>
      </c>
      <c r="J25" s="55">
        <v>0</v>
      </c>
      <c r="K25" s="12">
        <v>8</v>
      </c>
      <c r="L25" s="20"/>
      <c r="M25" s="12"/>
      <c r="N25" s="20"/>
      <c r="O25" s="18">
        <f t="shared" si="2"/>
        <v>37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67</v>
      </c>
      <c r="B26" s="16" t="s">
        <v>23</v>
      </c>
      <c r="C26" s="35"/>
      <c r="D26" s="12"/>
      <c r="E26" s="64">
        <v>0</v>
      </c>
      <c r="F26" s="64">
        <v>0</v>
      </c>
      <c r="G26" s="37"/>
      <c r="H26" s="43"/>
      <c r="I26" s="12">
        <v>0</v>
      </c>
      <c r="J26" s="55">
        <v>0</v>
      </c>
      <c r="K26" s="12"/>
      <c r="L26" s="20"/>
      <c r="M26" s="12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68</v>
      </c>
      <c r="B27" s="16" t="s">
        <v>24</v>
      </c>
      <c r="C27" s="35"/>
      <c r="D27" s="12"/>
      <c r="E27" s="64">
        <v>0</v>
      </c>
      <c r="F27" s="64">
        <v>0</v>
      </c>
      <c r="G27" s="37"/>
      <c r="H27" s="40"/>
      <c r="I27" s="12">
        <v>0</v>
      </c>
      <c r="J27" s="55">
        <v>0</v>
      </c>
      <c r="K27" s="12"/>
      <c r="L27" s="20"/>
      <c r="M27" s="12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69</v>
      </c>
      <c r="B28" s="16" t="s">
        <v>25</v>
      </c>
      <c r="C28" s="35"/>
      <c r="D28" s="12"/>
      <c r="E28" s="64">
        <v>0</v>
      </c>
      <c r="F28" s="64">
        <v>0</v>
      </c>
      <c r="G28" s="37"/>
      <c r="H28" s="40"/>
      <c r="I28" s="12">
        <v>0</v>
      </c>
      <c r="J28" s="55">
        <v>0</v>
      </c>
      <c r="K28" s="12"/>
      <c r="L28" s="20"/>
      <c r="M28" s="12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70</v>
      </c>
      <c r="B29" s="16" t="s">
        <v>26</v>
      </c>
      <c r="C29" s="30">
        <f>SUM(C30:C34)</f>
        <v>11</v>
      </c>
      <c r="D29" s="27"/>
      <c r="E29" s="65">
        <v>0</v>
      </c>
      <c r="F29" s="65">
        <v>0</v>
      </c>
      <c r="G29" s="60">
        <f>G31</f>
        <v>1</v>
      </c>
      <c r="H29" s="41"/>
      <c r="I29" s="30">
        <f>SUM(I30:I34)</f>
        <v>17</v>
      </c>
      <c r="J29" s="54">
        <f>SUM(J30:J32)</f>
        <v>0</v>
      </c>
      <c r="K29" s="27">
        <f>K31</f>
        <v>0</v>
      </c>
      <c r="L29" s="20"/>
      <c r="M29" s="27">
        <f>SUM(M30:M34)</f>
        <v>1</v>
      </c>
      <c r="N29" s="20"/>
      <c r="O29" s="18">
        <f t="shared" si="2"/>
        <v>30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71</v>
      </c>
      <c r="B30" s="16" t="s">
        <v>27</v>
      </c>
      <c r="C30" s="35"/>
      <c r="D30" s="12"/>
      <c r="E30" s="64">
        <v>0</v>
      </c>
      <c r="F30" s="64">
        <v>0</v>
      </c>
      <c r="G30" s="37"/>
      <c r="H30" s="40"/>
      <c r="I30" s="12">
        <v>0</v>
      </c>
      <c r="J30" s="55">
        <v>0</v>
      </c>
      <c r="K30" s="12"/>
      <c r="L30" s="20"/>
      <c r="M30" s="12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72</v>
      </c>
      <c r="B31" s="16" t="s">
        <v>28</v>
      </c>
      <c r="C31" s="35">
        <v>10</v>
      </c>
      <c r="D31" s="12"/>
      <c r="E31" s="64">
        <v>0</v>
      </c>
      <c r="F31" s="64">
        <v>0</v>
      </c>
      <c r="G31" s="62">
        <v>1</v>
      </c>
      <c r="H31" s="40"/>
      <c r="I31" s="12">
        <v>11</v>
      </c>
      <c r="J31" s="55">
        <v>0</v>
      </c>
      <c r="K31" s="12"/>
      <c r="L31" s="20"/>
      <c r="M31" s="12">
        <v>1</v>
      </c>
      <c r="N31" s="20"/>
      <c r="O31" s="18">
        <f t="shared" si="2"/>
        <v>23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73</v>
      </c>
      <c r="B32" s="16" t="s">
        <v>29</v>
      </c>
      <c r="C32" s="35"/>
      <c r="D32" s="12"/>
      <c r="E32" s="64">
        <v>0</v>
      </c>
      <c r="F32" s="64">
        <v>0</v>
      </c>
      <c r="G32" s="62"/>
      <c r="H32" s="40"/>
      <c r="I32" s="12">
        <v>0</v>
      </c>
      <c r="J32" s="55">
        <v>0</v>
      </c>
      <c r="K32" s="12"/>
      <c r="L32" s="20"/>
      <c r="M32" s="12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74</v>
      </c>
      <c r="B33" s="16" t="s">
        <v>30</v>
      </c>
      <c r="C33" s="35"/>
      <c r="D33" s="12"/>
      <c r="E33" s="64">
        <v>0</v>
      </c>
      <c r="F33" s="64">
        <v>0</v>
      </c>
      <c r="G33" s="37"/>
      <c r="H33" s="40"/>
      <c r="I33" s="12">
        <v>0</v>
      </c>
      <c r="J33" s="55">
        <v>0</v>
      </c>
      <c r="K33" s="12"/>
      <c r="L33" s="20"/>
      <c r="M33" s="12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75</v>
      </c>
      <c r="B34" s="16" t="s">
        <v>31</v>
      </c>
      <c r="C34" s="35">
        <v>1</v>
      </c>
      <c r="D34" s="12"/>
      <c r="E34" s="64">
        <v>0</v>
      </c>
      <c r="F34" s="64">
        <v>0</v>
      </c>
      <c r="G34" s="37"/>
      <c r="H34" s="40"/>
      <c r="I34" s="12">
        <v>6</v>
      </c>
      <c r="J34" s="55">
        <v>0</v>
      </c>
      <c r="K34" s="12"/>
      <c r="L34" s="20"/>
      <c r="M34" s="12"/>
      <c r="N34" s="20"/>
      <c r="O34" s="18">
        <f t="shared" si="2"/>
        <v>7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76</v>
      </c>
      <c r="B35" s="16" t="s">
        <v>32</v>
      </c>
      <c r="C35" s="30"/>
      <c r="D35" s="27"/>
      <c r="E35" s="65">
        <v>0</v>
      </c>
      <c r="F35" s="65">
        <v>0</v>
      </c>
      <c r="G35" s="39"/>
      <c r="H35" s="27">
        <v>3</v>
      </c>
      <c r="I35" s="30">
        <v>0</v>
      </c>
      <c r="J35" s="54">
        <f>SUM(J36:J38)</f>
        <v>0</v>
      </c>
      <c r="K35" s="27">
        <f>K36+K37+K38</f>
        <v>0</v>
      </c>
      <c r="L35" s="20"/>
      <c r="M35" s="27">
        <f>SUM(M36:M38)</f>
        <v>0</v>
      </c>
      <c r="N35" s="20"/>
      <c r="O35" s="18">
        <f t="shared" si="2"/>
        <v>0</v>
      </c>
      <c r="P35" s="19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79</v>
      </c>
      <c r="B36" s="16" t="s">
        <v>33</v>
      </c>
      <c r="C36" s="35"/>
      <c r="D36" s="12"/>
      <c r="E36" s="64">
        <v>0</v>
      </c>
      <c r="F36" s="64">
        <v>0</v>
      </c>
      <c r="G36" s="37"/>
      <c r="H36" s="12">
        <v>3</v>
      </c>
      <c r="I36" s="12">
        <v>0</v>
      </c>
      <c r="J36" s="55">
        <v>0</v>
      </c>
      <c r="K36" s="12"/>
      <c r="L36" s="20"/>
      <c r="M36" s="12"/>
      <c r="N36" s="20"/>
      <c r="O36" s="18">
        <f t="shared" si="2"/>
        <v>0</v>
      </c>
      <c r="P36" s="19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77</v>
      </c>
      <c r="B37" s="16" t="s">
        <v>34</v>
      </c>
      <c r="C37" s="35"/>
      <c r="E37" s="64">
        <v>0</v>
      </c>
      <c r="F37" s="64">
        <v>0</v>
      </c>
      <c r="G37" s="37"/>
      <c r="H37" s="12"/>
      <c r="I37" s="12">
        <v>0</v>
      </c>
      <c r="J37" s="55">
        <v>0</v>
      </c>
      <c r="K37" s="12"/>
      <c r="L37" s="20"/>
      <c r="M37" s="12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78</v>
      </c>
      <c r="B38" s="16" t="s">
        <v>35</v>
      </c>
      <c r="C38" s="35"/>
      <c r="D38" s="12"/>
      <c r="E38" s="64">
        <v>0</v>
      </c>
      <c r="F38" s="64">
        <v>0</v>
      </c>
      <c r="G38" s="37"/>
      <c r="H38" s="12"/>
      <c r="I38" s="12">
        <v>0</v>
      </c>
      <c r="J38" s="55">
        <v>0</v>
      </c>
      <c r="K38" s="12"/>
      <c r="L38" s="20"/>
      <c r="M38" s="12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80</v>
      </c>
      <c r="B39" s="11" t="s">
        <v>36</v>
      </c>
      <c r="C39" s="35"/>
      <c r="D39" s="12"/>
      <c r="E39" s="64">
        <v>0</v>
      </c>
      <c r="F39" s="64">
        <v>0</v>
      </c>
      <c r="G39" s="37"/>
      <c r="H39" s="12"/>
      <c r="I39" s="12">
        <v>0</v>
      </c>
      <c r="J39" s="55">
        <v>0</v>
      </c>
      <c r="K39" s="12"/>
      <c r="L39" s="18"/>
      <c r="M39" s="12"/>
      <c r="N39" s="18"/>
      <c r="O39" s="18">
        <f t="shared" si="2"/>
        <v>0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12.75" customHeight="1" x14ac:dyDescent="0.2">
      <c r="A40" s="10" t="s">
        <v>81</v>
      </c>
      <c r="B40" s="11" t="s">
        <v>37</v>
      </c>
      <c r="C40" s="35">
        <v>18</v>
      </c>
      <c r="D40" s="12"/>
      <c r="E40" s="65">
        <v>4</v>
      </c>
      <c r="F40" s="65">
        <v>0</v>
      </c>
      <c r="G40" s="60">
        <v>47</v>
      </c>
      <c r="H40" s="35"/>
      <c r="I40" s="12">
        <v>12</v>
      </c>
      <c r="J40" s="55">
        <v>0</v>
      </c>
      <c r="K40" s="12">
        <v>1</v>
      </c>
      <c r="L40" s="18"/>
      <c r="M40" s="12">
        <v>1</v>
      </c>
      <c r="N40" s="18"/>
      <c r="O40" s="18">
        <f t="shared" si="2"/>
        <v>83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82</v>
      </c>
      <c r="B41" s="11" t="s">
        <v>38</v>
      </c>
      <c r="C41" s="35"/>
      <c r="D41" s="12"/>
      <c r="E41" s="64">
        <v>0</v>
      </c>
      <c r="F41" s="64">
        <v>0</v>
      </c>
      <c r="G41" s="40"/>
      <c r="H41" s="12"/>
      <c r="I41" s="12">
        <v>0</v>
      </c>
      <c r="J41" s="55">
        <v>0</v>
      </c>
      <c r="K41" s="12"/>
      <c r="L41" s="18"/>
      <c r="M41" s="12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83</v>
      </c>
      <c r="B42" s="11" t="s">
        <v>39</v>
      </c>
      <c r="C42" s="35"/>
      <c r="D42" s="12"/>
      <c r="E42" s="64">
        <v>0</v>
      </c>
      <c r="F42" s="64">
        <v>0</v>
      </c>
      <c r="G42" s="40"/>
      <c r="H42" s="12"/>
      <c r="I42" s="12">
        <v>0</v>
      </c>
      <c r="J42" s="55">
        <v>0</v>
      </c>
      <c r="K42" s="12"/>
      <c r="L42" s="18"/>
      <c r="M42" s="12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84</v>
      </c>
      <c r="B43" s="11" t="s">
        <v>40</v>
      </c>
      <c r="C43" s="12"/>
      <c r="D43" s="12"/>
      <c r="E43" s="64">
        <v>0</v>
      </c>
      <c r="F43" s="64">
        <v>0</v>
      </c>
      <c r="G43" s="40"/>
      <c r="H43" s="12"/>
      <c r="I43" s="12">
        <v>0</v>
      </c>
      <c r="J43" s="55">
        <v>0</v>
      </c>
      <c r="K43" s="12"/>
      <c r="L43" s="18"/>
      <c r="M43" s="12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85</v>
      </c>
      <c r="B44" s="11" t="s">
        <v>41</v>
      </c>
      <c r="C44" s="12"/>
      <c r="D44" s="12"/>
      <c r="E44" s="64">
        <v>0</v>
      </c>
      <c r="F44" s="64">
        <v>0</v>
      </c>
      <c r="G44" s="40"/>
      <c r="H44" s="12"/>
      <c r="I44" s="12">
        <v>0</v>
      </c>
      <c r="J44" s="55">
        <v>0</v>
      </c>
      <c r="K44" s="12"/>
      <c r="L44" s="18"/>
      <c r="M44" s="12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86</v>
      </c>
      <c r="B45" s="14" t="s">
        <v>42</v>
      </c>
      <c r="C45" s="27">
        <f>C4+C40</f>
        <v>226</v>
      </c>
      <c r="D45" s="27">
        <f>D20</f>
        <v>3</v>
      </c>
      <c r="E45" s="65">
        <v>141</v>
      </c>
      <c r="F45" s="65">
        <v>3</v>
      </c>
      <c r="G45" s="30">
        <f>G40+G4</f>
        <v>91</v>
      </c>
      <c r="H45" s="30">
        <f>H4</f>
        <v>3</v>
      </c>
      <c r="I45" s="53">
        <f>SUM(I4,I40,I39)</f>
        <v>53</v>
      </c>
      <c r="J45" s="57">
        <v>0</v>
      </c>
      <c r="K45" s="30">
        <f>K4+K40</f>
        <v>42</v>
      </c>
      <c r="L45" s="22"/>
      <c r="M45" s="48">
        <f>M40+M4</f>
        <v>2</v>
      </c>
      <c r="N45" s="22"/>
      <c r="O45" s="22">
        <f t="shared" si="2"/>
        <v>555</v>
      </c>
      <c r="P45" s="23">
        <f t="shared" si="3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106</v>
      </c>
    </row>
    <row r="2" spans="1:46" s="7" customFormat="1" ht="15" customHeight="1" x14ac:dyDescent="0.25">
      <c r="A2" s="8"/>
      <c r="B2" s="9"/>
      <c r="C2" s="67" t="s">
        <v>87</v>
      </c>
      <c r="D2" s="68"/>
      <c r="E2" s="67" t="s">
        <v>88</v>
      </c>
      <c r="F2" s="68"/>
      <c r="G2" s="67" t="s">
        <v>94</v>
      </c>
      <c r="H2" s="68"/>
      <c r="I2" s="67" t="s">
        <v>107</v>
      </c>
      <c r="J2" s="68"/>
      <c r="K2" s="67" t="s">
        <v>91</v>
      </c>
      <c r="L2" s="68"/>
      <c r="M2" s="67" t="s">
        <v>92</v>
      </c>
      <c r="N2" s="71"/>
      <c r="O2" s="72" t="s">
        <v>93</v>
      </c>
      <c r="P2" s="71"/>
    </row>
    <row r="3" spans="1:46" s="7" customFormat="1" x14ac:dyDescent="0.25">
      <c r="A3" s="24"/>
      <c r="B3" s="25"/>
      <c r="C3" s="25" t="s">
        <v>95</v>
      </c>
      <c r="D3" s="25" t="s">
        <v>96</v>
      </c>
      <c r="E3" s="25" t="s">
        <v>95</v>
      </c>
      <c r="F3" s="25" t="s">
        <v>96</v>
      </c>
      <c r="G3" s="25" t="s">
        <v>95</v>
      </c>
      <c r="H3" s="25" t="s">
        <v>96</v>
      </c>
      <c r="I3" s="25" t="s">
        <v>95</v>
      </c>
      <c r="J3" s="25" t="s">
        <v>96</v>
      </c>
      <c r="K3" s="25" t="s">
        <v>95</v>
      </c>
      <c r="L3" s="25" t="s">
        <v>96</v>
      </c>
      <c r="M3" s="25" t="s">
        <v>95</v>
      </c>
      <c r="N3" s="26" t="s">
        <v>96</v>
      </c>
      <c r="O3" s="25" t="s">
        <v>97</v>
      </c>
      <c r="P3" s="26" t="s">
        <v>96</v>
      </c>
    </row>
    <row r="4" spans="1:46" s="1" customFormat="1" x14ac:dyDescent="0.2">
      <c r="A4" s="10" t="s">
        <v>61</v>
      </c>
      <c r="B4" s="11" t="s">
        <v>1</v>
      </c>
      <c r="C4" s="27">
        <f t="shared" ref="C4" si="0">C5+C22</f>
        <v>143</v>
      </c>
      <c r="D4" s="27">
        <f>D5+D22</f>
        <v>3</v>
      </c>
      <c r="E4" s="27">
        <v>109</v>
      </c>
      <c r="F4" s="27">
        <v>3</v>
      </c>
      <c r="G4" s="30">
        <f>G5+G22</f>
        <v>33</v>
      </c>
      <c r="H4" s="30">
        <v>3</v>
      </c>
      <c r="I4" s="50">
        <f>SUM(I5,I22,I29)</f>
        <v>31</v>
      </c>
      <c r="J4" s="50"/>
      <c r="K4" s="27">
        <f>K5+K22</f>
        <v>54</v>
      </c>
      <c r="L4" s="18"/>
      <c r="M4" s="27"/>
      <c r="N4" s="18"/>
      <c r="O4" s="18">
        <f>C4+E4+G4+I4+K4+M4</f>
        <v>370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62</v>
      </c>
      <c r="B5" s="11" t="s">
        <v>2</v>
      </c>
      <c r="C5" s="27">
        <f>C6+C12+C18</f>
        <v>115</v>
      </c>
      <c r="D5" s="27">
        <f>D6+D12+D18</f>
        <v>3</v>
      </c>
      <c r="E5" s="27">
        <v>109</v>
      </c>
      <c r="F5" s="27">
        <v>3</v>
      </c>
      <c r="G5" s="30">
        <f>G6+G12</f>
        <v>22</v>
      </c>
      <c r="H5" s="42"/>
      <c r="I5" s="50">
        <f>SUM(I12,I6)</f>
        <v>23</v>
      </c>
      <c r="J5" s="50"/>
      <c r="K5" s="27">
        <f>K6+K12</f>
        <v>45</v>
      </c>
      <c r="L5" s="18"/>
      <c r="M5" s="27"/>
      <c r="N5" s="18"/>
      <c r="O5" s="18">
        <f t="shared" ref="O5:O45" si="1">C5+E5+G5+I5+K5+M5</f>
        <v>314</v>
      </c>
      <c r="P5" s="19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63</v>
      </c>
      <c r="B6" s="16" t="s">
        <v>3</v>
      </c>
      <c r="C6" s="27">
        <f>SUM(C7:C11)</f>
        <v>98</v>
      </c>
      <c r="D6" s="27"/>
      <c r="E6" s="27">
        <v>99</v>
      </c>
      <c r="F6" s="27">
        <v>0</v>
      </c>
      <c r="G6" s="30">
        <f>G7+G10</f>
        <v>18</v>
      </c>
      <c r="H6" s="42"/>
      <c r="I6" s="50">
        <f>SUM(I7:I11)</f>
        <v>19</v>
      </c>
      <c r="J6" s="50"/>
      <c r="K6" s="27">
        <f>K7</f>
        <v>44</v>
      </c>
      <c r="L6" s="20"/>
      <c r="M6" s="27"/>
      <c r="N6" s="20"/>
      <c r="O6" s="18">
        <f t="shared" si="1"/>
        <v>278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64</v>
      </c>
      <c r="B7" s="16" t="s">
        <v>4</v>
      </c>
      <c r="C7" s="35">
        <v>80</v>
      </c>
      <c r="D7" s="12"/>
      <c r="E7" s="12">
        <v>29</v>
      </c>
      <c r="F7" s="12">
        <v>0</v>
      </c>
      <c r="G7" s="12">
        <v>18</v>
      </c>
      <c r="H7" s="40"/>
      <c r="I7" s="12">
        <v>18</v>
      </c>
      <c r="J7" s="12"/>
      <c r="K7" s="35">
        <v>44</v>
      </c>
      <c r="L7" s="20"/>
      <c r="M7" s="12"/>
      <c r="N7" s="20"/>
      <c r="O7" s="18">
        <f t="shared" si="1"/>
        <v>189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65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66</v>
      </c>
      <c r="B9" s="16" t="s">
        <v>6</v>
      </c>
      <c r="C9" s="35">
        <v>18</v>
      </c>
      <c r="D9" s="12"/>
      <c r="E9" s="12">
        <v>27</v>
      </c>
      <c r="F9" s="12">
        <v>0</v>
      </c>
      <c r="G9" s="38"/>
      <c r="H9" s="40"/>
      <c r="I9" s="12">
        <v>1</v>
      </c>
      <c r="J9" s="12"/>
      <c r="K9" s="35"/>
      <c r="L9" s="20"/>
      <c r="M9" s="12"/>
      <c r="N9" s="20"/>
      <c r="O9" s="18">
        <f t="shared" si="1"/>
        <v>46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67</v>
      </c>
      <c r="B10" s="16" t="s">
        <v>7</v>
      </c>
      <c r="C10" s="35"/>
      <c r="D10" s="12"/>
      <c r="E10" s="12">
        <v>43</v>
      </c>
      <c r="F10" s="12">
        <v>0</v>
      </c>
      <c r="G10" s="35"/>
      <c r="H10" s="40"/>
      <c r="I10" s="12">
        <v>0</v>
      </c>
      <c r="J10" s="12"/>
      <c r="K10" s="12"/>
      <c r="L10" s="20"/>
      <c r="M10" s="12"/>
      <c r="N10" s="20"/>
      <c r="O10" s="18">
        <f t="shared" si="1"/>
        <v>43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68</v>
      </c>
      <c r="B11" s="16" t="s">
        <v>8</v>
      </c>
      <c r="C11" s="35"/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1"/>
        <v>0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69</v>
      </c>
      <c r="B12" s="16" t="s">
        <v>9</v>
      </c>
      <c r="C12" s="30">
        <f>SUM(C13:C17)</f>
        <v>17</v>
      </c>
      <c r="D12" s="27"/>
      <c r="E12" s="27">
        <v>10</v>
      </c>
      <c r="F12" s="27">
        <v>0</v>
      </c>
      <c r="G12" s="30">
        <f>G14+G17</f>
        <v>4</v>
      </c>
      <c r="H12" s="42"/>
      <c r="I12" s="52">
        <f>SUM(I13:I17)</f>
        <v>4</v>
      </c>
      <c r="J12" s="27"/>
      <c r="K12" s="27">
        <f>SUM(K13:K17)</f>
        <v>1</v>
      </c>
      <c r="L12" s="20"/>
      <c r="M12" s="27"/>
      <c r="N12" s="20"/>
      <c r="O12" s="18">
        <f t="shared" si="1"/>
        <v>36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70</v>
      </c>
      <c r="B13" s="16" t="s">
        <v>10</v>
      </c>
      <c r="C13" s="35"/>
      <c r="D13" s="12"/>
      <c r="E13" s="12">
        <v>1</v>
      </c>
      <c r="F13" s="12">
        <v>0</v>
      </c>
      <c r="G13" s="37"/>
      <c r="H13" s="40"/>
      <c r="I13" s="12"/>
      <c r="J13" s="12"/>
      <c r="K13" s="12"/>
      <c r="L13" s="20"/>
      <c r="M13" s="12"/>
      <c r="N13" s="20"/>
      <c r="O13" s="18">
        <f t="shared" si="1"/>
        <v>1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71</v>
      </c>
      <c r="B14" s="16" t="s">
        <v>11</v>
      </c>
      <c r="C14" s="35">
        <v>15</v>
      </c>
      <c r="D14" s="12"/>
      <c r="E14" s="12">
        <v>9</v>
      </c>
      <c r="F14" s="12">
        <v>0</v>
      </c>
      <c r="G14" s="12">
        <v>3</v>
      </c>
      <c r="H14" s="40"/>
      <c r="I14" s="12">
        <v>4</v>
      </c>
      <c r="J14" s="12"/>
      <c r="K14" s="12">
        <v>1</v>
      </c>
      <c r="L14" s="20"/>
      <c r="M14" s="12"/>
      <c r="N14" s="20"/>
      <c r="O14" s="18">
        <f t="shared" si="1"/>
        <v>32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72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73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74</v>
      </c>
      <c r="B17" s="16" t="s">
        <v>14</v>
      </c>
      <c r="C17" s="12">
        <v>2</v>
      </c>
      <c r="D17" s="12"/>
      <c r="E17" s="12">
        <v>0</v>
      </c>
      <c r="F17" s="12">
        <v>0</v>
      </c>
      <c r="G17" s="35">
        <v>1</v>
      </c>
      <c r="H17" s="40"/>
      <c r="I17" s="12">
        <v>0</v>
      </c>
      <c r="J17" s="12"/>
      <c r="K17" s="12"/>
      <c r="L17" s="20"/>
      <c r="M17" s="12"/>
      <c r="N17" s="20"/>
      <c r="O17" s="18">
        <f t="shared" si="1"/>
        <v>3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75</v>
      </c>
      <c r="B18" s="16" t="s">
        <v>15</v>
      </c>
      <c r="C18" s="30"/>
      <c r="D18" s="27">
        <f>D20</f>
        <v>3</v>
      </c>
      <c r="E18" s="27">
        <v>0</v>
      </c>
      <c r="F18" s="27">
        <v>3</v>
      </c>
      <c r="G18" s="39"/>
      <c r="H18" s="41"/>
      <c r="I18" s="30">
        <v>0</v>
      </c>
      <c r="J18" s="27"/>
      <c r="K18" s="27"/>
      <c r="L18" s="20"/>
      <c r="M18" s="30"/>
      <c r="N18" s="20"/>
      <c r="O18" s="18">
        <f t="shared" si="1"/>
        <v>0</v>
      </c>
      <c r="P18" s="19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76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77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1"/>
        <v>0</v>
      </c>
      <c r="P20" s="19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78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62</v>
      </c>
      <c r="B22" s="11" t="s">
        <v>19</v>
      </c>
      <c r="C22" s="30">
        <f>C23+C29+C35</f>
        <v>28</v>
      </c>
      <c r="D22" s="30"/>
      <c r="E22" s="27">
        <v>0</v>
      </c>
      <c r="F22" s="27">
        <v>0</v>
      </c>
      <c r="G22" s="30">
        <f>G23</f>
        <v>11</v>
      </c>
      <c r="H22" s="41"/>
      <c r="I22" s="30">
        <f>SUM(I23,I35)</f>
        <v>2</v>
      </c>
      <c r="J22" s="30"/>
      <c r="K22" s="27">
        <f>K23+K29</f>
        <v>9</v>
      </c>
      <c r="L22" s="18"/>
      <c r="M22" s="27"/>
      <c r="N22" s="18"/>
      <c r="O22" s="18">
        <f t="shared" si="1"/>
        <v>50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64</v>
      </c>
      <c r="B23" s="16" t="s">
        <v>20</v>
      </c>
      <c r="C23" s="30">
        <f>SUM(C25:C28)</f>
        <v>17</v>
      </c>
      <c r="D23" s="27"/>
      <c r="E23" s="27">
        <v>0</v>
      </c>
      <c r="F23" s="27">
        <v>0</v>
      </c>
      <c r="G23" s="30">
        <f>G25</f>
        <v>11</v>
      </c>
      <c r="H23" s="41"/>
      <c r="I23" s="30">
        <f t="shared" ref="I23" si="3">SUM(I24:I28)</f>
        <v>2</v>
      </c>
      <c r="J23" s="27"/>
      <c r="K23" s="27">
        <f>K25</f>
        <v>9</v>
      </c>
      <c r="L23" s="20"/>
      <c r="M23" s="27"/>
      <c r="N23" s="20"/>
      <c r="O23" s="18">
        <f t="shared" si="1"/>
        <v>39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65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66</v>
      </c>
      <c r="B25" s="16" t="s">
        <v>22</v>
      </c>
      <c r="C25" s="35">
        <v>17</v>
      </c>
      <c r="D25" s="12"/>
      <c r="E25" s="12">
        <v>0</v>
      </c>
      <c r="F25" s="12">
        <v>0</v>
      </c>
      <c r="G25" s="12">
        <v>11</v>
      </c>
      <c r="H25" s="43"/>
      <c r="I25" s="12">
        <v>2</v>
      </c>
      <c r="J25" s="12"/>
      <c r="K25" s="12">
        <v>9</v>
      </c>
      <c r="L25" s="20"/>
      <c r="M25" s="12"/>
      <c r="N25" s="20"/>
      <c r="O25" s="18">
        <f t="shared" si="1"/>
        <v>39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67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68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69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70</v>
      </c>
      <c r="B29" s="16" t="s">
        <v>26</v>
      </c>
      <c r="C29" s="30">
        <f>SUM(C30:C34)</f>
        <v>11</v>
      </c>
      <c r="D29" s="27"/>
      <c r="E29" s="27">
        <v>0</v>
      </c>
      <c r="F29" s="27">
        <v>0</v>
      </c>
      <c r="G29" s="39"/>
      <c r="H29" s="41"/>
      <c r="I29" s="30">
        <f>SUM(I30:I34)</f>
        <v>6</v>
      </c>
      <c r="J29" s="27"/>
      <c r="K29" s="27">
        <v>0</v>
      </c>
      <c r="L29" s="20"/>
      <c r="M29" s="27"/>
      <c r="N29" s="20"/>
      <c r="O29" s="18">
        <f t="shared" si="1"/>
        <v>17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71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72</v>
      </c>
      <c r="B31" s="16" t="s">
        <v>28</v>
      </c>
      <c r="C31" s="35">
        <v>10</v>
      </c>
      <c r="D31" s="12"/>
      <c r="E31" s="12">
        <v>0</v>
      </c>
      <c r="F31" s="12">
        <v>0</v>
      </c>
      <c r="G31" s="37"/>
      <c r="H31" s="40"/>
      <c r="I31" s="12">
        <v>5</v>
      </c>
      <c r="J31" s="12"/>
      <c r="K31" s="12"/>
      <c r="L31" s="20"/>
      <c r="M31" s="12"/>
      <c r="N31" s="20"/>
      <c r="O31" s="18">
        <f t="shared" si="1"/>
        <v>15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73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74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75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37"/>
      <c r="H34" s="40"/>
      <c r="I34" s="12">
        <v>1</v>
      </c>
      <c r="J34" s="12"/>
      <c r="K34" s="12"/>
      <c r="L34" s="20"/>
      <c r="M34" s="12"/>
      <c r="N34" s="20"/>
      <c r="O34" s="18">
        <f t="shared" si="1"/>
        <v>2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76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7"/>
      <c r="N35" s="20"/>
      <c r="O35" s="18">
        <f t="shared" si="1"/>
        <v>0</v>
      </c>
      <c r="P35" s="19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79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1"/>
        <v>0</v>
      </c>
      <c r="P36" s="19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77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78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80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x14ac:dyDescent="0.2">
      <c r="A40" s="10" t="s">
        <v>81</v>
      </c>
      <c r="B40" s="11" t="s">
        <v>37</v>
      </c>
      <c r="C40" s="35">
        <v>21</v>
      </c>
      <c r="D40" s="12"/>
      <c r="E40" s="27">
        <v>3</v>
      </c>
      <c r="F40" s="27">
        <v>0</v>
      </c>
      <c r="G40" s="12">
        <v>46</v>
      </c>
      <c r="H40" s="35"/>
      <c r="I40" s="12">
        <v>10</v>
      </c>
      <c r="J40" s="12"/>
      <c r="K40" s="12"/>
      <c r="L40" s="18"/>
      <c r="M40" s="12"/>
      <c r="N40" s="18"/>
      <c r="O40" s="18">
        <f t="shared" si="1"/>
        <v>80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82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83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84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85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86</v>
      </c>
      <c r="B45" s="14" t="s">
        <v>42</v>
      </c>
      <c r="C45" s="27">
        <f>C4+C40</f>
        <v>164</v>
      </c>
      <c r="D45" s="27">
        <f>D20</f>
        <v>3</v>
      </c>
      <c r="E45" s="27">
        <v>112</v>
      </c>
      <c r="F45" s="27">
        <v>3</v>
      </c>
      <c r="G45" s="30">
        <f>G40+G4</f>
        <v>79</v>
      </c>
      <c r="H45" s="30">
        <f>H4</f>
        <v>3</v>
      </c>
      <c r="I45" s="53">
        <f>SUM(I4,I40)</f>
        <v>41</v>
      </c>
      <c r="J45" s="27"/>
      <c r="K45" s="30">
        <f>K4+K40</f>
        <v>54</v>
      </c>
      <c r="L45" s="22"/>
      <c r="M45" s="59"/>
      <c r="N45" s="22"/>
      <c r="O45" s="22">
        <f t="shared" si="1"/>
        <v>450</v>
      </c>
      <c r="P45" s="23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2023-05-26T07:50:43Z</cp:lastPrinted>
  <dcterms:created xsi:type="dcterms:W3CDTF">2023-05-26T07:03:41Z</dcterms:created>
  <dcterms:modified xsi:type="dcterms:W3CDTF">2026-04-15T09:47:36Z</dcterms:modified>
</cp:coreProperties>
</file>