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13_ncr:1_{6BA5964D-A4E6-4DF5-8854-988D62153ECF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4" l="1"/>
  <c r="I19" i="4" s="1"/>
  <c r="I18" i="4"/>
  <c r="I17" i="4"/>
  <c r="I16" i="4" s="1"/>
  <c r="I34" i="4" s="1"/>
  <c r="I13" i="4"/>
  <c r="I10" i="4"/>
  <c r="I20" i="3"/>
  <c r="I19" i="3" s="1"/>
  <c r="I16" i="3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D20" i="4"/>
  <c r="D19" i="4" s="1"/>
  <c r="D18" i="4"/>
  <c r="D17" i="4"/>
  <c r="D13" i="4"/>
  <c r="D10" i="4"/>
  <c r="D16" i="4" s="1"/>
  <c r="D34" i="4" s="1"/>
  <c r="D20" i="3"/>
  <c r="D19" i="3" s="1"/>
  <c r="D18" i="3"/>
  <c r="D17" i="3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L20" i="4"/>
  <c r="L19" i="4" s="1"/>
  <c r="L18" i="4"/>
  <c r="L17" i="4"/>
  <c r="L16" i="4" s="1"/>
  <c r="L34" i="4" s="1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/>
  <c r="L13" i="1"/>
  <c r="L10" i="1"/>
  <c r="I20" i="8"/>
  <c r="I19" i="8" s="1"/>
  <c r="I18" i="8"/>
  <c r="I17" i="8"/>
  <c r="I16" i="8" s="1"/>
  <c r="I34" i="8" s="1"/>
  <c r="I13" i="8"/>
  <c r="I10" i="8"/>
  <c r="M20" i="8"/>
  <c r="M19" i="8" s="1"/>
  <c r="L20" i="8"/>
  <c r="L19" i="8" s="1"/>
  <c r="M18" i="8"/>
  <c r="L18" i="8"/>
  <c r="L17" i="8"/>
  <c r="M16" i="8"/>
  <c r="L16" i="8"/>
  <c r="L34" i="8" s="1"/>
  <c r="L13" i="8"/>
  <c r="L10" i="8"/>
  <c r="D20" i="8"/>
  <c r="D19" i="8" s="1"/>
  <c r="D18" i="8"/>
  <c r="D17" i="8"/>
  <c r="D13" i="8"/>
  <c r="D10" i="8"/>
  <c r="D16" i="8" s="1"/>
  <c r="D34" i="8" s="1"/>
  <c r="I20" i="7"/>
  <c r="I19" i="7" s="1"/>
  <c r="I18" i="7"/>
  <c r="I17" i="7"/>
  <c r="I16" i="7" s="1"/>
  <c r="I13" i="7"/>
  <c r="I10" i="7"/>
  <c r="M20" i="7"/>
  <c r="M19" i="7" s="1"/>
  <c r="L20" i="7"/>
  <c r="L19" i="7" s="1"/>
  <c r="M18" i="7"/>
  <c r="M16" i="7" s="1"/>
  <c r="L16" i="7"/>
  <c r="M13" i="7"/>
  <c r="L13" i="7"/>
  <c r="M10" i="7"/>
  <c r="L10" i="7"/>
  <c r="D20" i="7"/>
  <c r="D19" i="7" s="1"/>
  <c r="D18" i="7"/>
  <c r="D17" i="7"/>
  <c r="D16" i="7" s="1"/>
  <c r="D13" i="7"/>
  <c r="D10" i="7"/>
  <c r="I20" i="6"/>
  <c r="I19" i="6" s="1"/>
  <c r="I18" i="6"/>
  <c r="I17" i="6"/>
  <c r="I16" i="6" s="1"/>
  <c r="I34" i="6" s="1"/>
  <c r="I13" i="6"/>
  <c r="I10" i="6"/>
  <c r="M20" i="6"/>
  <c r="M19" i="6" s="1"/>
  <c r="M34" i="6" s="1"/>
  <c r="L20" i="6"/>
  <c r="L19" i="6" s="1"/>
  <c r="M18" i="6"/>
  <c r="M16" i="6" s="1"/>
  <c r="L18" i="6"/>
  <c r="L17" i="6"/>
  <c r="L16" i="6"/>
  <c r="L34" i="6" s="1"/>
  <c r="L13" i="6"/>
  <c r="L10" i="6"/>
  <c r="D20" i="6"/>
  <c r="D19" i="6" s="1"/>
  <c r="D18" i="6"/>
  <c r="D17" i="6"/>
  <c r="D13" i="6"/>
  <c r="D10" i="6"/>
  <c r="D16" i="6" s="1"/>
  <c r="D34" i="6" s="1"/>
  <c r="I20" i="5"/>
  <c r="I19" i="5" s="1"/>
  <c r="I18" i="5"/>
  <c r="I17" i="5"/>
  <c r="I16" i="5" s="1"/>
  <c r="I34" i="5" s="1"/>
  <c r="I13" i="5"/>
  <c r="I10" i="5"/>
  <c r="M20" i="5"/>
  <c r="M19" i="5" s="1"/>
  <c r="L20" i="5"/>
  <c r="L19" i="5" s="1"/>
  <c r="M18" i="5"/>
  <c r="L18" i="5"/>
  <c r="M17" i="5"/>
  <c r="L17" i="5"/>
  <c r="L16" i="5"/>
  <c r="L34" i="5" s="1"/>
  <c r="M13" i="5"/>
  <c r="L13" i="5"/>
  <c r="M10" i="5"/>
  <c r="M16" i="5" s="1"/>
  <c r="M34" i="5" s="1"/>
  <c r="L10" i="5"/>
  <c r="D20" i="5"/>
  <c r="D19" i="5" s="1"/>
  <c r="D18" i="5"/>
  <c r="D17" i="5"/>
  <c r="D16" i="5" s="1"/>
  <c r="D34" i="5" s="1"/>
  <c r="D13" i="5"/>
  <c r="D10" i="5"/>
  <c r="H20" i="4"/>
  <c r="H19" i="4" s="1"/>
  <c r="H20" i="3"/>
  <c r="H19" i="3" s="1"/>
  <c r="H20" i="2"/>
  <c r="H19" i="2" s="1"/>
  <c r="H20" i="1"/>
  <c r="H19" i="1" s="1"/>
  <c r="H20" i="8"/>
  <c r="H19" i="8" s="1"/>
  <c r="H20" i="7"/>
  <c r="H19" i="7" s="1"/>
  <c r="H20" i="6"/>
  <c r="H19" i="6" s="1"/>
  <c r="H20" i="5"/>
  <c r="H19" i="5" s="1"/>
  <c r="J20" i="8"/>
  <c r="J19" i="8" s="1"/>
  <c r="J18" i="8"/>
  <c r="J17" i="8"/>
  <c r="J16" i="8" s="1"/>
  <c r="J13" i="8"/>
  <c r="J10" i="8"/>
  <c r="J34" i="8" s="1"/>
  <c r="J20" i="7"/>
  <c r="J19" i="7" s="1"/>
  <c r="J16" i="7"/>
  <c r="J13" i="7"/>
  <c r="J10" i="7"/>
  <c r="J20" i="6"/>
  <c r="J19" i="6" s="1"/>
  <c r="J18" i="6"/>
  <c r="J17" i="6"/>
  <c r="J16" i="6" s="1"/>
  <c r="J13" i="6"/>
  <c r="J10" i="6"/>
  <c r="J34" i="6" s="1"/>
  <c r="J20" i="5"/>
  <c r="J19" i="5" s="1"/>
  <c r="J18" i="5"/>
  <c r="J17" i="5"/>
  <c r="J16" i="5" s="1"/>
  <c r="J13" i="5"/>
  <c r="J10" i="5"/>
  <c r="J34" i="5" s="1"/>
  <c r="J20" i="4"/>
  <c r="J19" i="4" s="1"/>
  <c r="J18" i="4"/>
  <c r="J17" i="4"/>
  <c r="J16" i="4"/>
  <c r="J13" i="4"/>
  <c r="J10" i="4"/>
  <c r="J20" i="3"/>
  <c r="J19" i="3" s="1"/>
  <c r="J16" i="3"/>
  <c r="J13" i="3"/>
  <c r="J10" i="3"/>
  <c r="J20" i="2"/>
  <c r="J19" i="2" s="1"/>
  <c r="J34" i="2" s="1"/>
  <c r="J18" i="2"/>
  <c r="J17" i="2"/>
  <c r="J16" i="2"/>
  <c r="J13" i="2"/>
  <c r="J10" i="2"/>
  <c r="J20" i="1"/>
  <c r="J19" i="1"/>
  <c r="J34" i="1" s="1"/>
  <c r="J18" i="1"/>
  <c r="J17" i="1"/>
  <c r="J16" i="1"/>
  <c r="J13" i="1"/>
  <c r="J10" i="1"/>
  <c r="M20" i="4"/>
  <c r="M19" i="4" s="1"/>
  <c r="M34" i="4" s="1"/>
  <c r="M20" i="3"/>
  <c r="M19" i="3" s="1"/>
  <c r="M34" i="3" s="1"/>
  <c r="M20" i="2"/>
  <c r="M19" i="2" s="1"/>
  <c r="M34" i="2" s="1"/>
  <c r="M20" i="1"/>
  <c r="M19" i="1"/>
  <c r="M34" i="1" s="1"/>
  <c r="L34" i="1" l="1"/>
  <c r="J34" i="4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53C01644-AE16-449D-BBAE-B9E4D697DF71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EEFFBB4-E604-4813-83F8-D55529FD7E82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7D9AE19-4E34-4531-B8AC-F8F35C06347E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B5D6BBC9-3768-4D95-A364-E9ADCC74663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<sst xmlns="http://schemas.openxmlformats.org/spreadsheetml/2006/main" count="616" uniqueCount="82">
  <si>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</si>
  <si>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</si>
  <si>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</si>
  <si>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</si>
  <si>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</si>
  <si>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</si>
  <si>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</si>
  <si>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</si>
  <si>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</si>
  <si>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</si>
  <si>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</si>
  <si>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</si>
  <si>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</si>
  <si>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</si>
  <si>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</si>
  <si>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</si>
  <si>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</si>
  <si>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</si>
  <si>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</si>
  <si>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</si>
  <si>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</si>
  <si>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</si>
  <si>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</si>
  <si>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</si>
  <si>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</si>
  <si>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</si>
  <si>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</si>
  <si>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</si>
  <si>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</si>
  <si>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</si>
  <si>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</si>
  <si>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</si>
  <si>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</si>
  <si>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</si>
  <si>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</si>
  <si>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</si>
  <si>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</si>
  <si>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</si>
  <si>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</si>
  <si>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</si>
  <si>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</si>
  <si>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</si>
  <si>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</si>
  <si>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</si>
  <si>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</si>
  <si>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</si>
  <si>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</si>
  <si>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</si>
  <si>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</si>
  <si>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</si>
  <si>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</si>
  <si>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</si>
  <si>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</si>
  <si>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</si>
  <si>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</si>
  <si>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</si>
  <si>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</si>
  <si>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</si>
  <si>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</si>
  <si>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</si>
  <si>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</si>
  <si>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</si>
  <si>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</si>
  <si>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</si>
  <si>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</si>
  <si>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</si>
  <si>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</si>
  <si>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</si>
  <si>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</si>
  <si>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</si>
  <si>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</si>
  <si>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</si>
  <si>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Sigal</t>
  </si>
  <si>
    <t>Makedonia Osiguruvanje</t>
  </si>
  <si>
    <t>Primi i shkruar bruto, në mijëra denarë për muajin mars të vitit 2026</t>
  </si>
  <si>
    <t>Primi i shkruar bruto, në mijëra denarë për muajin mars të vitit 2025</t>
  </si>
  <si>
    <t>Dëme të paguara bruto,në mijëra denarë për muajin mars  të vitit  2026</t>
  </si>
  <si>
    <t>Dëme të paguara bruto,në mijëra denarë për muajin mars  të vitit  2025</t>
  </si>
  <si>
    <t>Numri i kontratave të lidhura  për muajin mars të vitit 2026</t>
  </si>
  <si>
    <t>Numri i kontratave të lidhura  për muajin mars të vitit 2025</t>
  </si>
  <si>
    <t>Numri i dëmeve të likuiduara për muajin mars  të vitit 2026</t>
  </si>
  <si>
    <t>Numri i dëmeve të likuiduara për muajin mars 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</si>
</sst>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color theme="9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2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167" fontId="7" fillId="3" borderId="1" xfId="4" applyNumberFormat="1" applyFont="1" applyFill="1" applyBorder="1" applyAlignment="1">
      <alignment vertical="center" wrapText="1"/>
    </xf>
    <xf numFmtId="167" fontId="4" fillId="3" borderId="1" xfId="4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167" fontId="7" fillId="5" borderId="1" xfId="4" applyNumberFormat="1" applyFont="1" applyFill="1" applyBorder="1" applyAlignment="1">
      <alignment vertical="center" wrapText="1"/>
    </xf>
    <xf numFmtId="167" fontId="7" fillId="5" borderId="0" xfId="4" applyNumberFormat="1" applyFont="1" applyFill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3" fontId="4" fillId="3" borderId="1" xfId="2" applyNumberFormat="1" applyFont="1" applyFill="1" applyBorder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  <xf numFmtId="0" fontId="4" fillId="7" borderId="5" xfId="1" applyFont="1" applyFill="1" applyBorder="1" applyAlignment="1">
      <alignment horizontal="left"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34">
        <v>12125</v>
      </c>
      <c r="D3" s="29">
        <v>5807.3119999999999</v>
      </c>
      <c r="E3" s="19">
        <v>1901</v>
      </c>
      <c r="F3" s="19">
        <v>5315.17</v>
      </c>
      <c r="G3" s="37">
        <v>8513.32</v>
      </c>
      <c r="H3" s="19">
        <v>8091.5420000000013</v>
      </c>
      <c r="I3" s="19">
        <v>6894.0829999999996</v>
      </c>
      <c r="J3" s="19">
        <v>4072</v>
      </c>
      <c r="K3" s="18">
        <v>3654</v>
      </c>
      <c r="L3" s="23">
        <v>5292.08</v>
      </c>
      <c r="M3" s="32">
        <v>0</v>
      </c>
      <c r="N3" s="13">
        <f>SUM(C3:M3)</f>
        <v>61665.506999999998</v>
      </c>
    </row>
    <row r="4" spans="1:14">
      <c r="A4" s="6" t="s">
        <v>33</v>
      </c>
      <c r="B4" s="1" t="s">
        <v>1</v>
      </c>
      <c r="C4" s="34">
        <v>32999</v>
      </c>
      <c r="D4" s="29">
        <v>28442.498</v>
      </c>
      <c r="E4" s="19">
        <v>8594</v>
      </c>
      <c r="F4" s="19">
        <v>0</v>
      </c>
      <c r="G4" s="37">
        <v>12376.37</v>
      </c>
      <c r="H4" s="19">
        <v>13919.282999999998</v>
      </c>
      <c r="I4" s="19">
        <v>23907.325000000001</v>
      </c>
      <c r="J4" s="19">
        <v>13473</v>
      </c>
      <c r="K4" s="18">
        <v>0</v>
      </c>
      <c r="L4" s="23">
        <v>15744.79</v>
      </c>
      <c r="M4" s="32">
        <v>0</v>
      </c>
      <c r="N4" s="13">
        <f t="shared" ref="N4:N34" si="0">SUM(C4:M4)</f>
        <v>149456.26599999997</v>
      </c>
    </row>
    <row r="5" spans="1:14" ht="25.5">
      <c r="A5" s="6" t="s">
        <v>34</v>
      </c>
      <c r="B5" s="1" t="s">
        <v>2</v>
      </c>
      <c r="C5" s="34">
        <v>17987</v>
      </c>
      <c r="D5" s="29">
        <v>13641.819</v>
      </c>
      <c r="E5" s="19">
        <v>7952</v>
      </c>
      <c r="F5" s="19">
        <v>2158.9940000000001</v>
      </c>
      <c r="G5" s="37">
        <v>15518.51</v>
      </c>
      <c r="H5" s="19">
        <v>28577.201000000001</v>
      </c>
      <c r="I5" s="19">
        <v>16288.945</v>
      </c>
      <c r="J5" s="19">
        <v>8337</v>
      </c>
      <c r="K5" s="18">
        <v>14429</v>
      </c>
      <c r="L5" s="23">
        <v>13490.37</v>
      </c>
      <c r="M5" s="32">
        <v>0</v>
      </c>
      <c r="N5" s="13">
        <f t="shared" si="0"/>
        <v>138380.83900000001</v>
      </c>
    </row>
    <row r="6" spans="1:14" ht="25.5">
      <c r="A6" s="6" t="s">
        <v>35</v>
      </c>
      <c r="B6" s="1" t="s">
        <v>3</v>
      </c>
      <c r="C6" s="34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4">
        <v>0</v>
      </c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7">
        <v>0</v>
      </c>
      <c r="H8" s="19">
        <v>88.629000000000005</v>
      </c>
      <c r="I8" s="19">
        <v>0</v>
      </c>
      <c r="J8" s="19">
        <v>0</v>
      </c>
      <c r="K8" s="18">
        <v>0</v>
      </c>
      <c r="L8" s="23">
        <v>79.48</v>
      </c>
      <c r="M8" s="32">
        <v>0</v>
      </c>
      <c r="N8" s="13">
        <f t="shared" si="0"/>
        <v>168.10900000000001</v>
      </c>
    </row>
    <row r="9" spans="1:14" ht="25.5">
      <c r="A9" s="6" t="s">
        <v>38</v>
      </c>
      <c r="B9" s="1" t="s">
        <v>6</v>
      </c>
      <c r="C9" s="34">
        <v>25</v>
      </c>
      <c r="D9" s="19">
        <v>410.35599999999999</v>
      </c>
      <c r="E9" s="19">
        <v>1705</v>
      </c>
      <c r="F9" s="19">
        <v>0</v>
      </c>
      <c r="G9" s="37">
        <v>2546.4699999999998</v>
      </c>
      <c r="H9" s="19">
        <v>1340.5969999999998</v>
      </c>
      <c r="I9" s="19">
        <v>824.971</v>
      </c>
      <c r="J9" s="19">
        <v>1342</v>
      </c>
      <c r="K9" s="18">
        <v>208</v>
      </c>
      <c r="L9" s="23">
        <v>388.68</v>
      </c>
      <c r="M9" s="32">
        <v>0</v>
      </c>
      <c r="N9" s="13">
        <f t="shared" si="0"/>
        <v>8791.0739999999987</v>
      </c>
    </row>
    <row r="10" spans="1:14" ht="25.5">
      <c r="A10" s="6" t="s">
        <v>39</v>
      </c>
      <c r="B10" s="1" t="s">
        <v>7</v>
      </c>
      <c r="C10" s="34">
        <v>6891</v>
      </c>
      <c r="D10" s="19">
        <f>D11+D12</f>
        <v>15854.816000000001</v>
      </c>
      <c r="E10" s="19">
        <v>2802</v>
      </c>
      <c r="F10" s="19">
        <v>378.91899999999998</v>
      </c>
      <c r="G10" s="37">
        <v>20872.75</v>
      </c>
      <c r="H10" s="19">
        <v>10084.380980000009</v>
      </c>
      <c r="I10" s="19">
        <f>I11+I12</f>
        <v>12311.02755962588</v>
      </c>
      <c r="J10" s="19">
        <f t="shared" ref="J10" si="1">SUM(J11:J12)</f>
        <v>4568</v>
      </c>
      <c r="K10" s="18">
        <v>5090</v>
      </c>
      <c r="L10" s="23">
        <f>SUM(L11:L12)</f>
        <v>8376.06</v>
      </c>
      <c r="M10" s="32">
        <v>0</v>
      </c>
      <c r="N10" s="13">
        <f t="shared" si="0"/>
        <v>87228.953539625887</v>
      </c>
    </row>
    <row r="11" spans="1:14">
      <c r="A11" s="6" t="s">
        <v>40</v>
      </c>
      <c r="B11" s="1" t="s">
        <v>8</v>
      </c>
      <c r="C11" s="34">
        <v>3750</v>
      </c>
      <c r="D11" s="29">
        <v>1933.431</v>
      </c>
      <c r="E11" s="19">
        <v>831</v>
      </c>
      <c r="F11" s="19">
        <v>137.02799999999999</v>
      </c>
      <c r="G11" s="37">
        <v>1534.7</v>
      </c>
      <c r="H11" s="19">
        <v>3250.3998499999998</v>
      </c>
      <c r="I11" s="19">
        <v>797.5351652506115</v>
      </c>
      <c r="J11" s="19">
        <v>803</v>
      </c>
      <c r="K11" s="18">
        <v>1599</v>
      </c>
      <c r="L11" s="23">
        <v>690.89</v>
      </c>
      <c r="M11" s="32">
        <v>0</v>
      </c>
      <c r="N11" s="13">
        <f t="shared" si="0"/>
        <v>15326.984015250611</v>
      </c>
    </row>
    <row r="12" spans="1:14">
      <c r="A12" s="6" t="s">
        <v>41</v>
      </c>
      <c r="B12" s="1" t="s">
        <v>9</v>
      </c>
      <c r="C12" s="34">
        <v>3141</v>
      </c>
      <c r="D12" s="29">
        <v>13921.385</v>
      </c>
      <c r="E12" s="19">
        <v>1971</v>
      </c>
      <c r="F12" s="19">
        <v>241.89099999999999</v>
      </c>
      <c r="G12" s="37">
        <v>19338.05</v>
      </c>
      <c r="H12" s="19">
        <v>6833.9811299999983</v>
      </c>
      <c r="I12" s="19">
        <v>11513.492394375269</v>
      </c>
      <c r="J12" s="19">
        <v>3765</v>
      </c>
      <c r="K12" s="18">
        <v>3491</v>
      </c>
      <c r="L12" s="23">
        <v>7685.17</v>
      </c>
      <c r="M12" s="32">
        <v>0</v>
      </c>
      <c r="N12" s="13">
        <f t="shared" si="0"/>
        <v>71901.969524375265</v>
      </c>
    </row>
    <row r="13" spans="1:14">
      <c r="A13" s="6" t="s">
        <v>42</v>
      </c>
      <c r="B13" s="1" t="s">
        <v>10</v>
      </c>
      <c r="C13" s="34">
        <v>25165</v>
      </c>
      <c r="D13" s="19">
        <f>D14+D15</f>
        <v>5849.299</v>
      </c>
      <c r="E13" s="19">
        <v>3260</v>
      </c>
      <c r="F13" s="19">
        <v>169.60500000000002</v>
      </c>
      <c r="G13" s="37">
        <v>21091.360000000001</v>
      </c>
      <c r="H13" s="19">
        <v>20259.692050000001</v>
      </c>
      <c r="I13" s="19">
        <f>I14+I15</f>
        <v>17960.538440374123</v>
      </c>
      <c r="J13" s="19">
        <f t="shared" ref="J13" si="2">SUM(J14:J15)</f>
        <v>6259</v>
      </c>
      <c r="K13" s="18">
        <v>1567</v>
      </c>
      <c r="L13" s="23">
        <f>SUM(L14:L15)</f>
        <v>19186.579999999998</v>
      </c>
      <c r="M13" s="32">
        <v>0</v>
      </c>
      <c r="N13" s="13">
        <f t="shared" si="0"/>
        <v>120768.07449037413</v>
      </c>
    </row>
    <row r="14" spans="1:14">
      <c r="A14" s="6" t="s">
        <v>40</v>
      </c>
      <c r="B14" s="1" t="s">
        <v>11</v>
      </c>
      <c r="C14" s="34">
        <v>2546</v>
      </c>
      <c r="D14" s="19">
        <v>1961.223</v>
      </c>
      <c r="E14" s="19">
        <v>257</v>
      </c>
      <c r="F14" s="19">
        <v>47.515000000000001</v>
      </c>
      <c r="G14" s="37">
        <v>2535.2800000000002</v>
      </c>
      <c r="H14" s="19">
        <v>11889.945830000001</v>
      </c>
      <c r="I14" s="19">
        <v>4831.5408347493885</v>
      </c>
      <c r="J14" s="19">
        <v>263</v>
      </c>
      <c r="K14" s="18">
        <v>189</v>
      </c>
      <c r="L14" s="23">
        <v>833.73</v>
      </c>
      <c r="M14" s="32">
        <v>0</v>
      </c>
      <c r="N14" s="13">
        <f t="shared" si="0"/>
        <v>25354.234664749387</v>
      </c>
    </row>
    <row r="15" spans="1:14">
      <c r="A15" s="6" t="s">
        <v>41</v>
      </c>
      <c r="B15" s="1" t="s">
        <v>12</v>
      </c>
      <c r="C15" s="34">
        <v>22619</v>
      </c>
      <c r="D15" s="19">
        <v>3888.076</v>
      </c>
      <c r="E15" s="19">
        <v>3003</v>
      </c>
      <c r="F15" s="19">
        <v>122.09</v>
      </c>
      <c r="G15" s="37">
        <v>18556.09</v>
      </c>
      <c r="H15" s="19">
        <v>8369.7462200000009</v>
      </c>
      <c r="I15" s="19">
        <v>13128.997605624734</v>
      </c>
      <c r="J15" s="19">
        <v>5996</v>
      </c>
      <c r="K15" s="18">
        <v>1378</v>
      </c>
      <c r="L15" s="23">
        <v>18352.849999999999</v>
      </c>
      <c r="M15" s="32">
        <v>0</v>
      </c>
      <c r="N15" s="13">
        <f t="shared" si="0"/>
        <v>95413.849825624726</v>
      </c>
    </row>
    <row r="16" spans="1:14">
      <c r="A16" s="6" t="s">
        <v>43</v>
      </c>
      <c r="B16" s="1" t="s">
        <v>13</v>
      </c>
      <c r="C16" s="34">
        <v>32056</v>
      </c>
      <c r="D16" s="19">
        <f>D17+D18</f>
        <v>21704.114999999998</v>
      </c>
      <c r="E16" s="19">
        <v>6062</v>
      </c>
      <c r="F16" s="19">
        <v>548.524</v>
      </c>
      <c r="G16" s="37">
        <v>41964.12</v>
      </c>
      <c r="H16" s="19">
        <v>30344.073029999985</v>
      </c>
      <c r="I16" s="19">
        <f t="shared" ref="I16" si="3">I17+I18</f>
        <v>30271.566000000006</v>
      </c>
      <c r="J16" s="19">
        <f t="shared" ref="J16" si="4">SUM(J17:J18)</f>
        <v>10827</v>
      </c>
      <c r="K16" s="18">
        <v>6657</v>
      </c>
      <c r="L16" s="23">
        <f>SUM(L17:L18)</f>
        <v>27562.639999999996</v>
      </c>
      <c r="M16" s="32">
        <v>0</v>
      </c>
      <c r="N16" s="13">
        <f t="shared" si="0"/>
        <v>207997.03802999997</v>
      </c>
    </row>
    <row r="17" spans="1:14">
      <c r="A17" s="6" t="s">
        <v>40</v>
      </c>
      <c r="B17" s="1" t="s">
        <v>14</v>
      </c>
      <c r="C17" s="34">
        <v>6296</v>
      </c>
      <c r="D17" s="29">
        <f>D11+D14</f>
        <v>3894.654</v>
      </c>
      <c r="E17" s="19">
        <v>1088</v>
      </c>
      <c r="F17" s="19">
        <v>184.54300000000001</v>
      </c>
      <c r="G17" s="37">
        <v>4069.98</v>
      </c>
      <c r="H17" s="19">
        <v>15140.345680000002</v>
      </c>
      <c r="I17" s="19">
        <f>I11+I14</f>
        <v>5629.076</v>
      </c>
      <c r="J17" s="19">
        <f t="shared" ref="J17:J18" si="5">J11+J14</f>
        <v>1066</v>
      </c>
      <c r="K17" s="18">
        <v>1788</v>
      </c>
      <c r="L17" s="23">
        <f t="shared" ref="L17:L18" si="6">L11+L14</f>
        <v>1524.62</v>
      </c>
      <c r="M17" s="32">
        <v>0</v>
      </c>
      <c r="N17" s="13">
        <f t="shared" si="0"/>
        <v>40681.218680000005</v>
      </c>
    </row>
    <row r="18" spans="1:14">
      <c r="A18" s="6" t="s">
        <v>41</v>
      </c>
      <c r="B18" s="1" t="s">
        <v>15</v>
      </c>
      <c r="C18" s="34">
        <v>25759</v>
      </c>
      <c r="D18" s="29">
        <f>D12+D15</f>
        <v>17809.460999999999</v>
      </c>
      <c r="E18" s="19">
        <v>4974</v>
      </c>
      <c r="F18" s="19">
        <v>363.98099999999999</v>
      </c>
      <c r="G18" s="37">
        <v>37894.14</v>
      </c>
      <c r="H18" s="19">
        <v>15203.727350000001</v>
      </c>
      <c r="I18" s="19">
        <f>I12+I15</f>
        <v>24642.490000000005</v>
      </c>
      <c r="J18" s="19">
        <f t="shared" si="5"/>
        <v>9761</v>
      </c>
      <c r="K18" s="18">
        <v>4869</v>
      </c>
      <c r="L18" s="23">
        <f t="shared" si="6"/>
        <v>26038.019999999997</v>
      </c>
      <c r="M18" s="32">
        <v>0</v>
      </c>
      <c r="N18" s="13">
        <f t="shared" si="0"/>
        <v>167314.81934999998</v>
      </c>
    </row>
    <row r="19" spans="1:14">
      <c r="A19" s="6" t="s">
        <v>44</v>
      </c>
      <c r="B19" s="1" t="s">
        <v>16</v>
      </c>
      <c r="C19" s="34">
        <v>59923</v>
      </c>
      <c r="D19" s="19">
        <f>D20+D24+D25</f>
        <v>40997.084999999999</v>
      </c>
      <c r="E19" s="19">
        <v>29532</v>
      </c>
      <c r="F19" s="19">
        <v>60857.393480002153</v>
      </c>
      <c r="G19" s="37">
        <v>76159.37</v>
      </c>
      <c r="H19" s="22">
        <f>H20+H24+H25</f>
        <v>51118.339000000007</v>
      </c>
      <c r="I19" s="19">
        <f t="shared" ref="I19" si="7">I20+I24+I25</f>
        <v>41577.165000000001</v>
      </c>
      <c r="J19" s="19">
        <f t="shared" ref="J19" si="8">SUM(J20,J24:J25)</f>
        <v>72931</v>
      </c>
      <c r="K19" s="18">
        <v>52094</v>
      </c>
      <c r="L19" s="23">
        <f>L20+L24+L25</f>
        <v>31144.3</v>
      </c>
      <c r="M19" s="35">
        <f>M20+M24</f>
        <v>29.523</v>
      </c>
      <c r="N19" s="13">
        <f t="shared" si="0"/>
        <v>516363.17548000213</v>
      </c>
    </row>
    <row r="20" spans="1:14">
      <c r="A20" s="6" t="s">
        <v>45</v>
      </c>
      <c r="B20" s="1" t="s">
        <v>17</v>
      </c>
      <c r="C20" s="34">
        <v>58921</v>
      </c>
      <c r="D20" s="19">
        <f>SUM(D21:D23)</f>
        <v>40433.57</v>
      </c>
      <c r="E20" s="19">
        <v>29058</v>
      </c>
      <c r="F20" s="19">
        <v>60857.393480002153</v>
      </c>
      <c r="G20" s="37">
        <v>71335.73</v>
      </c>
      <c r="H20" s="22">
        <f t="shared" ref="H20:I20" si="9">H21+H22+H23</f>
        <v>48956.596000000005</v>
      </c>
      <c r="I20" s="19">
        <f t="shared" si="9"/>
        <v>40126.548000000003</v>
      </c>
      <c r="J20" s="19">
        <f t="shared" ref="J20" si="10">SUM(J21:J23)</f>
        <v>72096</v>
      </c>
      <c r="K20" s="18">
        <v>51085</v>
      </c>
      <c r="L20" s="23">
        <f>SUM(L21:L23)</f>
        <v>29966.17</v>
      </c>
      <c r="M20" s="36">
        <f>M21+M22+M23</f>
        <v>29.523</v>
      </c>
      <c r="N20" s="13">
        <f t="shared" si="0"/>
        <v>502865.53048000217</v>
      </c>
    </row>
    <row r="21" spans="1:14">
      <c r="A21" s="6" t="s">
        <v>46</v>
      </c>
      <c r="B21" s="1" t="s">
        <v>18</v>
      </c>
      <c r="C21" s="34">
        <v>46605</v>
      </c>
      <c r="D21" s="19">
        <v>30692.105</v>
      </c>
      <c r="E21" s="19">
        <v>19163</v>
      </c>
      <c r="F21" s="19">
        <v>46827.325990002348</v>
      </c>
      <c r="G21" s="37">
        <v>55828.14</v>
      </c>
      <c r="H21" s="19">
        <v>36847.602000000006</v>
      </c>
      <c r="I21" s="19">
        <v>30201.702000000001</v>
      </c>
      <c r="J21" s="19">
        <v>56779</v>
      </c>
      <c r="K21" s="18">
        <v>39904</v>
      </c>
      <c r="L21" s="23">
        <v>22236.39</v>
      </c>
      <c r="M21" s="35">
        <v>0</v>
      </c>
      <c r="N21" s="13">
        <f t="shared" si="0"/>
        <v>385084.26499000238</v>
      </c>
    </row>
    <row r="22" spans="1:14">
      <c r="A22" s="6" t="s">
        <v>47</v>
      </c>
      <c r="B22" s="1" t="s">
        <v>19</v>
      </c>
      <c r="C22" s="34">
        <v>12235</v>
      </c>
      <c r="D22" s="19">
        <v>9638.76</v>
      </c>
      <c r="E22" s="19">
        <v>5714</v>
      </c>
      <c r="F22" s="19">
        <v>11706.286</v>
      </c>
      <c r="G22" s="37">
        <v>15312.02</v>
      </c>
      <c r="H22" s="19">
        <v>12013.364999999998</v>
      </c>
      <c r="I22" s="19">
        <v>9865.8060000000005</v>
      </c>
      <c r="J22" s="19">
        <v>15122</v>
      </c>
      <c r="K22" s="18">
        <v>11165</v>
      </c>
      <c r="L22" s="23">
        <v>7126.67</v>
      </c>
      <c r="M22" s="35">
        <v>29.523</v>
      </c>
      <c r="N22" s="13">
        <f t="shared" si="0"/>
        <v>109928.43000000001</v>
      </c>
    </row>
    <row r="23" spans="1:14">
      <c r="A23" s="41" t="s">
        <v>48</v>
      </c>
      <c r="B23" s="1" t="s">
        <v>20</v>
      </c>
      <c r="C23" s="34">
        <v>81</v>
      </c>
      <c r="D23" s="19">
        <v>102.705</v>
      </c>
      <c r="E23" s="19">
        <v>4181</v>
      </c>
      <c r="F23" s="19">
        <v>2192.1244899998037</v>
      </c>
      <c r="G23" s="37">
        <v>195.57</v>
      </c>
      <c r="H23" s="19">
        <v>95.628999999999991</v>
      </c>
      <c r="I23" s="19">
        <v>59.04</v>
      </c>
      <c r="J23" s="19">
        <v>195</v>
      </c>
      <c r="K23" s="18">
        <v>16</v>
      </c>
      <c r="L23" s="23">
        <v>603.11</v>
      </c>
      <c r="M23" s="35">
        <v>0</v>
      </c>
      <c r="N23" s="13">
        <f t="shared" si="0"/>
        <v>7721.1784899998029</v>
      </c>
    </row>
    <row r="24" spans="1:14">
      <c r="A24" s="6" t="s">
        <v>49</v>
      </c>
      <c r="B24" s="1" t="s">
        <v>21</v>
      </c>
      <c r="C24" s="34">
        <v>1002</v>
      </c>
      <c r="D24" s="19">
        <v>563.51499999999999</v>
      </c>
      <c r="E24" s="19">
        <v>474</v>
      </c>
      <c r="F24" s="19">
        <v>131.65700000000001</v>
      </c>
      <c r="G24" s="37">
        <v>4823.6400000000003</v>
      </c>
      <c r="H24" s="19">
        <v>2161.7430000000008</v>
      </c>
      <c r="I24" s="19">
        <v>1450.617</v>
      </c>
      <c r="J24" s="19">
        <v>835</v>
      </c>
      <c r="K24" s="18">
        <v>1009</v>
      </c>
      <c r="L24" s="23">
        <v>1178.1300000000001</v>
      </c>
      <c r="M24" s="35">
        <v>0</v>
      </c>
      <c r="N24" s="13">
        <f t="shared" si="0"/>
        <v>13629.302</v>
      </c>
    </row>
    <row r="25" spans="1:14">
      <c r="A25" s="6" t="s">
        <v>50</v>
      </c>
      <c r="B25" s="1" t="s">
        <v>22</v>
      </c>
      <c r="C25" s="34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4">
        <v>240</v>
      </c>
      <c r="D26" s="19">
        <v>0</v>
      </c>
      <c r="E26" s="19">
        <v>0</v>
      </c>
      <c r="F26" s="19">
        <v>0</v>
      </c>
      <c r="G26" s="37">
        <v>7.58</v>
      </c>
      <c r="H26" s="19">
        <v>0</v>
      </c>
      <c r="I26" s="19">
        <v>38.505000000000003</v>
      </c>
      <c r="J26" s="19">
        <v>0</v>
      </c>
      <c r="K26" s="18">
        <v>161</v>
      </c>
      <c r="L26" s="23">
        <v>0</v>
      </c>
      <c r="M26" s="32">
        <v>0</v>
      </c>
      <c r="N26" s="13">
        <f t="shared" si="0"/>
        <v>447.08500000000004</v>
      </c>
    </row>
    <row r="27" spans="1:14" ht="25.5">
      <c r="A27" s="6" t="s">
        <v>52</v>
      </c>
      <c r="B27" s="1" t="s">
        <v>24</v>
      </c>
      <c r="C27" s="34">
        <v>0</v>
      </c>
      <c r="D27" s="19">
        <v>30.96</v>
      </c>
      <c r="E27" s="19">
        <v>0</v>
      </c>
      <c r="F27" s="19">
        <v>0</v>
      </c>
      <c r="G27" s="37">
        <v>13.19</v>
      </c>
      <c r="H27" s="19">
        <v>50.165000000000006</v>
      </c>
      <c r="I27" s="19">
        <v>0</v>
      </c>
      <c r="J27" s="19">
        <v>69</v>
      </c>
      <c r="K27" s="18">
        <v>10</v>
      </c>
      <c r="L27" s="23">
        <v>0</v>
      </c>
      <c r="M27" s="32">
        <v>0</v>
      </c>
      <c r="N27" s="13">
        <f t="shared" si="0"/>
        <v>173.315</v>
      </c>
    </row>
    <row r="28" spans="1:14" ht="25.5">
      <c r="A28" s="6" t="s">
        <v>53</v>
      </c>
      <c r="B28" s="1" t="s">
        <v>25</v>
      </c>
      <c r="C28" s="34">
        <v>3332</v>
      </c>
      <c r="D28" s="19">
        <v>7037.99</v>
      </c>
      <c r="E28" s="19">
        <v>623</v>
      </c>
      <c r="F28" s="19">
        <v>89.840999999999994</v>
      </c>
      <c r="G28" s="37">
        <v>2228.4499999999998</v>
      </c>
      <c r="H28" s="19">
        <v>3274.8869699999987</v>
      </c>
      <c r="I28" s="19">
        <v>3314.2339999999999</v>
      </c>
      <c r="J28" s="19">
        <v>4016</v>
      </c>
      <c r="K28" s="18">
        <v>3230</v>
      </c>
      <c r="L28" s="23">
        <v>4993.92</v>
      </c>
      <c r="M28" s="32">
        <v>0</v>
      </c>
      <c r="N28" s="13">
        <f t="shared" si="0"/>
        <v>32140.321969999997</v>
      </c>
    </row>
    <row r="29" spans="1:14">
      <c r="A29" s="6" t="s">
        <v>54</v>
      </c>
      <c r="B29" s="1" t="s">
        <v>26</v>
      </c>
      <c r="C29" s="34">
        <v>1391</v>
      </c>
      <c r="D29" s="19">
        <v>0</v>
      </c>
      <c r="E29" s="19">
        <v>6</v>
      </c>
      <c r="F29" s="19">
        <v>0</v>
      </c>
      <c r="G29" s="37">
        <v>1431.37</v>
      </c>
      <c r="H29" s="19">
        <v>27.9050000000002</v>
      </c>
      <c r="I29" s="19">
        <v>433.00700000000001</v>
      </c>
      <c r="J29" s="19">
        <v>0</v>
      </c>
      <c r="K29" s="18">
        <v>0</v>
      </c>
      <c r="L29" s="23">
        <v>10475.23</v>
      </c>
      <c r="M29" s="32">
        <v>0</v>
      </c>
      <c r="N29" s="13">
        <f t="shared" si="0"/>
        <v>13764.511999999999</v>
      </c>
    </row>
    <row r="30" spans="1:14">
      <c r="A30" s="6" t="s">
        <v>55</v>
      </c>
      <c r="B30" s="1" t="s">
        <v>27</v>
      </c>
      <c r="C30" s="34"/>
      <c r="D30" s="19">
        <v>1.8</v>
      </c>
      <c r="E30" s="19">
        <v>942</v>
      </c>
      <c r="F30" s="19">
        <v>0</v>
      </c>
      <c r="G30" s="37">
        <v>0</v>
      </c>
      <c r="H30" s="19">
        <v>3.9980000000000002</v>
      </c>
      <c r="I30" s="19">
        <v>0</v>
      </c>
      <c r="J30" s="19">
        <v>0</v>
      </c>
      <c r="K30" s="18">
        <v>0</v>
      </c>
      <c r="L30" s="23">
        <v>36.9</v>
      </c>
      <c r="M30" s="32">
        <v>0</v>
      </c>
      <c r="N30" s="13">
        <f t="shared" si="0"/>
        <v>984.69799999999998</v>
      </c>
    </row>
    <row r="31" spans="1:14">
      <c r="A31" s="6" t="s">
        <v>56</v>
      </c>
      <c r="B31" s="1" t="s">
        <v>28</v>
      </c>
      <c r="C31" s="34">
        <v>0</v>
      </c>
      <c r="D31" s="19">
        <v>25.341000000000001</v>
      </c>
      <c r="E31" s="19">
        <v>0</v>
      </c>
      <c r="F31" s="19">
        <v>0</v>
      </c>
      <c r="G31" s="37">
        <v>129.21</v>
      </c>
      <c r="H31" s="19">
        <v>285.05000000000018</v>
      </c>
      <c r="I31" s="19">
        <v>7816.4160000000002</v>
      </c>
      <c r="J31" s="19">
        <v>44</v>
      </c>
      <c r="K31" s="18">
        <v>0</v>
      </c>
      <c r="L31" s="23">
        <v>2503.38</v>
      </c>
      <c r="M31" s="32">
        <v>0</v>
      </c>
      <c r="N31" s="13">
        <f t="shared" si="0"/>
        <v>10803.397000000001</v>
      </c>
    </row>
    <row r="32" spans="1:14">
      <c r="A32" s="6" t="s">
        <v>57</v>
      </c>
      <c r="B32" s="1" t="s">
        <v>29</v>
      </c>
      <c r="C32" s="34">
        <v>0</v>
      </c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4">
        <v>2392</v>
      </c>
      <c r="D33" s="19">
        <v>3817.0770000000002</v>
      </c>
      <c r="E33" s="19">
        <v>650</v>
      </c>
      <c r="F33" s="19">
        <v>424.14300999998812</v>
      </c>
      <c r="G33" s="37">
        <v>1634.55</v>
      </c>
      <c r="H33" s="19">
        <v>3774.14</v>
      </c>
      <c r="I33" s="19">
        <v>3272.846</v>
      </c>
      <c r="J33" s="19">
        <v>1377</v>
      </c>
      <c r="K33" s="18">
        <v>1607</v>
      </c>
      <c r="L33" s="23">
        <v>1223.46</v>
      </c>
      <c r="M33" s="32">
        <v>0</v>
      </c>
      <c r="N33" s="13">
        <f t="shared" si="0"/>
        <v>20172.216009999986</v>
      </c>
    </row>
    <row r="34" spans="1:14">
      <c r="A34" s="7" t="s">
        <v>59</v>
      </c>
      <c r="B34" s="8" t="s">
        <v>31</v>
      </c>
      <c r="C34" s="28">
        <v>162470</v>
      </c>
      <c r="D34" s="20">
        <f>D3+D4+D5+D6+D7+D8+D9+D16+D19+D26+D27+D28+D29+D30+D31+D32+D33</f>
        <v>121916.35300000002</v>
      </c>
      <c r="E34" s="19">
        <v>57967</v>
      </c>
      <c r="F34" s="19">
        <v>69394.065490002147</v>
      </c>
      <c r="G34" s="37">
        <v>162522.51</v>
      </c>
      <c r="H34" s="19">
        <v>140895.80900000004</v>
      </c>
      <c r="I34" s="19">
        <f>I3+I5+I4+I6+I7+I8+I9+I16+I19+I26+I27+I28+I29+I30+I32+I31+I33</f>
        <v>134639.06300000002</v>
      </c>
      <c r="J34" s="21">
        <f>SUM(J3:J10,J13,J19,J26:J33)</f>
        <v>116488</v>
      </c>
      <c r="K34" s="18">
        <v>82050</v>
      </c>
      <c r="L34" s="24">
        <f>SUM(L3:L9)+L16+L19+SUM(L26:L33)</f>
        <v>112935.23000000001</v>
      </c>
      <c r="M34" s="33">
        <f>M3+M5+M10+M13+M19+M28+M33</f>
        <v>29.523</v>
      </c>
      <c r="N34" s="9">
        <f t="shared" si="0"/>
        <v>1161307.5534900022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70" zoomScaleNormal="7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73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10889</v>
      </c>
      <c r="D3" s="29">
        <v>12206</v>
      </c>
      <c r="E3" s="19">
        <v>5848</v>
      </c>
      <c r="F3" s="19">
        <v>2948.9199600000002</v>
      </c>
      <c r="G3" s="19">
        <v>7986.35</v>
      </c>
      <c r="H3" s="22">
        <v>7533.193000000002</v>
      </c>
      <c r="I3" s="19">
        <v>5743.5069999999996</v>
      </c>
      <c r="J3" s="19">
        <v>2260</v>
      </c>
      <c r="K3" s="18">
        <v>4177</v>
      </c>
      <c r="L3" s="23">
        <v>9432.73</v>
      </c>
      <c r="M3" s="19">
        <v>152.01499999999999</v>
      </c>
      <c r="N3" s="13">
        <f t="shared" ref="N3:N34" si="0">SUM(C3:M3)</f>
        <v>69176.714959999998</v>
      </c>
    </row>
    <row r="4" spans="1:14">
      <c r="A4" s="6" t="s">
        <v>33</v>
      </c>
      <c r="B4" s="1" t="s">
        <v>1</v>
      </c>
      <c r="C4" s="18">
        <v>43333</v>
      </c>
      <c r="D4" s="29">
        <v>26991</v>
      </c>
      <c r="E4" s="19">
        <v>7638</v>
      </c>
      <c r="F4" s="19">
        <v>0</v>
      </c>
      <c r="G4" s="19">
        <v>7543.31</v>
      </c>
      <c r="H4" s="22">
        <v>13528.178000000005</v>
      </c>
      <c r="I4" s="19">
        <v>24695.51</v>
      </c>
      <c r="J4" s="19">
        <v>11315</v>
      </c>
      <c r="K4" s="18">
        <v>0</v>
      </c>
      <c r="L4" s="23">
        <v>18231.82</v>
      </c>
      <c r="M4" s="19">
        <v>0</v>
      </c>
      <c r="N4" s="13">
        <f t="shared" si="0"/>
        <v>153275.818</v>
      </c>
    </row>
    <row r="5" spans="1:14" ht="25.5">
      <c r="A5" s="6" t="s">
        <v>34</v>
      </c>
      <c r="B5" s="1" t="s">
        <v>2</v>
      </c>
      <c r="C5" s="18">
        <v>13769</v>
      </c>
      <c r="D5" s="29">
        <v>11861</v>
      </c>
      <c r="E5" s="19">
        <v>7148</v>
      </c>
      <c r="F5" s="19">
        <v>1529.174</v>
      </c>
      <c r="G5" s="19">
        <v>14210.32</v>
      </c>
      <c r="H5" s="22">
        <v>22965.678999999996</v>
      </c>
      <c r="I5" s="19">
        <v>14473.428</v>
      </c>
      <c r="J5" s="19">
        <v>7023</v>
      </c>
      <c r="K5" s="18">
        <v>11999</v>
      </c>
      <c r="L5" s="23">
        <v>10761.24</v>
      </c>
      <c r="M5" s="19">
        <v>859.34299999999996</v>
      </c>
      <c r="N5" s="13">
        <f t="shared" si="0"/>
        <v>116599.18399999999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157.96600000000001</v>
      </c>
      <c r="I8" s="19">
        <v>0</v>
      </c>
      <c r="J8" s="19">
        <v>43</v>
      </c>
      <c r="K8" s="18">
        <v>0</v>
      </c>
      <c r="L8" s="23">
        <v>0</v>
      </c>
      <c r="M8" s="19">
        <v>0</v>
      </c>
      <c r="N8" s="13">
        <f t="shared" si="0"/>
        <v>200.96600000000001</v>
      </c>
    </row>
    <row r="9" spans="1:14" ht="25.5">
      <c r="A9" s="6" t="s">
        <v>38</v>
      </c>
      <c r="B9" s="1" t="s">
        <v>6</v>
      </c>
      <c r="C9" s="18">
        <v>190</v>
      </c>
      <c r="D9" s="19">
        <v>518</v>
      </c>
      <c r="E9" s="19">
        <v>1495</v>
      </c>
      <c r="F9" s="19">
        <v>0</v>
      </c>
      <c r="G9" s="19">
        <v>3393.76</v>
      </c>
      <c r="H9" s="22">
        <v>456.67700000000002</v>
      </c>
      <c r="I9" s="19">
        <v>912.41700000000003</v>
      </c>
      <c r="J9" s="19">
        <v>733</v>
      </c>
      <c r="K9" s="18">
        <v>314</v>
      </c>
      <c r="L9" s="23">
        <v>103.29</v>
      </c>
      <c r="M9" s="19">
        <v>0</v>
      </c>
      <c r="N9" s="13">
        <f t="shared" si="0"/>
        <v>8116.1440000000002</v>
      </c>
    </row>
    <row r="10" spans="1:14" ht="25.5">
      <c r="A10" s="6" t="s">
        <v>39</v>
      </c>
      <c r="B10" s="1" t="s">
        <v>7</v>
      </c>
      <c r="C10" s="18">
        <v>6389</v>
      </c>
      <c r="D10" s="19">
        <f>D11+D12</f>
        <v>372638</v>
      </c>
      <c r="E10" s="19">
        <v>2054</v>
      </c>
      <c r="F10" s="27">
        <v>590.15899999999999</v>
      </c>
      <c r="G10" s="19">
        <v>38129.81</v>
      </c>
      <c r="H10" s="22">
        <v>9451.057630000003</v>
      </c>
      <c r="I10" s="19">
        <f>I11+I12</f>
        <v>5365.6297420219489</v>
      </c>
      <c r="J10" s="19">
        <f t="shared" ref="J10" si="1">SUM(J11:J12)</f>
        <v>3087</v>
      </c>
      <c r="K10" s="18">
        <v>5038</v>
      </c>
      <c r="L10" s="23">
        <f>SUM(L11:L12)</f>
        <v>5823.7300000000005</v>
      </c>
      <c r="M10" s="19">
        <f>M11+M12</f>
        <v>1.47</v>
      </c>
      <c r="N10" s="13">
        <f t="shared" si="0"/>
        <v>448567.8563720219</v>
      </c>
    </row>
    <row r="11" spans="1:14">
      <c r="A11" s="6" t="s">
        <v>40</v>
      </c>
      <c r="B11" s="1" t="s">
        <v>8</v>
      </c>
      <c r="C11" s="18">
        <v>3528</v>
      </c>
      <c r="D11" s="29">
        <v>1762</v>
      </c>
      <c r="E11" s="19">
        <v>833</v>
      </c>
      <c r="F11" s="19">
        <v>148.81800000000001</v>
      </c>
      <c r="G11" s="19">
        <v>1501.82</v>
      </c>
      <c r="H11" s="19">
        <v>2883.3176299999996</v>
      </c>
      <c r="I11" s="19">
        <v>858.98498424358024</v>
      </c>
      <c r="J11" s="19">
        <v>643</v>
      </c>
      <c r="K11" s="18">
        <v>1419</v>
      </c>
      <c r="L11" s="23">
        <v>485.38</v>
      </c>
      <c r="M11" s="19">
        <v>0</v>
      </c>
      <c r="N11" s="13">
        <f t="shared" si="0"/>
        <v>14063.320614243579</v>
      </c>
    </row>
    <row r="12" spans="1:14">
      <c r="A12" s="6" t="s">
        <v>41</v>
      </c>
      <c r="B12" s="1" t="s">
        <v>9</v>
      </c>
      <c r="C12" s="18">
        <v>2861</v>
      </c>
      <c r="D12" s="29">
        <v>370876</v>
      </c>
      <c r="E12" s="19">
        <v>1221</v>
      </c>
      <c r="F12" s="19">
        <v>441.34100000000001</v>
      </c>
      <c r="G12" s="19">
        <v>36627.99</v>
      </c>
      <c r="H12" s="19">
        <v>6567.739999999998</v>
      </c>
      <c r="I12" s="19">
        <v>4506.6447577783683</v>
      </c>
      <c r="J12" s="19">
        <v>2444</v>
      </c>
      <c r="K12" s="18">
        <v>3619</v>
      </c>
      <c r="L12" s="23">
        <v>5338.35</v>
      </c>
      <c r="M12" s="19">
        <v>1.47</v>
      </c>
      <c r="N12" s="13">
        <f t="shared" si="0"/>
        <v>434504.53575777833</v>
      </c>
    </row>
    <row r="13" spans="1:14">
      <c r="A13" s="6" t="s">
        <v>42</v>
      </c>
      <c r="B13" s="1" t="s">
        <v>10</v>
      </c>
      <c r="C13" s="18">
        <v>16397</v>
      </c>
      <c r="D13" s="19">
        <f>D14+D15</f>
        <v>241947</v>
      </c>
      <c r="E13" s="19">
        <v>1075</v>
      </c>
      <c r="F13" s="27">
        <v>144.13800000000001</v>
      </c>
      <c r="G13" s="19">
        <v>49734.15</v>
      </c>
      <c r="H13" s="22">
        <v>17699.554349999995</v>
      </c>
      <c r="I13" s="19">
        <f>I14+I15</f>
        <v>12424.295257978054</v>
      </c>
      <c r="J13" s="19">
        <f t="shared" ref="J13" si="2">SUM(J14:J15)</f>
        <v>3101</v>
      </c>
      <c r="K13" s="18">
        <v>1570.1179999999999</v>
      </c>
      <c r="L13" s="23">
        <f>SUM(L14:L15)</f>
        <v>6687.75</v>
      </c>
      <c r="M13" s="19">
        <f>M14+M15</f>
        <v>0</v>
      </c>
      <c r="N13" s="13">
        <f t="shared" si="0"/>
        <v>350780.00560797809</v>
      </c>
    </row>
    <row r="14" spans="1:14">
      <c r="A14" s="6" t="s">
        <v>40</v>
      </c>
      <c r="B14" s="1" t="s">
        <v>11</v>
      </c>
      <c r="C14" s="18">
        <v>2439</v>
      </c>
      <c r="D14" s="19">
        <v>1773</v>
      </c>
      <c r="E14" s="19">
        <v>253</v>
      </c>
      <c r="F14" s="19">
        <v>21.236000000000001</v>
      </c>
      <c r="G14" s="19">
        <v>2457.3000000000002</v>
      </c>
      <c r="H14" s="19">
        <v>10062.503559999997</v>
      </c>
      <c r="I14" s="19">
        <v>5154.7060157564201</v>
      </c>
      <c r="J14" s="19">
        <v>197</v>
      </c>
      <c r="K14" s="18">
        <v>174</v>
      </c>
      <c r="L14" s="23">
        <v>567.59</v>
      </c>
      <c r="M14" s="19">
        <v>0</v>
      </c>
      <c r="N14" s="13">
        <f t="shared" si="0"/>
        <v>23099.335575756417</v>
      </c>
    </row>
    <row r="15" spans="1:14">
      <c r="A15" s="6" t="s">
        <v>41</v>
      </c>
      <c r="B15" s="1" t="s">
        <v>12</v>
      </c>
      <c r="C15" s="18">
        <v>13958</v>
      </c>
      <c r="D15" s="19">
        <v>240174</v>
      </c>
      <c r="E15" s="19">
        <v>822</v>
      </c>
      <c r="F15" s="19">
        <v>122.902</v>
      </c>
      <c r="G15" s="19">
        <v>47276.85</v>
      </c>
      <c r="H15" s="19">
        <v>7637.050790000003</v>
      </c>
      <c r="I15" s="19">
        <v>7269.589242221633</v>
      </c>
      <c r="J15" s="19">
        <v>2904</v>
      </c>
      <c r="K15" s="18">
        <v>1396.1179999999999</v>
      </c>
      <c r="L15" s="23">
        <v>6120.16</v>
      </c>
      <c r="M15" s="19">
        <v>0</v>
      </c>
      <c r="N15" s="13">
        <f t="shared" si="0"/>
        <v>327680.67003222159</v>
      </c>
    </row>
    <row r="16" spans="1:14">
      <c r="A16" s="6" t="s">
        <v>43</v>
      </c>
      <c r="B16" s="1" t="s">
        <v>13</v>
      </c>
      <c r="C16" s="18">
        <v>22786</v>
      </c>
      <c r="D16" s="19">
        <f>D17+D18</f>
        <v>614585</v>
      </c>
      <c r="E16" s="19">
        <v>3129</v>
      </c>
      <c r="F16" s="27">
        <v>734.29700000000003</v>
      </c>
      <c r="G16" s="19">
        <v>87863.96</v>
      </c>
      <c r="H16" s="22">
        <v>27150.611980000001</v>
      </c>
      <c r="I16" s="19">
        <f t="shared" ref="I16" si="3">I17+I18</f>
        <v>17789.925000000003</v>
      </c>
      <c r="J16" s="19">
        <f t="shared" ref="J16" si="4">SUM(J17:J18)</f>
        <v>6188</v>
      </c>
      <c r="K16" s="18">
        <v>6608.1180000000004</v>
      </c>
      <c r="L16" s="23">
        <f>SUM(L17:L18)</f>
        <v>12511.48</v>
      </c>
      <c r="M16" s="19">
        <f>M10+M13</f>
        <v>1.47</v>
      </c>
      <c r="N16" s="13">
        <f t="shared" si="0"/>
        <v>799347.86198000005</v>
      </c>
    </row>
    <row r="17" spans="1:14">
      <c r="A17" s="6" t="s">
        <v>40</v>
      </c>
      <c r="B17" s="1" t="s">
        <v>14</v>
      </c>
      <c r="C17" s="18">
        <v>5967</v>
      </c>
      <c r="D17" s="29">
        <f>D11+D14</f>
        <v>3535</v>
      </c>
      <c r="E17" s="19">
        <v>1086</v>
      </c>
      <c r="F17" s="27">
        <v>170.054</v>
      </c>
      <c r="G17" s="19">
        <v>3959.12</v>
      </c>
      <c r="H17" s="19">
        <v>12945.821189999999</v>
      </c>
      <c r="I17" s="19">
        <f>I11+I14</f>
        <v>6013.6910000000007</v>
      </c>
      <c r="J17" s="19">
        <f t="shared" ref="J17:J18" si="5">J11+J14</f>
        <v>840</v>
      </c>
      <c r="K17" s="18">
        <v>1593</v>
      </c>
      <c r="L17" s="23">
        <f t="shared" ref="L17:L18" si="6">L11+L14</f>
        <v>1052.97</v>
      </c>
      <c r="M17" s="19">
        <f>M11+M14</f>
        <v>0</v>
      </c>
      <c r="N17" s="13">
        <f t="shared" si="0"/>
        <v>37162.656190000002</v>
      </c>
    </row>
    <row r="18" spans="1:14">
      <c r="A18" s="6" t="s">
        <v>41</v>
      </c>
      <c r="B18" s="1" t="s">
        <v>15</v>
      </c>
      <c r="C18" s="18">
        <v>16819</v>
      </c>
      <c r="D18" s="29">
        <f>D12+D15</f>
        <v>611050</v>
      </c>
      <c r="E18" s="19">
        <v>2043</v>
      </c>
      <c r="F18" s="27">
        <v>564.24300000000005</v>
      </c>
      <c r="G18" s="19">
        <v>83904.84</v>
      </c>
      <c r="H18" s="19">
        <v>14204.790789999999</v>
      </c>
      <c r="I18" s="19">
        <f>I12+I15</f>
        <v>11776.234</v>
      </c>
      <c r="J18" s="19">
        <f t="shared" si="5"/>
        <v>5348</v>
      </c>
      <c r="K18" s="18">
        <v>5015.1180000000004</v>
      </c>
      <c r="L18" s="23">
        <f t="shared" si="6"/>
        <v>11458.51</v>
      </c>
      <c r="M18" s="19">
        <f>M12+M15</f>
        <v>1.47</v>
      </c>
      <c r="N18" s="13">
        <f t="shared" si="0"/>
        <v>762185.20579000004</v>
      </c>
    </row>
    <row r="19" spans="1:14">
      <c r="A19" s="6" t="s">
        <v>44</v>
      </c>
      <c r="B19" s="1" t="s">
        <v>16</v>
      </c>
      <c r="C19" s="18">
        <v>52199</v>
      </c>
      <c r="D19" s="19">
        <f>D20+D24+D25</f>
        <v>38397</v>
      </c>
      <c r="E19" s="19">
        <v>28432</v>
      </c>
      <c r="F19" s="27">
        <v>47999.344089999409</v>
      </c>
      <c r="G19" s="19">
        <v>65353.38</v>
      </c>
      <c r="H19" s="22">
        <f t="shared" ref="H19:I19" si="7">H20+H24+H25</f>
        <v>45482.474999999999</v>
      </c>
      <c r="I19" s="19">
        <f t="shared" si="7"/>
        <v>38715.647000000004</v>
      </c>
      <c r="J19" s="19">
        <f t="shared" ref="J19" si="8">SUM(J20,J24:J25)</f>
        <v>67668</v>
      </c>
      <c r="K19" s="18">
        <v>42864</v>
      </c>
      <c r="L19" s="23">
        <f>L20+L24+L25</f>
        <v>26148.93</v>
      </c>
      <c r="M19" s="30">
        <f>M20+M25</f>
        <v>4865.6629999999996</v>
      </c>
      <c r="N19" s="13">
        <f t="shared" si="0"/>
        <v>458125.43908999942</v>
      </c>
    </row>
    <row r="20" spans="1:14">
      <c r="A20" s="6" t="s">
        <v>45</v>
      </c>
      <c r="B20" s="1" t="s">
        <v>17</v>
      </c>
      <c r="C20" s="18">
        <v>51202</v>
      </c>
      <c r="D20" s="19">
        <f>SUM(D21:D23)</f>
        <v>37311</v>
      </c>
      <c r="E20" s="19">
        <v>27907</v>
      </c>
      <c r="F20" s="27">
        <v>47999.344089999409</v>
      </c>
      <c r="G20" s="19">
        <v>61039.23</v>
      </c>
      <c r="H20" s="22">
        <f>H21+H22+H23</f>
        <v>43301.271999999997</v>
      </c>
      <c r="I20" s="19">
        <f t="shared" ref="I20" si="9">I21+I22+I23</f>
        <v>36763.084000000003</v>
      </c>
      <c r="J20" s="19">
        <f t="shared" ref="J20" si="10">SUM(J21:J23)</f>
        <v>67288</v>
      </c>
      <c r="K20" s="18">
        <v>41633</v>
      </c>
      <c r="L20" s="23">
        <f>SUM(L21:L23)</f>
        <v>25402.55</v>
      </c>
      <c r="M20" s="31">
        <f>M21+M22+M23+M24</f>
        <v>4865.6629999999996</v>
      </c>
      <c r="N20" s="13">
        <f t="shared" si="0"/>
        <v>444712.14308999944</v>
      </c>
    </row>
    <row r="21" spans="1:14">
      <c r="A21" s="6" t="s">
        <v>46</v>
      </c>
      <c r="B21" s="1" t="s">
        <v>18</v>
      </c>
      <c r="C21" s="18">
        <v>40237</v>
      </c>
      <c r="D21" s="19">
        <v>27826</v>
      </c>
      <c r="E21" s="19">
        <v>17111</v>
      </c>
      <c r="F21" s="27">
        <v>37477.553089999412</v>
      </c>
      <c r="G21" s="19">
        <v>46936.58</v>
      </c>
      <c r="H21" s="19">
        <v>32157.780999999995</v>
      </c>
      <c r="I21" s="19">
        <v>27531.13</v>
      </c>
      <c r="J21" s="19">
        <v>52713</v>
      </c>
      <c r="K21" s="18">
        <v>32187</v>
      </c>
      <c r="L21" s="23">
        <v>18790.14</v>
      </c>
      <c r="M21" s="30">
        <v>3867.9879999999998</v>
      </c>
      <c r="N21" s="13">
        <f t="shared" si="0"/>
        <v>336835.17208999943</v>
      </c>
    </row>
    <row r="22" spans="1:14">
      <c r="A22" s="6" t="s">
        <v>47</v>
      </c>
      <c r="B22" s="1" t="s">
        <v>19</v>
      </c>
      <c r="C22" s="18">
        <v>10929</v>
      </c>
      <c r="D22" s="19">
        <v>9382</v>
      </c>
      <c r="E22" s="19">
        <v>5539</v>
      </c>
      <c r="F22" s="27">
        <v>9632.17</v>
      </c>
      <c r="G22" s="19">
        <v>13851.96</v>
      </c>
      <c r="H22" s="19">
        <v>11102.789000000002</v>
      </c>
      <c r="I22" s="19">
        <v>9179.6790000000001</v>
      </c>
      <c r="J22" s="19">
        <v>14410</v>
      </c>
      <c r="K22" s="18">
        <v>9399</v>
      </c>
      <c r="L22" s="23">
        <v>6100.57</v>
      </c>
      <c r="M22" s="30">
        <v>870.98500000000001</v>
      </c>
      <c r="N22" s="13">
        <f t="shared" si="0"/>
        <v>100397.15300000001</v>
      </c>
    </row>
    <row r="23" spans="1:14">
      <c r="A23" s="41" t="s">
        <v>48</v>
      </c>
      <c r="B23" s="1" t="s">
        <v>20</v>
      </c>
      <c r="C23" s="18">
        <v>36</v>
      </c>
      <c r="D23" s="19">
        <v>103</v>
      </c>
      <c r="E23" s="19">
        <v>5257</v>
      </c>
      <c r="F23" s="27">
        <v>807.33699999999999</v>
      </c>
      <c r="G23" s="19">
        <v>250.69</v>
      </c>
      <c r="H23" s="19">
        <v>40.701999999999998</v>
      </c>
      <c r="I23" s="19">
        <v>52.274999999999999</v>
      </c>
      <c r="J23" s="19">
        <v>165</v>
      </c>
      <c r="K23" s="18">
        <v>47</v>
      </c>
      <c r="L23" s="23">
        <v>511.84</v>
      </c>
      <c r="M23" s="30">
        <v>126.69</v>
      </c>
      <c r="N23" s="13">
        <f t="shared" si="0"/>
        <v>7397.5339999999987</v>
      </c>
    </row>
    <row r="24" spans="1:14">
      <c r="A24" s="6" t="s">
        <v>49</v>
      </c>
      <c r="B24" s="1" t="s">
        <v>21</v>
      </c>
      <c r="C24" s="18">
        <v>997</v>
      </c>
      <c r="D24" s="19">
        <v>1086</v>
      </c>
      <c r="E24" s="19">
        <v>525</v>
      </c>
      <c r="F24" s="27">
        <v>82.284000000000006</v>
      </c>
      <c r="G24" s="19">
        <v>4314.1499999999996</v>
      </c>
      <c r="H24" s="19">
        <v>2181.2029999999995</v>
      </c>
      <c r="I24" s="19">
        <v>1952.5630000000001</v>
      </c>
      <c r="J24" s="19">
        <v>380</v>
      </c>
      <c r="K24" s="18">
        <v>1231</v>
      </c>
      <c r="L24" s="23">
        <v>746.38</v>
      </c>
      <c r="M24" s="30">
        <v>0</v>
      </c>
      <c r="N24" s="13">
        <f t="shared" si="0"/>
        <v>13495.579999999998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99</v>
      </c>
      <c r="D26" s="19">
        <v>0</v>
      </c>
      <c r="E26" s="19">
        <v>0</v>
      </c>
      <c r="F26" s="27">
        <v>0</v>
      </c>
      <c r="G26" s="19">
        <v>3.89</v>
      </c>
      <c r="H26" s="22">
        <v>0</v>
      </c>
      <c r="I26" s="19">
        <v>45.213000000000001</v>
      </c>
      <c r="J26" s="19">
        <v>0</v>
      </c>
      <c r="K26" s="18">
        <v>166</v>
      </c>
      <c r="L26" s="23">
        <v>0</v>
      </c>
      <c r="M26" s="19">
        <v>0</v>
      </c>
      <c r="N26" s="13">
        <f t="shared" si="0"/>
        <v>314.10300000000001</v>
      </c>
    </row>
    <row r="27" spans="1:14" ht="25.5">
      <c r="A27" s="6" t="s">
        <v>52</v>
      </c>
      <c r="B27" s="1" t="s">
        <v>24</v>
      </c>
      <c r="C27" s="18">
        <v>1</v>
      </c>
      <c r="D27" s="19">
        <v>9</v>
      </c>
      <c r="E27" s="19">
        <v>6</v>
      </c>
      <c r="F27" s="27">
        <v>0</v>
      </c>
      <c r="G27" s="19">
        <v>12.24</v>
      </c>
      <c r="H27" s="22">
        <v>43.247</v>
      </c>
      <c r="I27" s="19">
        <v>0</v>
      </c>
      <c r="J27" s="19">
        <v>28</v>
      </c>
      <c r="K27" s="18">
        <v>1</v>
      </c>
      <c r="L27" s="23">
        <v>8.8699999999999992</v>
      </c>
      <c r="M27" s="19">
        <v>0</v>
      </c>
      <c r="N27" s="13">
        <f t="shared" si="0"/>
        <v>109.357</v>
      </c>
    </row>
    <row r="28" spans="1:14" ht="25.5">
      <c r="A28" s="6" t="s">
        <v>53</v>
      </c>
      <c r="B28" s="1" t="s">
        <v>25</v>
      </c>
      <c r="C28" s="18">
        <v>2722</v>
      </c>
      <c r="D28" s="19">
        <v>9540</v>
      </c>
      <c r="E28" s="19">
        <v>979</v>
      </c>
      <c r="F28" s="27">
        <v>167.98400000000001</v>
      </c>
      <c r="G28" s="19">
        <v>3519.86</v>
      </c>
      <c r="H28" s="22">
        <v>2760.2340199999999</v>
      </c>
      <c r="I28" s="19">
        <v>5336.5940000000001</v>
      </c>
      <c r="J28" s="19">
        <v>5265</v>
      </c>
      <c r="K28" s="18">
        <v>2132</v>
      </c>
      <c r="L28" s="23">
        <v>1947.71</v>
      </c>
      <c r="M28" s="19">
        <v>0</v>
      </c>
      <c r="N28" s="13">
        <f t="shared" si="0"/>
        <v>34370.382020000005</v>
      </c>
    </row>
    <row r="29" spans="1:14">
      <c r="A29" s="6" t="s">
        <v>54</v>
      </c>
      <c r="B29" s="1" t="s">
        <v>26</v>
      </c>
      <c r="C29" s="18">
        <v>275</v>
      </c>
      <c r="D29" s="19">
        <v>0</v>
      </c>
      <c r="E29" s="19">
        <v>280</v>
      </c>
      <c r="F29" s="27">
        <v>0</v>
      </c>
      <c r="G29" s="19">
        <v>1231.68</v>
      </c>
      <c r="H29" s="22">
        <v>1371.6849999999999</v>
      </c>
      <c r="I29" s="19">
        <v>5202.3999999999996</v>
      </c>
      <c r="J29" s="19">
        <v>0</v>
      </c>
      <c r="K29" s="18">
        <v>0</v>
      </c>
      <c r="L29" s="23">
        <v>7536.13</v>
      </c>
      <c r="M29" s="19">
        <v>0</v>
      </c>
      <c r="N29" s="13">
        <f t="shared" si="0"/>
        <v>15896.895</v>
      </c>
    </row>
    <row r="30" spans="1:14">
      <c r="A30" s="6" t="s">
        <v>55</v>
      </c>
      <c r="B30" s="1" t="s">
        <v>27</v>
      </c>
      <c r="C30" s="18">
        <v>0</v>
      </c>
      <c r="D30" s="19">
        <v>2</v>
      </c>
      <c r="E30" s="19">
        <v>52</v>
      </c>
      <c r="F30" s="27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54</v>
      </c>
    </row>
    <row r="31" spans="1:14">
      <c r="A31" s="6" t="s">
        <v>56</v>
      </c>
      <c r="B31" s="1" t="s">
        <v>28</v>
      </c>
      <c r="C31" s="18">
        <v>0</v>
      </c>
      <c r="D31" s="19">
        <v>20</v>
      </c>
      <c r="E31" s="19">
        <v>42</v>
      </c>
      <c r="F31" s="27">
        <v>0</v>
      </c>
      <c r="G31" s="19">
        <v>1109.58</v>
      </c>
      <c r="H31" s="22">
        <v>157.80200000000059</v>
      </c>
      <c r="I31" s="19">
        <v>289.35399999999998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1618.7360000000006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27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1555</v>
      </c>
      <c r="D33" s="19">
        <v>2503</v>
      </c>
      <c r="E33" s="19">
        <v>491</v>
      </c>
      <c r="F33" s="27">
        <v>180.66516000000155</v>
      </c>
      <c r="G33" s="19">
        <v>1302.5</v>
      </c>
      <c r="H33" s="22">
        <v>2916.7140000000004</v>
      </c>
      <c r="I33" s="19">
        <v>3886.7820000000002</v>
      </c>
      <c r="J33" s="19">
        <v>1177</v>
      </c>
      <c r="K33" s="18">
        <v>1578</v>
      </c>
      <c r="L33" s="23">
        <v>917.08</v>
      </c>
      <c r="M33" s="19">
        <v>7.98</v>
      </c>
      <c r="N33" s="13">
        <f t="shared" si="0"/>
        <v>16515.721160000005</v>
      </c>
    </row>
    <row r="34" spans="1:14">
      <c r="A34" s="7" t="s">
        <v>59</v>
      </c>
      <c r="B34" s="8" t="s">
        <v>31</v>
      </c>
      <c r="C34" s="18">
        <v>147818</v>
      </c>
      <c r="D34" s="20">
        <f>D3+D4+D5+D6+D7+D8+D9+D16+D19+D26+D27+D28+D29+D30+D31+D32+D33</f>
        <v>716632</v>
      </c>
      <c r="E34" s="19">
        <v>55540</v>
      </c>
      <c r="F34" s="27">
        <v>53560.384209999407</v>
      </c>
      <c r="G34" s="19">
        <v>193530.81</v>
      </c>
      <c r="H34" s="22">
        <v>124524.46200000001</v>
      </c>
      <c r="I34" s="19">
        <f>I3+I5+I4+I6+I7+I8+I9+I16+I19+I26+I27+I28+I29+I30+I32+I31+I33</f>
        <v>117090.77700000002</v>
      </c>
      <c r="J34" s="21">
        <f>SUM(J3:J10,J13,J19,J26:J33)</f>
        <v>101700</v>
      </c>
      <c r="K34" s="18">
        <v>69839.118000000002</v>
      </c>
      <c r="L34" s="24">
        <f>SUM(L3:L9)+L16+L19+SUM(L26:L33)</f>
        <v>87599.279999999984</v>
      </c>
      <c r="M34" s="21">
        <f>M3+M5+M16+M20+M28+M33</f>
        <v>5886.4709999999995</v>
      </c>
      <c r="N34" s="9">
        <f t="shared" si="0"/>
        <v>1673721.3022099994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60" zoomScaleNormal="60" workbookViewId="0">
      <selection sqref="A1:A1048576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5356</v>
      </c>
      <c r="D3" s="29">
        <v>5448</v>
      </c>
      <c r="E3" s="19">
        <v>1271</v>
      </c>
      <c r="F3" s="19">
        <v>1014.386</v>
      </c>
      <c r="G3" s="37">
        <v>4812.57</v>
      </c>
      <c r="H3" s="19">
        <v>2155.5630000000001</v>
      </c>
      <c r="I3" s="19">
        <v>4181.6880000000001</v>
      </c>
      <c r="J3" s="19">
        <v>2901</v>
      </c>
      <c r="K3" s="18">
        <v>1398</v>
      </c>
      <c r="L3" s="23">
        <v>4806.59</v>
      </c>
      <c r="M3" s="32">
        <v>0</v>
      </c>
      <c r="N3" s="13">
        <f>SUM(C3:M3)</f>
        <v>33344.797000000006</v>
      </c>
    </row>
    <row r="4" spans="1:14">
      <c r="A4" s="6" t="s">
        <v>33</v>
      </c>
      <c r="B4" s="1" t="s">
        <v>1</v>
      </c>
      <c r="C4" s="28">
        <v>19229</v>
      </c>
      <c r="D4" s="29">
        <v>9673</v>
      </c>
      <c r="E4" s="19">
        <v>1462</v>
      </c>
      <c r="F4" s="19">
        <v>0</v>
      </c>
      <c r="G4" s="37">
        <v>14689.14</v>
      </c>
      <c r="H4" s="19">
        <v>7608.380000000001</v>
      </c>
      <c r="I4" s="19">
        <v>15040.347</v>
      </c>
      <c r="J4" s="19">
        <v>7810</v>
      </c>
      <c r="K4" s="18">
        <v>0</v>
      </c>
      <c r="L4" s="23">
        <v>8851</v>
      </c>
      <c r="M4" s="32">
        <v>0</v>
      </c>
      <c r="N4" s="13">
        <f t="shared" ref="N4:N34" si="0">SUM(C4:M4)</f>
        <v>84362.866999999998</v>
      </c>
    </row>
    <row r="5" spans="1:14" ht="25.5">
      <c r="A5" s="6" t="s">
        <v>34</v>
      </c>
      <c r="B5" s="1" t="s">
        <v>2</v>
      </c>
      <c r="C5" s="28">
        <v>8014</v>
      </c>
      <c r="D5" s="29">
        <v>11254</v>
      </c>
      <c r="E5" s="19">
        <v>3556</v>
      </c>
      <c r="F5" s="19">
        <v>1515.107</v>
      </c>
      <c r="G5" s="37">
        <v>9290.68</v>
      </c>
      <c r="H5" s="19">
        <v>12053.841999999997</v>
      </c>
      <c r="I5" s="19">
        <v>8320.4030000000002</v>
      </c>
      <c r="J5" s="19">
        <v>4761</v>
      </c>
      <c r="K5" s="18">
        <v>4786</v>
      </c>
      <c r="L5" s="23">
        <v>5755.54</v>
      </c>
      <c r="M5" s="32">
        <v>635.45399999999995</v>
      </c>
      <c r="N5" s="13">
        <f t="shared" si="0"/>
        <v>69942.025999999983</v>
      </c>
    </row>
    <row r="6" spans="1:14" ht="25.5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8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28"/>
      <c r="D9" s="19">
        <v>0</v>
      </c>
      <c r="E9" s="19">
        <v>30</v>
      </c>
      <c r="F9" s="19">
        <v>0</v>
      </c>
      <c r="G9" s="37">
        <v>0</v>
      </c>
      <c r="H9" s="19">
        <v>0</v>
      </c>
      <c r="I9" s="19">
        <v>92.336460000000002</v>
      </c>
      <c r="J9" s="19">
        <v>0</v>
      </c>
      <c r="K9" s="18">
        <v>0</v>
      </c>
      <c r="L9" s="23">
        <v>0</v>
      </c>
      <c r="M9" s="32">
        <v>0</v>
      </c>
      <c r="N9" s="13">
        <f t="shared" si="0"/>
        <v>122.33646</v>
      </c>
    </row>
    <row r="10" spans="1:14" ht="25.5">
      <c r="A10" s="6" t="s">
        <v>39</v>
      </c>
      <c r="B10" s="1" t="s">
        <v>7</v>
      </c>
      <c r="C10" s="28">
        <v>255</v>
      </c>
      <c r="D10" s="19">
        <f>D11+D12</f>
        <v>1266</v>
      </c>
      <c r="E10" s="19">
        <v>7</v>
      </c>
      <c r="F10" s="19">
        <v>25.96</v>
      </c>
      <c r="G10" s="37">
        <v>17136.310000000001</v>
      </c>
      <c r="H10" s="19">
        <v>19682.557000000001</v>
      </c>
      <c r="I10" s="19">
        <f t="shared" ref="I10" si="1">I11+I12</f>
        <v>699.35399999999993</v>
      </c>
      <c r="J10" s="19">
        <f t="shared" ref="J10" si="2">SUM(J11:J12)</f>
        <v>185</v>
      </c>
      <c r="K10" s="18">
        <v>426</v>
      </c>
      <c r="L10" s="23">
        <f>SUM(L11:L12)</f>
        <v>219.61</v>
      </c>
      <c r="M10" s="32">
        <v>0</v>
      </c>
      <c r="N10" s="13">
        <f t="shared" si="0"/>
        <v>39902.791000000005</v>
      </c>
    </row>
    <row r="11" spans="1:14">
      <c r="A11" s="6" t="s">
        <v>40</v>
      </c>
      <c r="B11" s="1" t="s">
        <v>8</v>
      </c>
      <c r="C11" s="28">
        <v>0</v>
      </c>
      <c r="D11" s="29">
        <v>671</v>
      </c>
      <c r="E11" s="19">
        <v>7</v>
      </c>
      <c r="F11" s="19">
        <v>0</v>
      </c>
      <c r="G11" s="37">
        <v>866.01</v>
      </c>
      <c r="H11" s="19">
        <v>287.96299999999997</v>
      </c>
      <c r="I11" s="19">
        <v>74.501000000000005</v>
      </c>
      <c r="J11" s="19">
        <v>110</v>
      </c>
      <c r="K11" s="18">
        <v>51</v>
      </c>
      <c r="L11" s="23">
        <v>0</v>
      </c>
      <c r="M11" s="32">
        <v>0</v>
      </c>
      <c r="N11" s="13">
        <f t="shared" si="0"/>
        <v>2067.4740000000002</v>
      </c>
    </row>
    <row r="12" spans="1:14">
      <c r="A12" s="6" t="s">
        <v>41</v>
      </c>
      <c r="B12" s="1" t="s">
        <v>9</v>
      </c>
      <c r="C12" s="28">
        <v>255</v>
      </c>
      <c r="D12" s="29">
        <v>595</v>
      </c>
      <c r="E12" s="19">
        <v>0</v>
      </c>
      <c r="F12" s="19">
        <v>25.96</v>
      </c>
      <c r="G12" s="37">
        <v>16270.31</v>
      </c>
      <c r="H12" s="19">
        <v>19394.593999999997</v>
      </c>
      <c r="I12" s="19">
        <v>624.85299999999995</v>
      </c>
      <c r="J12" s="19">
        <v>75</v>
      </c>
      <c r="K12" s="18">
        <v>375</v>
      </c>
      <c r="L12" s="23">
        <v>219.61</v>
      </c>
      <c r="M12" s="32">
        <v>0</v>
      </c>
      <c r="N12" s="13">
        <f t="shared" si="0"/>
        <v>37835.327000000005</v>
      </c>
    </row>
    <row r="13" spans="1:14">
      <c r="A13" s="6" t="s">
        <v>42</v>
      </c>
      <c r="B13" s="1" t="s">
        <v>10</v>
      </c>
      <c r="C13" s="28">
        <v>2818</v>
      </c>
      <c r="D13" s="19">
        <f>D14+D15</f>
        <v>129</v>
      </c>
      <c r="E13" s="19">
        <v>708</v>
      </c>
      <c r="F13" s="19">
        <v>10.558</v>
      </c>
      <c r="G13" s="37">
        <v>6556.22</v>
      </c>
      <c r="H13" s="19">
        <v>5323.639000000001</v>
      </c>
      <c r="I13" s="19">
        <f>I14+I15</f>
        <v>4226.2559999999994</v>
      </c>
      <c r="J13" s="19">
        <f t="shared" ref="J13" si="3">SUM(J14:J15)</f>
        <v>334</v>
      </c>
      <c r="K13" s="18">
        <v>155</v>
      </c>
      <c r="L13" s="23">
        <f>SUM(L14:L15)</f>
        <v>240.67000000000002</v>
      </c>
      <c r="M13" s="32">
        <v>0</v>
      </c>
      <c r="N13" s="13">
        <f t="shared" si="0"/>
        <v>20501.343000000001</v>
      </c>
    </row>
    <row r="14" spans="1:14">
      <c r="A14" s="6" t="s">
        <v>40</v>
      </c>
      <c r="B14" s="1" t="s">
        <v>11</v>
      </c>
      <c r="C14" s="28">
        <v>475</v>
      </c>
      <c r="D14" s="19">
        <v>0</v>
      </c>
      <c r="E14" s="19">
        <v>58</v>
      </c>
      <c r="F14" s="19">
        <v>0</v>
      </c>
      <c r="G14" s="37">
        <v>156.58000000000001</v>
      </c>
      <c r="H14" s="19">
        <v>2311.8160000000007</v>
      </c>
      <c r="I14" s="19">
        <v>2056.1030000000001</v>
      </c>
      <c r="J14" s="19">
        <v>290</v>
      </c>
      <c r="K14" s="18">
        <v>18</v>
      </c>
      <c r="L14" s="23">
        <v>112.67</v>
      </c>
      <c r="M14" s="32">
        <v>0</v>
      </c>
      <c r="N14" s="13">
        <f t="shared" si="0"/>
        <v>5478.1690000000008</v>
      </c>
    </row>
    <row r="15" spans="1:14">
      <c r="A15" s="6" t="s">
        <v>41</v>
      </c>
      <c r="B15" s="1" t="s">
        <v>12</v>
      </c>
      <c r="C15" s="28">
        <v>2343</v>
      </c>
      <c r="D15" s="19">
        <v>129</v>
      </c>
      <c r="E15" s="19">
        <v>650</v>
      </c>
      <c r="F15" s="19">
        <v>10.558</v>
      </c>
      <c r="G15" s="37">
        <v>6399.64</v>
      </c>
      <c r="H15" s="19">
        <v>3011.8229999999994</v>
      </c>
      <c r="I15" s="19">
        <v>2170.1529999999998</v>
      </c>
      <c r="J15" s="19">
        <v>44</v>
      </c>
      <c r="K15" s="18">
        <v>137</v>
      </c>
      <c r="L15" s="23">
        <v>128</v>
      </c>
      <c r="M15" s="32">
        <v>0</v>
      </c>
      <c r="N15" s="13">
        <f t="shared" si="0"/>
        <v>15023.174000000001</v>
      </c>
    </row>
    <row r="16" spans="1:14">
      <c r="A16" s="6" t="s">
        <v>43</v>
      </c>
      <c r="B16" s="1" t="s">
        <v>13</v>
      </c>
      <c r="C16" s="28">
        <v>3073</v>
      </c>
      <c r="D16" s="19">
        <f t="shared" ref="D16:D18" si="4">D10+D13</f>
        <v>1395</v>
      </c>
      <c r="E16" s="19">
        <v>715</v>
      </c>
      <c r="F16" s="19">
        <v>36.518000000000001</v>
      </c>
      <c r="G16" s="37">
        <v>23692.54</v>
      </c>
      <c r="H16" s="19">
        <v>25006.195999999996</v>
      </c>
      <c r="I16" s="19">
        <f t="shared" ref="I16" si="5">I17+I18</f>
        <v>4925.6100000000006</v>
      </c>
      <c r="J16" s="19">
        <f t="shared" ref="J16" si="6">SUM(J17:J18)</f>
        <v>519</v>
      </c>
      <c r="K16" s="18">
        <v>581</v>
      </c>
      <c r="L16" s="23">
        <f>SUM(L17:L18)</f>
        <v>460.28000000000003</v>
      </c>
      <c r="M16" s="32">
        <v>0</v>
      </c>
      <c r="N16" s="13">
        <f t="shared" si="0"/>
        <v>60404.144</v>
      </c>
    </row>
    <row r="17" spans="1:14">
      <c r="A17" s="6" t="s">
        <v>40</v>
      </c>
      <c r="B17" s="1" t="s">
        <v>14</v>
      </c>
      <c r="C17" s="28">
        <v>475</v>
      </c>
      <c r="D17" s="29">
        <f t="shared" si="4"/>
        <v>671</v>
      </c>
      <c r="E17" s="19">
        <v>65</v>
      </c>
      <c r="F17" s="19">
        <v>0</v>
      </c>
      <c r="G17" s="37">
        <v>1022.59</v>
      </c>
      <c r="H17" s="19">
        <v>2599.7790000000005</v>
      </c>
      <c r="I17" s="19">
        <f t="shared" ref="I17:I18" si="7">I11+I14</f>
        <v>2130.6040000000003</v>
      </c>
      <c r="J17" s="19">
        <f t="shared" ref="J17:J18" si="8">J11+J14</f>
        <v>400</v>
      </c>
      <c r="K17" s="18">
        <v>69</v>
      </c>
      <c r="L17" s="23">
        <f>L11+L14</f>
        <v>112.67</v>
      </c>
      <c r="M17" s="32">
        <v>0</v>
      </c>
      <c r="N17" s="13">
        <f t="shared" si="0"/>
        <v>7545.6430000000009</v>
      </c>
    </row>
    <row r="18" spans="1:14">
      <c r="A18" s="6" t="s">
        <v>41</v>
      </c>
      <c r="B18" s="1" t="s">
        <v>15</v>
      </c>
      <c r="C18" s="28">
        <v>2598</v>
      </c>
      <c r="D18" s="29">
        <f t="shared" si="4"/>
        <v>724</v>
      </c>
      <c r="E18" s="19">
        <v>650</v>
      </c>
      <c r="F18" s="19">
        <v>37</v>
      </c>
      <c r="G18" s="37">
        <v>22669.95</v>
      </c>
      <c r="H18" s="19">
        <v>22406.416999999998</v>
      </c>
      <c r="I18" s="19">
        <f t="shared" si="7"/>
        <v>2795.0059999999999</v>
      </c>
      <c r="J18" s="19">
        <f t="shared" si="8"/>
        <v>119</v>
      </c>
      <c r="K18" s="18">
        <v>512</v>
      </c>
      <c r="L18" s="23">
        <f>L12+L15</f>
        <v>347.61</v>
      </c>
      <c r="M18" s="32">
        <v>0</v>
      </c>
      <c r="N18" s="13">
        <f t="shared" si="0"/>
        <v>52858.983</v>
      </c>
    </row>
    <row r="19" spans="1:14">
      <c r="A19" s="6" t="s">
        <v>44</v>
      </c>
      <c r="B19" s="1" t="s">
        <v>16</v>
      </c>
      <c r="C19" s="28">
        <v>26895</v>
      </c>
      <c r="D19" s="19">
        <f>D20+D24+D25</f>
        <v>23213</v>
      </c>
      <c r="E19" s="19">
        <v>14983</v>
      </c>
      <c r="F19" s="19">
        <v>19019.210120000003</v>
      </c>
      <c r="G19" s="37">
        <v>32289.86</v>
      </c>
      <c r="H19" s="22">
        <f>H20+H24+H25</f>
        <v>23281.145209999999</v>
      </c>
      <c r="I19" s="19">
        <f t="shared" ref="I19" si="9">I20+I24+I25</f>
        <v>16371.44738</v>
      </c>
      <c r="J19" s="19">
        <f t="shared" ref="J19" si="10">SUM(J20,J24:J25)</f>
        <v>39176</v>
      </c>
      <c r="K19" s="18">
        <v>16473</v>
      </c>
      <c r="L19" s="23">
        <f>L20+L24+L25</f>
        <v>22188.54</v>
      </c>
      <c r="M19" s="35">
        <f t="shared" ref="M19" si="11">M20+M24</f>
        <v>1343.902</v>
      </c>
      <c r="N19" s="13">
        <f t="shared" si="0"/>
        <v>235234.10471000001</v>
      </c>
    </row>
    <row r="20" spans="1:14">
      <c r="A20" s="6" t="s">
        <v>45</v>
      </c>
      <c r="B20" s="1" t="s">
        <v>17</v>
      </c>
      <c r="C20" s="28">
        <v>26841</v>
      </c>
      <c r="D20" s="19">
        <f>SUM(D21:D23)</f>
        <v>23213</v>
      </c>
      <c r="E20" s="19">
        <v>14982</v>
      </c>
      <c r="F20" s="19">
        <v>19019.210120000003</v>
      </c>
      <c r="G20" s="37">
        <v>32289.86</v>
      </c>
      <c r="H20" s="22">
        <f>H21+H22+H23</f>
        <v>23222.765209999998</v>
      </c>
      <c r="I20" s="19">
        <f>I21+I22+I23</f>
        <v>16241.68338</v>
      </c>
      <c r="J20" s="19">
        <f t="shared" ref="J20" si="12">SUM(J21:J23)</f>
        <v>39176</v>
      </c>
      <c r="K20" s="18">
        <v>16473</v>
      </c>
      <c r="L20" s="23">
        <f>SUM(L21:L23)</f>
        <v>22119.7</v>
      </c>
      <c r="M20" s="36">
        <f t="shared" ref="M20" si="13">M21+M22+M23</f>
        <v>1343.902</v>
      </c>
      <c r="N20" s="13">
        <f t="shared" si="0"/>
        <v>234922.12071000002</v>
      </c>
    </row>
    <row r="21" spans="1:14">
      <c r="A21" s="6" t="s">
        <v>46</v>
      </c>
      <c r="B21" s="1" t="s">
        <v>18</v>
      </c>
      <c r="C21" s="28">
        <v>23856</v>
      </c>
      <c r="D21" s="19">
        <v>22420</v>
      </c>
      <c r="E21" s="19">
        <v>12499</v>
      </c>
      <c r="F21" s="19">
        <v>17150.564999999999</v>
      </c>
      <c r="G21" s="37">
        <v>27993.32</v>
      </c>
      <c r="H21" s="19">
        <v>20920.233419999997</v>
      </c>
      <c r="I21" s="19">
        <v>14058.76922</v>
      </c>
      <c r="J21" s="19">
        <v>28191</v>
      </c>
      <c r="K21" s="18">
        <v>16473</v>
      </c>
      <c r="L21" s="23">
        <v>17870.27</v>
      </c>
      <c r="M21" s="32">
        <v>1112.9680000000001</v>
      </c>
      <c r="N21" s="13">
        <f t="shared" si="0"/>
        <v>202545.12563999998</v>
      </c>
    </row>
    <row r="22" spans="1:14">
      <c r="A22" s="6" t="s">
        <v>47</v>
      </c>
      <c r="B22" s="1" t="s">
        <v>19</v>
      </c>
      <c r="C22" s="28">
        <v>2985</v>
      </c>
      <c r="D22" s="19">
        <v>793</v>
      </c>
      <c r="E22" s="19">
        <v>2483</v>
      </c>
      <c r="F22" s="19">
        <v>1868.6451200000038</v>
      </c>
      <c r="G22" s="37">
        <v>2196.34</v>
      </c>
      <c r="H22" s="19">
        <v>2302.5317900000005</v>
      </c>
      <c r="I22" s="19">
        <v>2182.9141600000003</v>
      </c>
      <c r="J22" s="19">
        <v>10985</v>
      </c>
      <c r="K22" s="18">
        <v>0</v>
      </c>
      <c r="L22" s="23">
        <v>4249.43</v>
      </c>
      <c r="M22" s="32">
        <v>230.934</v>
      </c>
      <c r="N22" s="13">
        <f t="shared" si="0"/>
        <v>30276.795070000007</v>
      </c>
    </row>
    <row r="23" spans="1:14">
      <c r="A23" s="41" t="s">
        <v>48</v>
      </c>
      <c r="B23" s="1" t="s">
        <v>20</v>
      </c>
      <c r="C23" s="28"/>
      <c r="D23" s="19">
        <v>0</v>
      </c>
      <c r="E23" s="19">
        <v>0</v>
      </c>
      <c r="F23" s="19">
        <v>0</v>
      </c>
      <c r="G23" s="37">
        <v>2100.19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35">
        <v>0</v>
      </c>
      <c r="N23" s="13">
        <f t="shared" si="0"/>
        <v>2100.19</v>
      </c>
    </row>
    <row r="24" spans="1:14">
      <c r="A24" s="6" t="s">
        <v>49</v>
      </c>
      <c r="B24" s="1" t="s">
        <v>21</v>
      </c>
      <c r="C24" s="28">
        <v>54</v>
      </c>
      <c r="D24" s="19">
        <v>0</v>
      </c>
      <c r="E24" s="19">
        <v>1</v>
      </c>
      <c r="F24" s="19">
        <v>0</v>
      </c>
      <c r="G24" s="37">
        <v>0</v>
      </c>
      <c r="H24" s="19">
        <v>58.379999999999995</v>
      </c>
      <c r="I24" s="19">
        <v>129.76400000000001</v>
      </c>
      <c r="J24" s="19">
        <v>0</v>
      </c>
      <c r="K24" s="18">
        <v>0</v>
      </c>
      <c r="L24" s="23">
        <v>68.84</v>
      </c>
      <c r="M24" s="35">
        <v>0</v>
      </c>
      <c r="N24" s="13">
        <f t="shared" si="0"/>
        <v>311.98400000000004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28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2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28">
        <v>282</v>
      </c>
      <c r="D28" s="19">
        <v>407</v>
      </c>
      <c r="E28" s="19">
        <v>10</v>
      </c>
      <c r="F28" s="19">
        <v>2.3759999999999999</v>
      </c>
      <c r="G28" s="37">
        <v>1657.18</v>
      </c>
      <c r="H28" s="19">
        <v>55.168499999999995</v>
      </c>
      <c r="I28" s="19">
        <v>0</v>
      </c>
      <c r="J28" s="19">
        <v>0</v>
      </c>
      <c r="K28" s="18">
        <v>91</v>
      </c>
      <c r="L28" s="23">
        <v>3.08</v>
      </c>
      <c r="M28" s="32">
        <v>0</v>
      </c>
      <c r="N28" s="13">
        <f t="shared" si="0"/>
        <v>2507.8045000000002</v>
      </c>
    </row>
    <row r="29" spans="1:14">
      <c r="A29" s="6" t="s">
        <v>54</v>
      </c>
      <c r="B29" s="1" t="s">
        <v>26</v>
      </c>
      <c r="C29" s="28">
        <v>1</v>
      </c>
      <c r="D29" s="19">
        <v>0</v>
      </c>
      <c r="E29" s="19">
        <v>0</v>
      </c>
      <c r="F29" s="19">
        <v>0</v>
      </c>
      <c r="G29" s="37">
        <v>22.36</v>
      </c>
      <c r="H29" s="19">
        <v>0</v>
      </c>
      <c r="I29" s="19">
        <v>110.123</v>
      </c>
      <c r="J29" s="19">
        <v>0</v>
      </c>
      <c r="K29" s="18">
        <v>0</v>
      </c>
      <c r="L29" s="23">
        <v>23.48</v>
      </c>
      <c r="M29" s="32">
        <v>0</v>
      </c>
      <c r="N29" s="13">
        <f t="shared" si="0"/>
        <v>156.96299999999999</v>
      </c>
    </row>
    <row r="30" spans="1:14">
      <c r="A30" s="6" t="s">
        <v>55</v>
      </c>
      <c r="B30" s="1" t="s">
        <v>27</v>
      </c>
      <c r="C30" s="28"/>
      <c r="D30" s="19">
        <v>0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28"/>
      <c r="D31" s="19">
        <v>0</v>
      </c>
      <c r="E31" s="19">
        <v>0</v>
      </c>
      <c r="F31" s="19">
        <v>0</v>
      </c>
      <c r="G31" s="37">
        <v>478.67</v>
      </c>
      <c r="H31" s="19">
        <v>172.95399999999995</v>
      </c>
      <c r="I31" s="19">
        <v>0</v>
      </c>
      <c r="J31" s="19">
        <v>1907</v>
      </c>
      <c r="K31" s="18">
        <v>0</v>
      </c>
      <c r="L31" s="23">
        <v>0</v>
      </c>
      <c r="M31" s="32">
        <v>0</v>
      </c>
      <c r="N31" s="13">
        <f t="shared" si="0"/>
        <v>2558.6239999999998</v>
      </c>
    </row>
    <row r="32" spans="1:14">
      <c r="A32" s="6" t="s">
        <v>57</v>
      </c>
      <c r="B32" s="1" t="s">
        <v>29</v>
      </c>
      <c r="C32" s="28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8">
        <v>418</v>
      </c>
      <c r="D33" s="19">
        <v>1105</v>
      </c>
      <c r="E33" s="19">
        <v>212</v>
      </c>
      <c r="F33" s="19">
        <v>395.99490999999989</v>
      </c>
      <c r="G33" s="37">
        <v>569.6</v>
      </c>
      <c r="H33" s="19">
        <v>2292.7850700000017</v>
      </c>
      <c r="I33" s="19">
        <v>1768.1819700000005</v>
      </c>
      <c r="J33" s="19">
        <v>520</v>
      </c>
      <c r="K33" s="18">
        <v>235</v>
      </c>
      <c r="L33" s="23">
        <v>928.27</v>
      </c>
      <c r="M33" s="32">
        <v>0</v>
      </c>
      <c r="N33" s="13">
        <f t="shared" si="0"/>
        <v>8444.8319500000016</v>
      </c>
    </row>
    <row r="34" spans="1:14">
      <c r="A34" s="7" t="s">
        <v>59</v>
      </c>
      <c r="B34" s="8" t="s">
        <v>31</v>
      </c>
      <c r="C34" s="28">
        <v>63268</v>
      </c>
      <c r="D34" s="20">
        <f>D3+D4+D5+D6+D7+D8+D9+D16+D19+D26+D27+D28+D29+D30+D31+D32+D33</f>
        <v>52495</v>
      </c>
      <c r="E34" s="19">
        <v>22239</v>
      </c>
      <c r="F34" s="19">
        <v>21983.592030000003</v>
      </c>
      <c r="G34" s="37">
        <v>87502.59</v>
      </c>
      <c r="H34" s="19">
        <v>72626.033780000012</v>
      </c>
      <c r="I34" s="19">
        <f>I3+I5+I4+I6+I7+I8+I9+I16+I19+I26+I27+I28+I29+I30+I32+I31+I33</f>
        <v>50810.136809999996</v>
      </c>
      <c r="J34" s="21">
        <f t="shared" ref="J34" si="14">SUM(J3:J10,J13,J19,J26:J33)</f>
        <v>57594</v>
      </c>
      <c r="K34" s="18">
        <v>23564</v>
      </c>
      <c r="L34" s="24">
        <f>SUM(L3:L9)+L16+L19+SUM(L26:L33)</f>
        <v>43016.78</v>
      </c>
      <c r="M34" s="33">
        <f>M3+M5+M10+M13+M19+M28+M33</f>
        <v>1979.356</v>
      </c>
      <c r="N34" s="9">
        <f t="shared" si="0"/>
        <v>497078.48862000008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73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8650</v>
      </c>
      <c r="D3" s="29">
        <v>11643</v>
      </c>
      <c r="E3" s="19">
        <v>985</v>
      </c>
      <c r="F3" s="19">
        <v>840.971</v>
      </c>
      <c r="G3" s="19">
        <v>5562.45</v>
      </c>
      <c r="H3" s="22">
        <v>1556.0909999999994</v>
      </c>
      <c r="I3" s="19">
        <v>4394.7430000000004</v>
      </c>
      <c r="J3" s="19">
        <v>1658</v>
      </c>
      <c r="K3" s="18">
        <v>1583</v>
      </c>
      <c r="L3" s="23">
        <v>1264.19</v>
      </c>
      <c r="M3" s="19">
        <v>0</v>
      </c>
      <c r="N3" s="13">
        <f>SUM(C3:M3)</f>
        <v>38137.445000000007</v>
      </c>
    </row>
    <row r="4" spans="1:14">
      <c r="A4" s="6" t="s">
        <v>33</v>
      </c>
      <c r="B4" s="1" t="s">
        <v>1</v>
      </c>
      <c r="C4" s="18">
        <v>12960</v>
      </c>
      <c r="D4" s="29">
        <v>12604</v>
      </c>
      <c r="E4" s="19">
        <v>1075</v>
      </c>
      <c r="F4" s="19">
        <v>0</v>
      </c>
      <c r="G4" s="19">
        <v>17344.12</v>
      </c>
      <c r="H4" s="22">
        <v>9447.259</v>
      </c>
      <c r="I4" s="19">
        <v>16618.898000000001</v>
      </c>
      <c r="J4" s="19">
        <v>6330</v>
      </c>
      <c r="K4" s="18">
        <v>0</v>
      </c>
      <c r="L4" s="23">
        <v>9911.4599999999991</v>
      </c>
      <c r="M4" s="19">
        <v>0</v>
      </c>
      <c r="N4" s="13">
        <f t="shared" ref="N4:N34" si="0">SUM(C4:M4)</f>
        <v>86290.736999999994</v>
      </c>
    </row>
    <row r="5" spans="1:14" ht="25.5">
      <c r="A5" s="6" t="s">
        <v>34</v>
      </c>
      <c r="B5" s="1" t="s">
        <v>2</v>
      </c>
      <c r="C5" s="18">
        <v>6370</v>
      </c>
      <c r="D5" s="29">
        <v>4032</v>
      </c>
      <c r="E5" s="19">
        <v>3141</v>
      </c>
      <c r="F5" s="19">
        <v>266.89600000000002</v>
      </c>
      <c r="G5" s="19">
        <v>13408.39</v>
      </c>
      <c r="H5" s="22">
        <v>13624.368</v>
      </c>
      <c r="I5" s="19">
        <v>8845.5429999999997</v>
      </c>
      <c r="J5" s="19">
        <v>5936</v>
      </c>
      <c r="K5" s="18">
        <v>3947</v>
      </c>
      <c r="L5" s="23">
        <v>5765.77</v>
      </c>
      <c r="M5" s="19">
        <v>0</v>
      </c>
      <c r="N5" s="13">
        <f t="shared" si="0"/>
        <v>65336.967000000004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-0.04</v>
      </c>
      <c r="H9" s="22">
        <v>0</v>
      </c>
      <c r="I9" s="19">
        <v>57.178690000000003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57.138690000000004</v>
      </c>
    </row>
    <row r="10" spans="1:14" ht="25.5">
      <c r="A10" s="6" t="s">
        <v>39</v>
      </c>
      <c r="B10" s="1" t="s">
        <v>7</v>
      </c>
      <c r="C10" s="18">
        <v>183</v>
      </c>
      <c r="D10" s="19">
        <f>D11+D12</f>
        <v>1529</v>
      </c>
      <c r="E10" s="19">
        <v>321</v>
      </c>
      <c r="F10" s="19">
        <v>0</v>
      </c>
      <c r="G10" s="19">
        <v>49263.61</v>
      </c>
      <c r="H10" s="22">
        <v>1130.9840000000002</v>
      </c>
      <c r="I10" s="19">
        <f t="shared" ref="I10" si="1">I11+I12</f>
        <v>27.6</v>
      </c>
      <c r="J10" s="19">
        <f t="shared" ref="J10" si="2">SUM(J11:J12)</f>
        <v>2327</v>
      </c>
      <c r="K10" s="18">
        <v>376</v>
      </c>
      <c r="L10" s="23">
        <f>SUM(L11:L12)</f>
        <v>346.41</v>
      </c>
      <c r="M10" s="19">
        <v>0</v>
      </c>
      <c r="N10" s="13">
        <f t="shared" si="0"/>
        <v>55504.603999999999</v>
      </c>
    </row>
    <row r="11" spans="1:14">
      <c r="A11" s="6" t="s">
        <v>40</v>
      </c>
      <c r="B11" s="1" t="s">
        <v>8</v>
      </c>
      <c r="C11" s="18">
        <v>167</v>
      </c>
      <c r="D11" s="29">
        <v>1073</v>
      </c>
      <c r="E11" s="19">
        <v>3</v>
      </c>
      <c r="F11" s="19">
        <v>0</v>
      </c>
      <c r="G11" s="19">
        <v>-5.56</v>
      </c>
      <c r="H11" s="19">
        <v>4.0720000000000027</v>
      </c>
      <c r="I11" s="19">
        <v>27.6</v>
      </c>
      <c r="J11" s="19">
        <v>0</v>
      </c>
      <c r="K11" s="18">
        <v>33</v>
      </c>
      <c r="L11" s="23">
        <v>0</v>
      </c>
      <c r="M11" s="19">
        <v>0</v>
      </c>
      <c r="N11" s="13">
        <f t="shared" si="0"/>
        <v>1302.1120000000001</v>
      </c>
    </row>
    <row r="12" spans="1:14">
      <c r="A12" s="6" t="s">
        <v>41</v>
      </c>
      <c r="B12" s="1" t="s">
        <v>9</v>
      </c>
      <c r="C12" s="18">
        <v>16</v>
      </c>
      <c r="D12" s="29">
        <v>456</v>
      </c>
      <c r="E12" s="19">
        <v>318</v>
      </c>
      <c r="F12" s="19">
        <v>0</v>
      </c>
      <c r="G12" s="19">
        <v>49269.17</v>
      </c>
      <c r="H12" s="19">
        <v>1126.912</v>
      </c>
      <c r="I12" s="19"/>
      <c r="J12" s="19">
        <v>2327</v>
      </c>
      <c r="K12" s="18">
        <v>343</v>
      </c>
      <c r="L12" s="23">
        <v>346.41</v>
      </c>
      <c r="M12" s="19">
        <v>0</v>
      </c>
      <c r="N12" s="13">
        <f t="shared" si="0"/>
        <v>54202.491999999998</v>
      </c>
    </row>
    <row r="13" spans="1:14">
      <c r="A13" s="6" t="s">
        <v>42</v>
      </c>
      <c r="B13" s="1" t="s">
        <v>10</v>
      </c>
      <c r="C13" s="18">
        <v>2094</v>
      </c>
      <c r="D13" s="19">
        <f>D14+D15</f>
        <v>43</v>
      </c>
      <c r="E13" s="19">
        <v>574</v>
      </c>
      <c r="F13" s="19">
        <v>0</v>
      </c>
      <c r="G13" s="19">
        <v>12659.95</v>
      </c>
      <c r="H13" s="22">
        <v>3058.9660000000003</v>
      </c>
      <c r="I13" s="19">
        <f>I14+I15</f>
        <v>2285.41</v>
      </c>
      <c r="J13" s="19">
        <f t="shared" ref="J13" si="3">SUM(J14:J15)</f>
        <v>631</v>
      </c>
      <c r="K13" s="18">
        <v>54</v>
      </c>
      <c r="L13" s="23">
        <f>SUM(L14:L15)</f>
        <v>316.84000000000003</v>
      </c>
      <c r="M13" s="19">
        <v>0</v>
      </c>
      <c r="N13" s="13">
        <f t="shared" si="0"/>
        <v>21717.166000000001</v>
      </c>
    </row>
    <row r="14" spans="1:14">
      <c r="A14" s="6" t="s">
        <v>40</v>
      </c>
      <c r="B14" s="1" t="s">
        <v>11</v>
      </c>
      <c r="C14" s="18">
        <v>324</v>
      </c>
      <c r="D14" s="19">
        <v>13</v>
      </c>
      <c r="E14" s="19">
        <v>1</v>
      </c>
      <c r="F14" s="19">
        <v>0</v>
      </c>
      <c r="G14" s="19">
        <v>657.64</v>
      </c>
      <c r="H14" s="19">
        <v>1693.1449999999995</v>
      </c>
      <c r="I14" s="19">
        <v>1321.671</v>
      </c>
      <c r="J14" s="19">
        <v>247</v>
      </c>
      <c r="K14" s="18">
        <v>0</v>
      </c>
      <c r="L14" s="23">
        <v>77.569999999999993</v>
      </c>
      <c r="M14" s="19">
        <v>0</v>
      </c>
      <c r="N14" s="13">
        <f t="shared" si="0"/>
        <v>4335.0259999999989</v>
      </c>
    </row>
    <row r="15" spans="1:14">
      <c r="A15" s="6" t="s">
        <v>41</v>
      </c>
      <c r="B15" s="1" t="s">
        <v>12</v>
      </c>
      <c r="C15" s="18">
        <v>1770</v>
      </c>
      <c r="D15" s="19">
        <v>30</v>
      </c>
      <c r="E15" s="19">
        <v>573</v>
      </c>
      <c r="F15" s="19">
        <v>0</v>
      </c>
      <c r="G15" s="19">
        <v>12002.31</v>
      </c>
      <c r="H15" s="19">
        <v>1365.8209999999999</v>
      </c>
      <c r="I15" s="19">
        <v>963.73900000000003</v>
      </c>
      <c r="J15" s="19">
        <v>384</v>
      </c>
      <c r="K15" s="18">
        <v>54</v>
      </c>
      <c r="L15" s="23">
        <v>239.27</v>
      </c>
      <c r="M15" s="19">
        <v>0</v>
      </c>
      <c r="N15" s="13">
        <f t="shared" si="0"/>
        <v>17382.14</v>
      </c>
    </row>
    <row r="16" spans="1:14">
      <c r="A16" s="6" t="s">
        <v>43</v>
      </c>
      <c r="B16" s="1" t="s">
        <v>13</v>
      </c>
      <c r="C16" s="18">
        <v>2277</v>
      </c>
      <c r="D16" s="19">
        <f t="shared" ref="D16:D18" si="4">D10+D13</f>
        <v>1572</v>
      </c>
      <c r="E16" s="19">
        <v>895</v>
      </c>
      <c r="F16" s="19">
        <v>0</v>
      </c>
      <c r="G16" s="19">
        <v>61923.56</v>
      </c>
      <c r="H16" s="22">
        <v>4189.9500000000007</v>
      </c>
      <c r="I16" s="19">
        <f>I17+I18</f>
        <v>2313.0100000000002</v>
      </c>
      <c r="J16" s="19">
        <f t="shared" ref="J16" si="5">SUM(J17:J18)</f>
        <v>2958</v>
      </c>
      <c r="K16" s="18">
        <v>430</v>
      </c>
      <c r="L16" s="23">
        <f>SUM(L17:L18)</f>
        <v>663.25</v>
      </c>
      <c r="M16" s="19">
        <f>M17+M18</f>
        <v>0</v>
      </c>
      <c r="N16" s="13">
        <f t="shared" si="0"/>
        <v>77221.76999999999</v>
      </c>
    </row>
    <row r="17" spans="1:14">
      <c r="A17" s="6" t="s">
        <v>40</v>
      </c>
      <c r="B17" s="1" t="s">
        <v>14</v>
      </c>
      <c r="C17" s="18">
        <v>491</v>
      </c>
      <c r="D17" s="29">
        <f t="shared" si="4"/>
        <v>1086</v>
      </c>
      <c r="E17" s="19">
        <v>4</v>
      </c>
      <c r="F17" s="19">
        <v>0</v>
      </c>
      <c r="G17" s="19">
        <v>652.08000000000004</v>
      </c>
      <c r="H17" s="19">
        <v>1697.217000000001</v>
      </c>
      <c r="I17" s="19">
        <f t="shared" ref="I17:I18" si="6">I11+I14</f>
        <v>1349.271</v>
      </c>
      <c r="J17" s="19">
        <f t="shared" ref="J17:J18" si="7">J11+J14</f>
        <v>247</v>
      </c>
      <c r="K17" s="18">
        <v>33</v>
      </c>
      <c r="L17" s="23">
        <f>L11+L14</f>
        <v>77.569999999999993</v>
      </c>
      <c r="M17" s="19">
        <v>0</v>
      </c>
      <c r="N17" s="13">
        <f t="shared" si="0"/>
        <v>5637.1380000000008</v>
      </c>
    </row>
    <row r="18" spans="1:14">
      <c r="A18" s="6" t="s">
        <v>41</v>
      </c>
      <c r="B18" s="1" t="s">
        <v>15</v>
      </c>
      <c r="C18" s="18">
        <v>1786</v>
      </c>
      <c r="D18" s="29">
        <f t="shared" si="4"/>
        <v>486</v>
      </c>
      <c r="E18" s="19">
        <v>891</v>
      </c>
      <c r="F18" s="19">
        <v>0</v>
      </c>
      <c r="G18" s="19">
        <v>61271.48</v>
      </c>
      <c r="H18" s="19">
        <v>2492.7330000000006</v>
      </c>
      <c r="I18" s="19">
        <f t="shared" si="6"/>
        <v>963.73900000000003</v>
      </c>
      <c r="J18" s="19">
        <f t="shared" si="7"/>
        <v>2711</v>
      </c>
      <c r="K18" s="18">
        <v>397</v>
      </c>
      <c r="L18" s="23">
        <f>L12+L15</f>
        <v>585.68000000000006</v>
      </c>
      <c r="M18" s="19">
        <f>M15+M12</f>
        <v>0</v>
      </c>
      <c r="N18" s="13">
        <f t="shared" si="0"/>
        <v>71584.631999999998</v>
      </c>
    </row>
    <row r="19" spans="1:14">
      <c r="A19" s="6" t="s">
        <v>44</v>
      </c>
      <c r="B19" s="1" t="s">
        <v>16</v>
      </c>
      <c r="C19" s="18">
        <v>15454</v>
      </c>
      <c r="D19" s="19">
        <f>D20+D24+D25</f>
        <v>15515</v>
      </c>
      <c r="E19" s="19">
        <v>18708</v>
      </c>
      <c r="F19" s="19">
        <v>19190.439729999998</v>
      </c>
      <c r="G19" s="19">
        <v>37145.79</v>
      </c>
      <c r="H19" s="22">
        <f>H20+H24+H25</f>
        <v>17496.885980000006</v>
      </c>
      <c r="I19" s="19">
        <f>I20+I24+I25</f>
        <v>21487.889360000001</v>
      </c>
      <c r="J19" s="19">
        <f t="shared" ref="J19" si="8">SUM(J20,J24:J25)</f>
        <v>34965</v>
      </c>
      <c r="K19" s="18">
        <v>17164</v>
      </c>
      <c r="L19" s="23">
        <f>L20+L24+L25</f>
        <v>21250.799999999999</v>
      </c>
      <c r="M19" s="19">
        <f>M20+M25</f>
        <v>947.16399999999999</v>
      </c>
      <c r="N19" s="13">
        <f t="shared" si="0"/>
        <v>219324.96906999999</v>
      </c>
    </row>
    <row r="20" spans="1:14">
      <c r="A20" s="6" t="s">
        <v>45</v>
      </c>
      <c r="B20" s="1" t="s">
        <v>17</v>
      </c>
      <c r="C20" s="18">
        <v>15356</v>
      </c>
      <c r="D20" s="19">
        <f>SUM(D21:D23)</f>
        <v>15515</v>
      </c>
      <c r="E20" s="19">
        <v>18680</v>
      </c>
      <c r="F20" s="19">
        <v>19190.439729999998</v>
      </c>
      <c r="G20" s="19">
        <v>37055.300000000003</v>
      </c>
      <c r="H20" s="22">
        <f>H21+H22+H23</f>
        <v>17372.801980000007</v>
      </c>
      <c r="I20" s="19">
        <f>I21+I22+I23</f>
        <v>21408.224320000001</v>
      </c>
      <c r="J20" s="19">
        <f t="shared" ref="J20" si="9">SUM(J21:J23)</f>
        <v>34899</v>
      </c>
      <c r="K20" s="18">
        <v>17164</v>
      </c>
      <c r="L20" s="23">
        <f>SUM(L21:L23)</f>
        <v>21207.55</v>
      </c>
      <c r="M20" s="19">
        <f>M21+M22+M23+M24</f>
        <v>947.16399999999999</v>
      </c>
      <c r="N20" s="13">
        <f t="shared" si="0"/>
        <v>218795.48002999998</v>
      </c>
    </row>
    <row r="21" spans="1:14">
      <c r="A21" s="6" t="s">
        <v>46</v>
      </c>
      <c r="B21" s="1" t="s">
        <v>18</v>
      </c>
      <c r="C21" s="18">
        <v>13891</v>
      </c>
      <c r="D21" s="19">
        <v>14552</v>
      </c>
      <c r="E21" s="19">
        <v>10297</v>
      </c>
      <c r="F21" s="19">
        <v>18189.224999999999</v>
      </c>
      <c r="G21" s="19">
        <v>31610.86</v>
      </c>
      <c r="H21" s="19">
        <v>12111.971250000006</v>
      </c>
      <c r="I21" s="19">
        <v>13053.67758</v>
      </c>
      <c r="J21" s="19">
        <v>30196</v>
      </c>
      <c r="K21" s="18">
        <v>9815</v>
      </c>
      <c r="L21" s="23">
        <v>17487.12</v>
      </c>
      <c r="M21" s="19">
        <v>947.16399999999999</v>
      </c>
      <c r="N21" s="13">
        <f t="shared" si="0"/>
        <v>172151.01782999997</v>
      </c>
    </row>
    <row r="22" spans="1:14">
      <c r="A22" s="6" t="s">
        <v>47</v>
      </c>
      <c r="B22" s="1" t="s">
        <v>19</v>
      </c>
      <c r="C22" s="18">
        <v>1465</v>
      </c>
      <c r="D22" s="19">
        <v>963</v>
      </c>
      <c r="E22" s="19">
        <v>521</v>
      </c>
      <c r="F22" s="19">
        <v>1001.2147299999986</v>
      </c>
      <c r="G22" s="19">
        <v>5444.36</v>
      </c>
      <c r="H22" s="19">
        <v>5260.8307300000006</v>
      </c>
      <c r="I22" s="19">
        <v>8354.5467399999998</v>
      </c>
      <c r="J22" s="19">
        <v>4703</v>
      </c>
      <c r="K22" s="18">
        <v>7349</v>
      </c>
      <c r="L22" s="23">
        <v>3720.43</v>
      </c>
      <c r="M22" s="19">
        <v>0</v>
      </c>
      <c r="N22" s="13">
        <f t="shared" si="0"/>
        <v>38782.3822</v>
      </c>
    </row>
    <row r="23" spans="1:14">
      <c r="A23" s="41" t="s">
        <v>48</v>
      </c>
      <c r="B23" s="1" t="s">
        <v>20</v>
      </c>
      <c r="C23" s="18">
        <v>0</v>
      </c>
      <c r="D23" s="19">
        <v>0</v>
      </c>
      <c r="E23" s="19">
        <v>7862</v>
      </c>
      <c r="F23" s="19">
        <v>0</v>
      </c>
      <c r="G23" s="19">
        <v>0.08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7862.08</v>
      </c>
    </row>
    <row r="24" spans="1:14">
      <c r="A24" s="6" t="s">
        <v>49</v>
      </c>
      <c r="B24" s="1" t="s">
        <v>21</v>
      </c>
      <c r="C24" s="18">
        <v>98</v>
      </c>
      <c r="D24" s="19">
        <v>0</v>
      </c>
      <c r="E24" s="19">
        <v>28</v>
      </c>
      <c r="F24" s="19">
        <v>0</v>
      </c>
      <c r="G24" s="19">
        <v>90.49</v>
      </c>
      <c r="H24" s="19">
        <v>124.08400000000006</v>
      </c>
      <c r="I24" s="19">
        <v>79.665040000000005</v>
      </c>
      <c r="J24" s="19">
        <v>66</v>
      </c>
      <c r="K24" s="18">
        <v>0</v>
      </c>
      <c r="L24" s="23">
        <v>43.25</v>
      </c>
      <c r="M24" s="19">
        <v>0</v>
      </c>
      <c r="N24" s="13">
        <f t="shared" si="0"/>
        <v>529.48904000000005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737</v>
      </c>
      <c r="D28" s="19">
        <v>63</v>
      </c>
      <c r="E28" s="19">
        <v>2</v>
      </c>
      <c r="F28" s="19">
        <v>0</v>
      </c>
      <c r="G28" s="19">
        <v>2830.15</v>
      </c>
      <c r="H28" s="22">
        <v>3.120000000000001</v>
      </c>
      <c r="I28" s="19">
        <v>23.2</v>
      </c>
      <c r="J28" s="19">
        <v>0</v>
      </c>
      <c r="K28" s="18">
        <v>117</v>
      </c>
      <c r="L28" s="23">
        <v>0</v>
      </c>
      <c r="M28" s="19">
        <v>0</v>
      </c>
      <c r="N28" s="13">
        <f t="shared" si="0"/>
        <v>3775.47</v>
      </c>
    </row>
    <row r="29" spans="1:14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110.97499999999999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110.97499999999999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0.61</v>
      </c>
      <c r="H31" s="22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0.61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489</v>
      </c>
      <c r="D33" s="19">
        <v>543</v>
      </c>
      <c r="E33" s="19">
        <v>35</v>
      </c>
      <c r="F33" s="19">
        <v>83.974999999999994</v>
      </c>
      <c r="G33" s="19">
        <v>228</v>
      </c>
      <c r="H33" s="22">
        <v>713.5657599999995</v>
      </c>
      <c r="I33" s="19">
        <v>2814.4859100000008</v>
      </c>
      <c r="J33" s="19">
        <v>348</v>
      </c>
      <c r="K33" s="18">
        <v>68</v>
      </c>
      <c r="L33" s="23">
        <v>45.25</v>
      </c>
      <c r="M33" s="19">
        <v>0</v>
      </c>
      <c r="N33" s="13">
        <f t="shared" si="0"/>
        <v>5368.2766700000002</v>
      </c>
    </row>
    <row r="34" spans="1:14">
      <c r="A34" s="7" t="s">
        <v>59</v>
      </c>
      <c r="B34" s="8" t="s">
        <v>31</v>
      </c>
      <c r="C34" s="18">
        <v>46937</v>
      </c>
      <c r="D34" s="20">
        <f>D3+D4+D5+D6+D7+D8+D9+D16+D19+D26+D27+D28+D29+D30+D31+D32+D33</f>
        <v>45972</v>
      </c>
      <c r="E34" s="19">
        <v>24841</v>
      </c>
      <c r="F34" s="19">
        <v>20382.281729999999</v>
      </c>
      <c r="G34" s="19">
        <v>138443.03</v>
      </c>
      <c r="H34" s="22">
        <v>47031.23973999999</v>
      </c>
      <c r="I34" s="19">
        <f>I3+I5+I4+I6+I7+I8+I9+I16+I19+I26+I27+I28+I29+I30+I32+I31+I33</f>
        <v>56665.922960000004</v>
      </c>
      <c r="J34" s="21">
        <f t="shared" ref="J34" si="10">SUM(J3:J10,J13,J19,J26:J33)</f>
        <v>52195</v>
      </c>
      <c r="K34" s="18">
        <v>23309</v>
      </c>
      <c r="L34" s="24">
        <f>SUM(L3:L9)+L16+L19+SUM(L26:L33)</f>
        <v>38900.720000000001</v>
      </c>
      <c r="M34" s="21">
        <f>M5+M15+M19</f>
        <v>947.16399999999999</v>
      </c>
      <c r="N34" s="9">
        <f t="shared" si="0"/>
        <v>495624.35842999991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12233</v>
      </c>
      <c r="D3" s="29">
        <v>5132</v>
      </c>
      <c r="E3" s="19">
        <v>2502</v>
      </c>
      <c r="F3" s="19">
        <v>7293</v>
      </c>
      <c r="G3" s="38">
        <v>9207</v>
      </c>
      <c r="H3" s="19">
        <v>13037</v>
      </c>
      <c r="I3" s="19">
        <v>10747</v>
      </c>
      <c r="J3" s="19">
        <v>7498</v>
      </c>
      <c r="K3" s="18">
        <v>6595</v>
      </c>
      <c r="L3" s="25">
        <v>5491</v>
      </c>
      <c r="M3" s="32">
        <v>0</v>
      </c>
      <c r="N3" s="13">
        <f>SUM(C3:M3)</f>
        <v>79735</v>
      </c>
    </row>
    <row r="4" spans="1:14">
      <c r="A4" s="6" t="s">
        <v>33</v>
      </c>
      <c r="B4" s="1" t="s">
        <v>1</v>
      </c>
      <c r="C4" s="28">
        <v>167</v>
      </c>
      <c r="D4" s="29">
        <v>111</v>
      </c>
      <c r="E4" s="19">
        <v>7</v>
      </c>
      <c r="F4" s="19">
        <v>0</v>
      </c>
      <c r="G4" s="38">
        <v>131</v>
      </c>
      <c r="H4" s="19">
        <v>1322</v>
      </c>
      <c r="I4" s="19">
        <v>2075</v>
      </c>
      <c r="J4" s="19">
        <v>83</v>
      </c>
      <c r="K4" s="18">
        <v>0</v>
      </c>
      <c r="L4" s="25">
        <v>1212</v>
      </c>
      <c r="M4" s="32">
        <v>0</v>
      </c>
      <c r="N4" s="13">
        <f t="shared" ref="N4:N34" si="0">SUM(C4:M4)</f>
        <v>5108</v>
      </c>
    </row>
    <row r="5" spans="1:14" ht="25.5">
      <c r="A5" s="6" t="s">
        <v>34</v>
      </c>
      <c r="B5" s="1" t="s">
        <v>2</v>
      </c>
      <c r="C5" s="28">
        <v>565</v>
      </c>
      <c r="D5" s="29">
        <v>475</v>
      </c>
      <c r="E5" s="19">
        <v>1067</v>
      </c>
      <c r="F5" s="19">
        <v>125</v>
      </c>
      <c r="G5" s="38">
        <v>632</v>
      </c>
      <c r="H5" s="19">
        <v>969</v>
      </c>
      <c r="I5" s="19">
        <v>633</v>
      </c>
      <c r="J5" s="19">
        <v>296</v>
      </c>
      <c r="K5" s="18">
        <v>610</v>
      </c>
      <c r="L5" s="25">
        <v>429</v>
      </c>
      <c r="M5" s="32">
        <v>0</v>
      </c>
      <c r="N5" s="13">
        <f t="shared" si="0"/>
        <v>5801</v>
      </c>
    </row>
    <row r="6" spans="1:14" ht="25.5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8"/>
      <c r="D7" s="19">
        <v>0</v>
      </c>
      <c r="E7" s="19">
        <v>0</v>
      </c>
      <c r="F7" s="19">
        <v>0</v>
      </c>
      <c r="G7" s="3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8">
        <v>0</v>
      </c>
      <c r="H8" s="19">
        <v>2</v>
      </c>
      <c r="I8" s="19">
        <v>0</v>
      </c>
      <c r="J8" s="19">
        <v>0</v>
      </c>
      <c r="K8" s="18">
        <v>0</v>
      </c>
      <c r="L8" s="25">
        <v>3</v>
      </c>
      <c r="M8" s="32">
        <v>0</v>
      </c>
      <c r="N8" s="13">
        <f t="shared" si="0"/>
        <v>5</v>
      </c>
    </row>
    <row r="9" spans="1:14" ht="25.5">
      <c r="A9" s="6" t="s">
        <v>38</v>
      </c>
      <c r="B9" s="1" t="s">
        <v>6</v>
      </c>
      <c r="C9" s="28">
        <v>2</v>
      </c>
      <c r="D9" s="19">
        <v>43</v>
      </c>
      <c r="E9" s="19">
        <v>38</v>
      </c>
      <c r="F9" s="19">
        <v>0</v>
      </c>
      <c r="G9" s="38">
        <v>17</v>
      </c>
      <c r="H9" s="19">
        <v>35</v>
      </c>
      <c r="I9" s="19">
        <v>71</v>
      </c>
      <c r="J9" s="19">
        <v>20</v>
      </c>
      <c r="K9" s="18">
        <v>13</v>
      </c>
      <c r="L9" s="25">
        <v>30</v>
      </c>
      <c r="M9" s="32">
        <v>0</v>
      </c>
      <c r="N9" s="13">
        <f t="shared" si="0"/>
        <v>269</v>
      </c>
    </row>
    <row r="10" spans="1:14" ht="25.5">
      <c r="A10" s="6" t="s">
        <v>39</v>
      </c>
      <c r="B10" s="1" t="s">
        <v>7</v>
      </c>
      <c r="C10" s="28">
        <v>2253</v>
      </c>
      <c r="D10" s="19">
        <f>D11+D12</f>
        <v>1200</v>
      </c>
      <c r="E10" s="19">
        <v>573</v>
      </c>
      <c r="F10" s="19">
        <v>128</v>
      </c>
      <c r="G10" s="38">
        <v>1392</v>
      </c>
      <c r="H10" s="19">
        <v>2510</v>
      </c>
      <c r="I10" s="19">
        <f>I11+I12</f>
        <v>1855</v>
      </c>
      <c r="J10" s="19">
        <f t="shared" ref="J10" si="1">SUM(J11:J12)</f>
        <v>458</v>
      </c>
      <c r="K10" s="18">
        <v>732</v>
      </c>
      <c r="L10" s="25">
        <f>SUM(L11:L12)</f>
        <v>1266</v>
      </c>
      <c r="M10" s="32">
        <v>0</v>
      </c>
      <c r="N10" s="13">
        <f t="shared" si="0"/>
        <v>12367</v>
      </c>
    </row>
    <row r="11" spans="1:14">
      <c r="A11" s="6" t="s">
        <v>40</v>
      </c>
      <c r="B11" s="1" t="s">
        <v>8</v>
      </c>
      <c r="C11" s="28">
        <v>2081</v>
      </c>
      <c r="D11" s="29">
        <v>963</v>
      </c>
      <c r="E11" s="19">
        <v>426</v>
      </c>
      <c r="F11" s="19">
        <v>112</v>
      </c>
      <c r="G11" s="38">
        <v>1059</v>
      </c>
      <c r="H11" s="19">
        <v>2010</v>
      </c>
      <c r="I11" s="19">
        <v>1692</v>
      </c>
      <c r="J11" s="19">
        <v>275</v>
      </c>
      <c r="K11" s="18">
        <v>541</v>
      </c>
      <c r="L11" s="25">
        <v>406</v>
      </c>
      <c r="M11" s="32">
        <v>0</v>
      </c>
      <c r="N11" s="13">
        <f t="shared" si="0"/>
        <v>9565</v>
      </c>
    </row>
    <row r="12" spans="1:14">
      <c r="A12" s="6" t="s">
        <v>41</v>
      </c>
      <c r="B12" s="1" t="s">
        <v>9</v>
      </c>
      <c r="C12" s="28">
        <v>172</v>
      </c>
      <c r="D12" s="29">
        <v>237</v>
      </c>
      <c r="E12" s="19">
        <v>147</v>
      </c>
      <c r="F12" s="19">
        <v>16</v>
      </c>
      <c r="G12" s="38">
        <v>333</v>
      </c>
      <c r="H12" s="19">
        <v>500</v>
      </c>
      <c r="I12" s="19">
        <v>163</v>
      </c>
      <c r="J12" s="19">
        <v>183</v>
      </c>
      <c r="K12" s="18">
        <v>191</v>
      </c>
      <c r="L12" s="25">
        <v>860</v>
      </c>
      <c r="M12" s="32">
        <v>0</v>
      </c>
      <c r="N12" s="13">
        <f t="shared" si="0"/>
        <v>2802</v>
      </c>
    </row>
    <row r="13" spans="1:14">
      <c r="A13" s="6" t="s">
        <v>42</v>
      </c>
      <c r="B13" s="1" t="s">
        <v>10</v>
      </c>
      <c r="C13" s="28">
        <v>2142</v>
      </c>
      <c r="D13" s="19">
        <f>D14+D15</f>
        <v>1036</v>
      </c>
      <c r="E13" s="19">
        <v>224</v>
      </c>
      <c r="F13" s="19">
        <v>36</v>
      </c>
      <c r="G13" s="38">
        <v>1521</v>
      </c>
      <c r="H13" s="19">
        <v>4309</v>
      </c>
      <c r="I13" s="19">
        <f>I14+I15</f>
        <v>2085</v>
      </c>
      <c r="J13" s="19">
        <f t="shared" ref="J13" si="2">SUM(J14:J15)</f>
        <v>247</v>
      </c>
      <c r="K13" s="18">
        <v>316</v>
      </c>
      <c r="L13" s="25">
        <f>SUM(L14:L15)</f>
        <v>1384</v>
      </c>
      <c r="M13" s="32">
        <v>0</v>
      </c>
      <c r="N13" s="13">
        <f t="shared" si="0"/>
        <v>13300</v>
      </c>
    </row>
    <row r="14" spans="1:14">
      <c r="A14" s="6" t="s">
        <v>40</v>
      </c>
      <c r="B14" s="1" t="s">
        <v>11</v>
      </c>
      <c r="C14" s="28">
        <v>1968</v>
      </c>
      <c r="D14" s="19">
        <v>876</v>
      </c>
      <c r="E14" s="19">
        <v>151</v>
      </c>
      <c r="F14" s="19">
        <v>23</v>
      </c>
      <c r="G14" s="38">
        <v>1069</v>
      </c>
      <c r="H14" s="19">
        <v>3773</v>
      </c>
      <c r="I14" s="19">
        <v>1752</v>
      </c>
      <c r="J14" s="19">
        <v>163</v>
      </c>
      <c r="K14" s="18">
        <v>239</v>
      </c>
      <c r="L14" s="25">
        <v>408</v>
      </c>
      <c r="M14" s="32">
        <v>0</v>
      </c>
      <c r="N14" s="13">
        <f t="shared" si="0"/>
        <v>10422</v>
      </c>
    </row>
    <row r="15" spans="1:14">
      <c r="A15" s="6" t="s">
        <v>41</v>
      </c>
      <c r="B15" s="1" t="s">
        <v>12</v>
      </c>
      <c r="C15" s="28">
        <v>174</v>
      </c>
      <c r="D15" s="19">
        <v>160</v>
      </c>
      <c r="E15" s="19">
        <v>73</v>
      </c>
      <c r="F15" s="19">
        <v>13</v>
      </c>
      <c r="G15" s="38">
        <v>452</v>
      </c>
      <c r="H15" s="19">
        <v>536</v>
      </c>
      <c r="I15" s="19">
        <v>333</v>
      </c>
      <c r="J15" s="19">
        <v>84</v>
      </c>
      <c r="K15" s="18">
        <v>77</v>
      </c>
      <c r="L15" s="25">
        <v>976</v>
      </c>
      <c r="M15" s="32">
        <v>0</v>
      </c>
      <c r="N15" s="13">
        <f t="shared" si="0"/>
        <v>2878</v>
      </c>
    </row>
    <row r="16" spans="1:14">
      <c r="A16" s="6" t="s">
        <v>43</v>
      </c>
      <c r="B16" s="1" t="s">
        <v>13</v>
      </c>
      <c r="C16" s="28">
        <v>2419</v>
      </c>
      <c r="D16" s="19">
        <f>D17+D18</f>
        <v>2236</v>
      </c>
      <c r="E16" s="19">
        <v>648</v>
      </c>
      <c r="F16" s="19">
        <v>164</v>
      </c>
      <c r="G16" s="38">
        <v>1521</v>
      </c>
      <c r="H16" s="19">
        <v>4318</v>
      </c>
      <c r="I16" s="19">
        <f>I17+I18</f>
        <v>2086</v>
      </c>
      <c r="J16" s="19">
        <f t="shared" ref="J16" si="3">SUM(J17:J18)</f>
        <v>543</v>
      </c>
      <c r="K16" s="18">
        <v>797</v>
      </c>
      <c r="L16" s="25">
        <f>SUM(L17:L18)</f>
        <v>1387</v>
      </c>
      <c r="M16" s="32">
        <v>0</v>
      </c>
      <c r="N16" s="13">
        <f t="shared" si="0"/>
        <v>16119</v>
      </c>
    </row>
    <row r="17" spans="1:14">
      <c r="A17" s="6" t="s">
        <v>40</v>
      </c>
      <c r="B17" s="1" t="s">
        <v>14</v>
      </c>
      <c r="C17" s="28">
        <v>2098</v>
      </c>
      <c r="D17" s="29">
        <f>D11+D14</f>
        <v>1839</v>
      </c>
      <c r="E17" s="19">
        <v>428</v>
      </c>
      <c r="F17" s="19">
        <v>135</v>
      </c>
      <c r="G17" s="38">
        <v>1069</v>
      </c>
      <c r="H17" s="19">
        <v>3771</v>
      </c>
      <c r="I17" s="19">
        <v>1753</v>
      </c>
      <c r="J17" s="19">
        <v>283</v>
      </c>
      <c r="K17" s="18">
        <v>545</v>
      </c>
      <c r="L17" s="25">
        <v>408</v>
      </c>
      <c r="M17" s="32">
        <v>0</v>
      </c>
      <c r="N17" s="13">
        <f t="shared" si="0"/>
        <v>12329</v>
      </c>
    </row>
    <row r="18" spans="1:14">
      <c r="A18" s="6" t="s">
        <v>41</v>
      </c>
      <c r="B18" s="1" t="s">
        <v>15</v>
      </c>
      <c r="C18" s="28">
        <v>321</v>
      </c>
      <c r="D18" s="29">
        <f>D12+D15</f>
        <v>397</v>
      </c>
      <c r="E18" s="19">
        <v>220</v>
      </c>
      <c r="F18" s="19">
        <v>29</v>
      </c>
      <c r="G18" s="38">
        <v>452</v>
      </c>
      <c r="H18" s="19">
        <v>547</v>
      </c>
      <c r="I18" s="19">
        <v>333</v>
      </c>
      <c r="J18" s="19">
        <v>260</v>
      </c>
      <c r="K18" s="18">
        <v>252</v>
      </c>
      <c r="L18" s="25">
        <v>979</v>
      </c>
      <c r="M18" s="32">
        <v>0</v>
      </c>
      <c r="N18" s="13">
        <f t="shared" si="0"/>
        <v>3790</v>
      </c>
    </row>
    <row r="19" spans="1:14">
      <c r="A19" s="6" t="s">
        <v>44</v>
      </c>
      <c r="B19" s="1" t="s">
        <v>16</v>
      </c>
      <c r="C19" s="28">
        <v>11310</v>
      </c>
      <c r="D19" s="19">
        <f>D20+D24+D25</f>
        <v>7582</v>
      </c>
      <c r="E19" s="19">
        <v>5676</v>
      </c>
      <c r="F19" s="19">
        <v>11682</v>
      </c>
      <c r="G19" s="38">
        <v>13190</v>
      </c>
      <c r="H19" s="22">
        <f>H20+H24+H25</f>
        <v>8610</v>
      </c>
      <c r="I19" s="19">
        <f>I20+I24+I25</f>
        <v>7640</v>
      </c>
      <c r="J19" s="19">
        <f t="shared" ref="J19" si="4">SUM(J20,J24:J25)</f>
        <v>12610</v>
      </c>
      <c r="K19" s="18">
        <v>9553</v>
      </c>
      <c r="L19" s="25">
        <f>L20+L24+L25</f>
        <v>5357</v>
      </c>
      <c r="M19" s="35">
        <f>M20+M25</f>
        <v>18</v>
      </c>
      <c r="N19" s="13">
        <f t="shared" si="0"/>
        <v>93228</v>
      </c>
    </row>
    <row r="20" spans="1:14">
      <c r="A20" s="6" t="s">
        <v>45</v>
      </c>
      <c r="B20" s="1" t="s">
        <v>17</v>
      </c>
      <c r="C20" s="28">
        <v>11279</v>
      </c>
      <c r="D20" s="19">
        <f>SUM(D21:D23)</f>
        <v>7554</v>
      </c>
      <c r="E20" s="19">
        <v>5658</v>
      </c>
      <c r="F20" s="19">
        <v>11682</v>
      </c>
      <c r="G20" s="38">
        <v>13074</v>
      </c>
      <c r="H20" s="22">
        <f>H21+H22+H23</f>
        <v>8534</v>
      </c>
      <c r="I20" s="19">
        <f>I21+I22+I23</f>
        <v>7581</v>
      </c>
      <c r="J20" s="19">
        <f t="shared" ref="J20" si="5">SUM(J21:J23)</f>
        <v>12576</v>
      </c>
      <c r="K20" s="18">
        <v>9513</v>
      </c>
      <c r="L20" s="25">
        <f>SUM(L21:L23)</f>
        <v>5308</v>
      </c>
      <c r="M20" s="36">
        <f>M21+M22+M23+M24</f>
        <v>18</v>
      </c>
      <c r="N20" s="13">
        <f t="shared" si="0"/>
        <v>92777</v>
      </c>
    </row>
    <row r="21" spans="1:14">
      <c r="A21" s="6" t="s">
        <v>46</v>
      </c>
      <c r="B21" s="1" t="s">
        <v>18</v>
      </c>
      <c r="C21" s="28">
        <v>8863</v>
      </c>
      <c r="D21" s="19">
        <v>5680</v>
      </c>
      <c r="E21" s="19">
        <v>3314</v>
      </c>
      <c r="F21" s="19">
        <v>8677</v>
      </c>
      <c r="G21" s="38">
        <v>10319</v>
      </c>
      <c r="H21" s="19">
        <v>6248</v>
      </c>
      <c r="I21" s="19">
        <v>5760</v>
      </c>
      <c r="J21" s="19">
        <v>9533</v>
      </c>
      <c r="K21" s="18">
        <v>7384</v>
      </c>
      <c r="L21" s="25">
        <v>3891</v>
      </c>
      <c r="M21" s="35">
        <v>0</v>
      </c>
      <c r="N21" s="13">
        <f t="shared" si="0"/>
        <v>69669</v>
      </c>
    </row>
    <row r="22" spans="1:14">
      <c r="A22" s="6" t="s">
        <v>47</v>
      </c>
      <c r="B22" s="1" t="s">
        <v>19</v>
      </c>
      <c r="C22" s="28">
        <v>2407</v>
      </c>
      <c r="D22" s="19">
        <v>1860</v>
      </c>
      <c r="E22" s="19">
        <v>1038</v>
      </c>
      <c r="F22" s="19">
        <v>2381</v>
      </c>
      <c r="G22" s="38">
        <v>2730</v>
      </c>
      <c r="H22" s="19">
        <v>2273</v>
      </c>
      <c r="I22" s="19">
        <v>1812</v>
      </c>
      <c r="J22" s="19">
        <v>3009</v>
      </c>
      <c r="K22" s="18">
        <v>2125</v>
      </c>
      <c r="L22" s="25">
        <v>1243</v>
      </c>
      <c r="M22" s="35">
        <v>18</v>
      </c>
      <c r="N22" s="13">
        <f t="shared" si="0"/>
        <v>20896</v>
      </c>
    </row>
    <row r="23" spans="1:14">
      <c r="A23" s="41" t="s">
        <v>48</v>
      </c>
      <c r="B23" s="1" t="s">
        <v>20</v>
      </c>
      <c r="C23" s="28">
        <v>9</v>
      </c>
      <c r="D23" s="19">
        <v>14</v>
      </c>
      <c r="E23" s="19">
        <v>1306</v>
      </c>
      <c r="F23" s="19">
        <v>618</v>
      </c>
      <c r="G23" s="38">
        <v>25</v>
      </c>
      <c r="H23" s="19">
        <v>13</v>
      </c>
      <c r="I23" s="19">
        <v>9</v>
      </c>
      <c r="J23" s="19">
        <v>34</v>
      </c>
      <c r="K23" s="18">
        <v>4</v>
      </c>
      <c r="L23" s="25">
        <v>174</v>
      </c>
      <c r="M23" s="35">
        <v>0</v>
      </c>
      <c r="N23" s="13">
        <f t="shared" si="0"/>
        <v>2206</v>
      </c>
    </row>
    <row r="24" spans="1:14">
      <c r="A24" s="6" t="s">
        <v>49</v>
      </c>
      <c r="B24" s="1" t="s">
        <v>21</v>
      </c>
      <c r="C24" s="28">
        <v>31</v>
      </c>
      <c r="D24" s="19">
        <v>28</v>
      </c>
      <c r="E24" s="19">
        <v>18</v>
      </c>
      <c r="F24" s="19">
        <v>6</v>
      </c>
      <c r="G24" s="38">
        <v>116</v>
      </c>
      <c r="H24" s="19">
        <v>76</v>
      </c>
      <c r="I24" s="19">
        <v>59</v>
      </c>
      <c r="J24" s="19">
        <v>34</v>
      </c>
      <c r="K24" s="18">
        <v>40</v>
      </c>
      <c r="L24" s="25">
        <v>49</v>
      </c>
      <c r="M24" s="35">
        <v>0</v>
      </c>
      <c r="N24" s="13">
        <f t="shared" si="0"/>
        <v>457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28">
        <v>1</v>
      </c>
      <c r="D26" s="19">
        <v>0</v>
      </c>
      <c r="E26" s="19">
        <v>0</v>
      </c>
      <c r="F26" s="19">
        <v>0</v>
      </c>
      <c r="G26" s="38">
        <v>2</v>
      </c>
      <c r="H26" s="19">
        <v>0</v>
      </c>
      <c r="I26" s="19">
        <v>21</v>
      </c>
      <c r="J26" s="19">
        <v>0</v>
      </c>
      <c r="K26" s="18">
        <v>6</v>
      </c>
      <c r="L26" s="25">
        <v>0</v>
      </c>
      <c r="M26" s="32">
        <v>0</v>
      </c>
      <c r="N26" s="13">
        <f t="shared" si="0"/>
        <v>30</v>
      </c>
    </row>
    <row r="27" spans="1:14" ht="25.5">
      <c r="A27" s="6" t="s">
        <v>52</v>
      </c>
      <c r="B27" s="1" t="s">
        <v>24</v>
      </c>
      <c r="C27" s="28"/>
      <c r="D27" s="19">
        <v>12</v>
      </c>
      <c r="E27" s="19">
        <v>0</v>
      </c>
      <c r="F27" s="19">
        <v>0</v>
      </c>
      <c r="G27" s="38">
        <v>4</v>
      </c>
      <c r="H27" s="19">
        <v>15</v>
      </c>
      <c r="I27" s="19">
        <v>0</v>
      </c>
      <c r="J27" s="19">
        <v>12</v>
      </c>
      <c r="K27" s="18">
        <v>4</v>
      </c>
      <c r="L27" s="25">
        <v>0</v>
      </c>
      <c r="M27" s="32">
        <v>0</v>
      </c>
      <c r="N27" s="13">
        <f t="shared" si="0"/>
        <v>47</v>
      </c>
    </row>
    <row r="28" spans="1:14" ht="25.5">
      <c r="A28" s="6" t="s">
        <v>53</v>
      </c>
      <c r="B28" s="1" t="s">
        <v>25</v>
      </c>
      <c r="C28" s="28">
        <v>2112</v>
      </c>
      <c r="D28" s="19">
        <v>1210</v>
      </c>
      <c r="E28" s="19">
        <v>159</v>
      </c>
      <c r="F28" s="19">
        <v>37</v>
      </c>
      <c r="G28" s="38">
        <v>525</v>
      </c>
      <c r="H28" s="19">
        <v>1650</v>
      </c>
      <c r="I28" s="19">
        <v>976</v>
      </c>
      <c r="J28" s="19">
        <v>219</v>
      </c>
      <c r="K28" s="18">
        <v>375</v>
      </c>
      <c r="L28" s="25">
        <v>450</v>
      </c>
      <c r="M28" s="32">
        <v>0</v>
      </c>
      <c r="N28" s="13">
        <f t="shared" si="0"/>
        <v>7713</v>
      </c>
    </row>
    <row r="29" spans="1:14">
      <c r="A29" s="6" t="s">
        <v>54</v>
      </c>
      <c r="B29" s="1" t="s">
        <v>26</v>
      </c>
      <c r="C29" s="28">
        <v>249</v>
      </c>
      <c r="D29" s="19">
        <v>0</v>
      </c>
      <c r="E29" s="19">
        <v>2</v>
      </c>
      <c r="F29" s="19">
        <v>0</v>
      </c>
      <c r="G29" s="38">
        <v>152</v>
      </c>
      <c r="H29" s="19">
        <v>2</v>
      </c>
      <c r="I29" s="19">
        <v>310</v>
      </c>
      <c r="J29" s="19">
        <v>0</v>
      </c>
      <c r="K29" s="18">
        <v>0</v>
      </c>
      <c r="L29" s="25">
        <v>526</v>
      </c>
      <c r="M29" s="32">
        <v>0</v>
      </c>
      <c r="N29" s="13">
        <f t="shared" si="0"/>
        <v>1241</v>
      </c>
    </row>
    <row r="30" spans="1:14">
      <c r="A30" s="6" t="s">
        <v>55</v>
      </c>
      <c r="B30" s="1" t="s">
        <v>27</v>
      </c>
      <c r="C30" s="28"/>
      <c r="D30" s="19">
        <v>2</v>
      </c>
      <c r="E30" s="19">
        <v>1</v>
      </c>
      <c r="F30" s="19">
        <v>0</v>
      </c>
      <c r="G30" s="38">
        <v>0</v>
      </c>
      <c r="H30" s="19">
        <v>1</v>
      </c>
      <c r="I30" s="19">
        <v>0</v>
      </c>
      <c r="J30" s="19">
        <v>0</v>
      </c>
      <c r="K30" s="18">
        <v>0</v>
      </c>
      <c r="L30" s="25">
        <v>1</v>
      </c>
      <c r="M30" s="32">
        <v>0</v>
      </c>
      <c r="N30" s="13">
        <f t="shared" si="0"/>
        <v>5</v>
      </c>
    </row>
    <row r="31" spans="1:14">
      <c r="A31" s="6" t="s">
        <v>56</v>
      </c>
      <c r="B31" s="1" t="s">
        <v>28</v>
      </c>
      <c r="C31" s="28"/>
      <c r="D31" s="19">
        <v>87</v>
      </c>
      <c r="E31" s="19">
        <v>0</v>
      </c>
      <c r="F31" s="19">
        <v>0</v>
      </c>
      <c r="G31" s="38">
        <v>2</v>
      </c>
      <c r="H31" s="19">
        <v>12</v>
      </c>
      <c r="I31" s="19">
        <v>3</v>
      </c>
      <c r="J31" s="19">
        <v>1</v>
      </c>
      <c r="K31" s="18">
        <v>0</v>
      </c>
      <c r="L31" s="25">
        <v>2</v>
      </c>
      <c r="M31" s="32">
        <v>0</v>
      </c>
      <c r="N31" s="13">
        <f t="shared" si="0"/>
        <v>107</v>
      </c>
    </row>
    <row r="32" spans="1:14">
      <c r="A32" s="6" t="s">
        <v>57</v>
      </c>
      <c r="B32" s="1" t="s">
        <v>29</v>
      </c>
      <c r="C32" s="28"/>
      <c r="D32" s="19">
        <v>0</v>
      </c>
      <c r="E32" s="19">
        <v>0</v>
      </c>
      <c r="F32" s="19">
        <v>0</v>
      </c>
      <c r="G32" s="3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8">
        <v>2308</v>
      </c>
      <c r="D33" s="19">
        <v>6131</v>
      </c>
      <c r="E33" s="19">
        <v>1041</v>
      </c>
      <c r="F33" s="19">
        <v>688</v>
      </c>
      <c r="G33" s="38">
        <v>2326</v>
      </c>
      <c r="H33" s="19">
        <v>6895</v>
      </c>
      <c r="I33" s="19">
        <v>5960</v>
      </c>
      <c r="J33" s="19">
        <v>2186</v>
      </c>
      <c r="K33" s="18">
        <v>2231</v>
      </c>
      <c r="L33" s="25">
        <v>1646</v>
      </c>
      <c r="M33" s="32">
        <v>0</v>
      </c>
      <c r="N33" s="13">
        <f t="shared" si="0"/>
        <v>31412</v>
      </c>
    </row>
    <row r="34" spans="1:14">
      <c r="A34" s="7" t="s">
        <v>59</v>
      </c>
      <c r="B34" s="8" t="s">
        <v>31</v>
      </c>
      <c r="C34" s="28">
        <v>21885</v>
      </c>
      <c r="D34" s="20">
        <v>16786</v>
      </c>
      <c r="E34" s="19">
        <v>8592</v>
      </c>
      <c r="F34" s="19">
        <v>12562</v>
      </c>
      <c r="G34" s="38">
        <v>18417</v>
      </c>
      <c r="H34" s="19">
        <v>22807</v>
      </c>
      <c r="I34" s="19">
        <v>18877</v>
      </c>
      <c r="J34" s="21">
        <v>15687</v>
      </c>
      <c r="K34" s="18">
        <v>13415</v>
      </c>
      <c r="L34" s="26">
        <v>12571</v>
      </c>
      <c r="M34" s="33">
        <f>M3+M5+M10+M13+M19+M28+M33</f>
        <v>18</v>
      </c>
      <c r="N34" s="9">
        <f t="shared" si="0"/>
        <v>161617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73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39">
        <v>11387</v>
      </c>
      <c r="D3" s="29">
        <v>4718</v>
      </c>
      <c r="E3" s="19">
        <v>2251</v>
      </c>
      <c r="F3" s="19">
        <v>5745</v>
      </c>
      <c r="G3" s="19">
        <v>7593</v>
      </c>
      <c r="H3" s="22">
        <v>11549</v>
      </c>
      <c r="I3" s="19">
        <v>4291</v>
      </c>
      <c r="J3" s="19">
        <v>6873</v>
      </c>
      <c r="K3" s="18">
        <v>5049</v>
      </c>
      <c r="L3" s="25">
        <v>5413</v>
      </c>
      <c r="M3" s="19">
        <v>679</v>
      </c>
      <c r="N3" s="13">
        <f>SUM(C3:M3)</f>
        <v>65548</v>
      </c>
    </row>
    <row r="4" spans="1:14">
      <c r="A4" s="6" t="s">
        <v>33</v>
      </c>
      <c r="B4" s="1" t="s">
        <v>1</v>
      </c>
      <c r="C4" s="39">
        <v>193</v>
      </c>
      <c r="D4" s="29">
        <v>118</v>
      </c>
      <c r="E4" s="19">
        <v>17</v>
      </c>
      <c r="F4" s="19">
        <v>0</v>
      </c>
      <c r="G4" s="19">
        <v>71</v>
      </c>
      <c r="H4" s="22">
        <v>1180</v>
      </c>
      <c r="I4" s="19">
        <v>2064</v>
      </c>
      <c r="J4" s="19">
        <v>53</v>
      </c>
      <c r="K4" s="18">
        <v>0</v>
      </c>
      <c r="L4" s="25">
        <v>1150</v>
      </c>
      <c r="M4" s="19">
        <v>0</v>
      </c>
      <c r="N4" s="13">
        <f t="shared" ref="N4:N34" si="0">SUM(C4:M4)</f>
        <v>4846</v>
      </c>
    </row>
    <row r="5" spans="1:14" ht="25.5">
      <c r="A5" s="6" t="s">
        <v>34</v>
      </c>
      <c r="B5" s="1" t="s">
        <v>2</v>
      </c>
      <c r="C5" s="39">
        <v>525</v>
      </c>
      <c r="D5" s="29">
        <v>477</v>
      </c>
      <c r="E5" s="19">
        <v>978</v>
      </c>
      <c r="F5" s="19">
        <v>105</v>
      </c>
      <c r="G5" s="19">
        <v>545</v>
      </c>
      <c r="H5" s="22">
        <v>852</v>
      </c>
      <c r="I5" s="19">
        <v>580</v>
      </c>
      <c r="J5" s="19">
        <v>282</v>
      </c>
      <c r="K5" s="18">
        <v>533</v>
      </c>
      <c r="L5" s="25">
        <v>376</v>
      </c>
      <c r="M5" s="19">
        <v>33</v>
      </c>
      <c r="N5" s="13">
        <f t="shared" si="0"/>
        <v>5286</v>
      </c>
    </row>
    <row r="6" spans="1:14" ht="25.5">
      <c r="A6" s="6" t="s">
        <v>35</v>
      </c>
      <c r="B6" s="1" t="s">
        <v>3</v>
      </c>
      <c r="C6" s="39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9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39">
        <v>0</v>
      </c>
      <c r="D8" s="19">
        <v>0</v>
      </c>
      <c r="E8" s="19">
        <v>0</v>
      </c>
      <c r="F8" s="19">
        <v>0</v>
      </c>
      <c r="G8" s="19">
        <v>0</v>
      </c>
      <c r="H8" s="22">
        <v>3</v>
      </c>
      <c r="I8" s="19">
        <v>0</v>
      </c>
      <c r="J8" s="19">
        <v>1</v>
      </c>
      <c r="K8" s="18">
        <v>0</v>
      </c>
      <c r="L8" s="25">
        <v>0</v>
      </c>
      <c r="M8" s="19">
        <v>0</v>
      </c>
      <c r="N8" s="13">
        <f t="shared" si="0"/>
        <v>4</v>
      </c>
    </row>
    <row r="9" spans="1:14" ht="25.5">
      <c r="A9" s="6" t="s">
        <v>38</v>
      </c>
      <c r="B9" s="1" t="s">
        <v>6</v>
      </c>
      <c r="C9" s="39">
        <v>3</v>
      </c>
      <c r="D9" s="19">
        <v>73</v>
      </c>
      <c r="E9" s="19">
        <v>35</v>
      </c>
      <c r="F9" s="19">
        <v>0</v>
      </c>
      <c r="G9" s="19">
        <v>19</v>
      </c>
      <c r="H9" s="22">
        <v>26</v>
      </c>
      <c r="I9" s="19">
        <v>72</v>
      </c>
      <c r="J9" s="19">
        <v>13</v>
      </c>
      <c r="K9" s="18">
        <v>13</v>
      </c>
      <c r="L9" s="25">
        <v>13</v>
      </c>
      <c r="M9" s="19">
        <v>0</v>
      </c>
      <c r="N9" s="13">
        <f t="shared" si="0"/>
        <v>267</v>
      </c>
    </row>
    <row r="10" spans="1:14" ht="25.5">
      <c r="A10" s="6" t="s">
        <v>39</v>
      </c>
      <c r="B10" s="1" t="s">
        <v>7</v>
      </c>
      <c r="C10" s="39">
        <v>2192</v>
      </c>
      <c r="D10" s="19">
        <f>D11+D12</f>
        <v>1180</v>
      </c>
      <c r="E10" s="19">
        <v>578</v>
      </c>
      <c r="F10" s="27">
        <v>151</v>
      </c>
      <c r="G10" s="19">
        <v>1538</v>
      </c>
      <c r="H10" s="22">
        <v>2192</v>
      </c>
      <c r="I10" s="19">
        <f>I11+I12</f>
        <v>1800</v>
      </c>
      <c r="J10" s="19">
        <f t="shared" ref="J10" si="1">SUM(J11:J12)</f>
        <v>376</v>
      </c>
      <c r="K10" s="18">
        <v>612</v>
      </c>
      <c r="L10" s="25">
        <f>SUM(L11:L12)</f>
        <v>619</v>
      </c>
      <c r="M10" s="19">
        <f>M11+M12</f>
        <v>6</v>
      </c>
      <c r="N10" s="13">
        <f t="shared" si="0"/>
        <v>11244</v>
      </c>
    </row>
    <row r="11" spans="1:14">
      <c r="A11" s="6" t="s">
        <v>40</v>
      </c>
      <c r="B11" s="1" t="s">
        <v>8</v>
      </c>
      <c r="C11" s="39">
        <v>2004</v>
      </c>
      <c r="D11" s="29">
        <v>939</v>
      </c>
      <c r="E11" s="19">
        <v>429</v>
      </c>
      <c r="F11" s="19">
        <v>135</v>
      </c>
      <c r="G11" s="19">
        <v>1053</v>
      </c>
      <c r="H11" s="19">
        <v>1751</v>
      </c>
      <c r="I11" s="19">
        <v>1626</v>
      </c>
      <c r="J11" s="19">
        <v>231</v>
      </c>
      <c r="K11" s="18">
        <v>451</v>
      </c>
      <c r="L11" s="25">
        <v>271</v>
      </c>
      <c r="M11" s="19">
        <v>4</v>
      </c>
      <c r="N11" s="13">
        <f t="shared" si="0"/>
        <v>8894</v>
      </c>
    </row>
    <row r="12" spans="1:14">
      <c r="A12" s="6" t="s">
        <v>41</v>
      </c>
      <c r="B12" s="1" t="s">
        <v>9</v>
      </c>
      <c r="C12" s="39">
        <v>188</v>
      </c>
      <c r="D12" s="29">
        <v>241</v>
      </c>
      <c r="E12" s="19">
        <v>149</v>
      </c>
      <c r="F12" s="19">
        <v>16</v>
      </c>
      <c r="G12" s="19">
        <v>485</v>
      </c>
      <c r="H12" s="19">
        <v>441</v>
      </c>
      <c r="I12" s="19">
        <v>174</v>
      </c>
      <c r="J12" s="19">
        <v>145</v>
      </c>
      <c r="K12" s="18">
        <v>161</v>
      </c>
      <c r="L12" s="25">
        <v>348</v>
      </c>
      <c r="M12" s="19">
        <v>2</v>
      </c>
      <c r="N12" s="13">
        <f t="shared" si="0"/>
        <v>2350</v>
      </c>
    </row>
    <row r="13" spans="1:14">
      <c r="A13" s="6" t="s">
        <v>42</v>
      </c>
      <c r="B13" s="1" t="s">
        <v>10</v>
      </c>
      <c r="C13" s="39">
        <v>2031</v>
      </c>
      <c r="D13" s="19">
        <f>D14+D15</f>
        <v>1006</v>
      </c>
      <c r="E13" s="19">
        <v>218</v>
      </c>
      <c r="F13" s="27">
        <v>29</v>
      </c>
      <c r="G13" s="19">
        <v>1751</v>
      </c>
      <c r="H13" s="22">
        <v>3761</v>
      </c>
      <c r="I13" s="19">
        <f>I14+I15</f>
        <v>2103</v>
      </c>
      <c r="J13" s="19">
        <f t="shared" ref="J13" si="2">SUM(J14:J15)</f>
        <v>205</v>
      </c>
      <c r="K13" s="18">
        <v>293</v>
      </c>
      <c r="L13" s="25">
        <f>SUM(L14:L15)</f>
        <v>680</v>
      </c>
      <c r="M13" s="19">
        <f>M14+M15</f>
        <v>4</v>
      </c>
      <c r="N13" s="13">
        <f t="shared" si="0"/>
        <v>12081</v>
      </c>
    </row>
    <row r="14" spans="1:14">
      <c r="A14" s="6" t="s">
        <v>40</v>
      </c>
      <c r="B14" s="1" t="s">
        <v>11</v>
      </c>
      <c r="C14" s="39">
        <v>1879</v>
      </c>
      <c r="D14" s="19">
        <v>855</v>
      </c>
      <c r="E14" s="19">
        <v>149</v>
      </c>
      <c r="F14" s="19">
        <v>17</v>
      </c>
      <c r="G14" s="19">
        <v>1063</v>
      </c>
      <c r="H14" s="19">
        <v>3261</v>
      </c>
      <c r="I14" s="19">
        <v>1714</v>
      </c>
      <c r="J14" s="19">
        <v>131</v>
      </c>
      <c r="K14" s="18">
        <v>215</v>
      </c>
      <c r="L14" s="25">
        <v>268</v>
      </c>
      <c r="M14" s="19">
        <v>2</v>
      </c>
      <c r="N14" s="13">
        <f t="shared" si="0"/>
        <v>9554</v>
      </c>
    </row>
    <row r="15" spans="1:14">
      <c r="A15" s="6" t="s">
        <v>41</v>
      </c>
      <c r="B15" s="1" t="s">
        <v>12</v>
      </c>
      <c r="C15" s="39">
        <v>152</v>
      </c>
      <c r="D15" s="19">
        <v>151</v>
      </c>
      <c r="E15" s="19">
        <v>69</v>
      </c>
      <c r="F15" s="19">
        <v>12</v>
      </c>
      <c r="G15" s="19">
        <v>688</v>
      </c>
      <c r="H15" s="19">
        <v>500</v>
      </c>
      <c r="I15" s="19">
        <v>389</v>
      </c>
      <c r="J15" s="19">
        <v>74</v>
      </c>
      <c r="K15" s="18">
        <v>78</v>
      </c>
      <c r="L15" s="25">
        <v>412</v>
      </c>
      <c r="M15" s="19">
        <v>2</v>
      </c>
      <c r="N15" s="13">
        <f t="shared" si="0"/>
        <v>2527</v>
      </c>
    </row>
    <row r="16" spans="1:14">
      <c r="A16" s="6" t="s">
        <v>43</v>
      </c>
      <c r="B16" s="1" t="s">
        <v>13</v>
      </c>
      <c r="C16" s="39">
        <v>2330</v>
      </c>
      <c r="D16" s="19">
        <f>D17+D18</f>
        <v>2186</v>
      </c>
      <c r="E16" s="19">
        <v>649</v>
      </c>
      <c r="F16" s="27">
        <v>180</v>
      </c>
      <c r="G16" s="19">
        <v>1751</v>
      </c>
      <c r="H16" s="22">
        <v>3770</v>
      </c>
      <c r="I16" s="19">
        <f>I17+I18</f>
        <v>2103</v>
      </c>
      <c r="J16" s="19">
        <f t="shared" ref="J16" si="3">SUM(J17:J18)</f>
        <v>403</v>
      </c>
      <c r="K16" s="18">
        <v>675</v>
      </c>
      <c r="L16" s="25">
        <f>SUM(L17:L18)</f>
        <v>708</v>
      </c>
      <c r="M16" s="19">
        <f>M17+M18</f>
        <v>8</v>
      </c>
      <c r="N16" s="13">
        <f t="shared" si="0"/>
        <v>14763</v>
      </c>
    </row>
    <row r="17" spans="1:14">
      <c r="A17" s="6" t="s">
        <v>40</v>
      </c>
      <c r="B17" s="1" t="s">
        <v>14</v>
      </c>
      <c r="C17" s="39">
        <v>2017</v>
      </c>
      <c r="D17" s="29">
        <f>D11+D14</f>
        <v>1794</v>
      </c>
      <c r="E17" s="19">
        <v>431</v>
      </c>
      <c r="F17" s="27">
        <v>152</v>
      </c>
      <c r="G17" s="19">
        <v>1063</v>
      </c>
      <c r="H17" s="19">
        <v>3269</v>
      </c>
      <c r="I17" s="19">
        <f>I14</f>
        <v>1714</v>
      </c>
      <c r="J17" s="19">
        <v>243</v>
      </c>
      <c r="K17" s="18">
        <v>454</v>
      </c>
      <c r="L17" s="25">
        <v>271</v>
      </c>
      <c r="M17" s="19">
        <v>4</v>
      </c>
      <c r="N17" s="13">
        <f t="shared" si="0"/>
        <v>11412</v>
      </c>
    </row>
    <row r="18" spans="1:14">
      <c r="A18" s="6" t="s">
        <v>41</v>
      </c>
      <c r="B18" s="1" t="s">
        <v>15</v>
      </c>
      <c r="C18" s="39">
        <v>313</v>
      </c>
      <c r="D18" s="29">
        <f>D12+D15</f>
        <v>392</v>
      </c>
      <c r="E18" s="19">
        <v>218</v>
      </c>
      <c r="F18" s="27">
        <v>28</v>
      </c>
      <c r="G18" s="19">
        <v>688</v>
      </c>
      <c r="H18" s="19">
        <v>501</v>
      </c>
      <c r="I18" s="19">
        <f>I15</f>
        <v>389</v>
      </c>
      <c r="J18" s="19">
        <v>160</v>
      </c>
      <c r="K18" s="18">
        <v>221</v>
      </c>
      <c r="L18" s="25">
        <v>437</v>
      </c>
      <c r="M18" s="19">
        <f>M12+M15</f>
        <v>4</v>
      </c>
      <c r="N18" s="13">
        <f t="shared" si="0"/>
        <v>3351</v>
      </c>
    </row>
    <row r="19" spans="1:14">
      <c r="A19" s="6" t="s">
        <v>44</v>
      </c>
      <c r="B19" s="1" t="s">
        <v>16</v>
      </c>
      <c r="C19" s="39">
        <v>9485</v>
      </c>
      <c r="D19" s="19">
        <f>D20+D24+D25</f>
        <v>6944</v>
      </c>
      <c r="E19" s="19">
        <v>5459</v>
      </c>
      <c r="F19" s="27">
        <v>8940</v>
      </c>
      <c r="G19" s="19">
        <v>10767</v>
      </c>
      <c r="H19" s="22">
        <f>H20+H24+H25</f>
        <v>7480</v>
      </c>
      <c r="I19" s="19">
        <f>I20+I24+I25</f>
        <v>6512</v>
      </c>
      <c r="J19" s="19">
        <f t="shared" ref="J19" si="4">SUM(J20,J24:J25)</f>
        <v>11764</v>
      </c>
      <c r="K19" s="18">
        <v>7443</v>
      </c>
      <c r="L19" s="25">
        <f>L20+L24+L25</f>
        <v>4386</v>
      </c>
      <c r="M19" s="30">
        <f>M20+M25</f>
        <v>925</v>
      </c>
      <c r="N19" s="13">
        <f t="shared" si="0"/>
        <v>80105</v>
      </c>
    </row>
    <row r="20" spans="1:14">
      <c r="A20" s="6" t="s">
        <v>45</v>
      </c>
      <c r="B20" s="1" t="s">
        <v>17</v>
      </c>
      <c r="C20" s="39">
        <v>9465</v>
      </c>
      <c r="D20" s="19">
        <f>SUM(D21:D23)</f>
        <v>6896</v>
      </c>
      <c r="E20" s="19">
        <v>5437</v>
      </c>
      <c r="F20" s="27">
        <v>8940</v>
      </c>
      <c r="G20" s="19">
        <v>10697</v>
      </c>
      <c r="H20" s="22">
        <f>H21+H22+H23</f>
        <v>7370</v>
      </c>
      <c r="I20" s="19">
        <f t="shared" ref="I20" si="5">I21+I22+I23</f>
        <v>6432</v>
      </c>
      <c r="J20" s="19">
        <f t="shared" ref="J20" si="6">SUM(J21:J23)</f>
        <v>11747</v>
      </c>
      <c r="K20" s="18">
        <v>7398</v>
      </c>
      <c r="L20" s="25">
        <f>SUM(L21:L23)</f>
        <v>4347</v>
      </c>
      <c r="M20" s="31">
        <f>M21+M22+M23+M24</f>
        <v>925</v>
      </c>
      <c r="N20" s="13">
        <f t="shared" si="0"/>
        <v>79654</v>
      </c>
    </row>
    <row r="21" spans="1:14">
      <c r="A21" s="6" t="s">
        <v>46</v>
      </c>
      <c r="B21" s="1" t="s">
        <v>18</v>
      </c>
      <c r="C21" s="39">
        <v>7342</v>
      </c>
      <c r="D21" s="19">
        <v>5057</v>
      </c>
      <c r="E21" s="19">
        <v>2856</v>
      </c>
      <c r="F21" s="27">
        <v>6785</v>
      </c>
      <c r="G21" s="19">
        <v>8195</v>
      </c>
      <c r="H21" s="19">
        <v>5249</v>
      </c>
      <c r="I21" s="19">
        <v>4786</v>
      </c>
      <c r="J21" s="19">
        <v>8824</v>
      </c>
      <c r="K21" s="18">
        <v>5651</v>
      </c>
      <c r="L21" s="25">
        <v>3130</v>
      </c>
      <c r="M21" s="30">
        <v>740</v>
      </c>
      <c r="N21" s="13">
        <f t="shared" si="0"/>
        <v>58615</v>
      </c>
    </row>
    <row r="22" spans="1:14">
      <c r="A22" s="6" t="s">
        <v>47</v>
      </c>
      <c r="B22" s="1" t="s">
        <v>19</v>
      </c>
      <c r="C22" s="39">
        <v>2121</v>
      </c>
      <c r="D22" s="19">
        <v>1819</v>
      </c>
      <c r="E22" s="19">
        <v>1032</v>
      </c>
      <c r="F22" s="27">
        <v>1942</v>
      </c>
      <c r="G22" s="19">
        <v>2472</v>
      </c>
      <c r="H22" s="19">
        <v>2110</v>
      </c>
      <c r="I22" s="19">
        <v>1641</v>
      </c>
      <c r="J22" s="19">
        <v>2893</v>
      </c>
      <c r="K22" s="18">
        <v>1742</v>
      </c>
      <c r="L22" s="25">
        <v>1071</v>
      </c>
      <c r="M22" s="30">
        <v>170</v>
      </c>
      <c r="N22" s="13">
        <f t="shared" si="0"/>
        <v>19013</v>
      </c>
    </row>
    <row r="23" spans="1:14">
      <c r="A23" s="41" t="s">
        <v>48</v>
      </c>
      <c r="B23" s="1" t="s">
        <v>20</v>
      </c>
      <c r="C23" s="39">
        <v>2</v>
      </c>
      <c r="D23" s="19">
        <v>20</v>
      </c>
      <c r="E23" s="19">
        <v>1549</v>
      </c>
      <c r="F23" s="27">
        <v>208</v>
      </c>
      <c r="G23" s="19">
        <v>30</v>
      </c>
      <c r="H23" s="19">
        <v>11</v>
      </c>
      <c r="I23" s="19">
        <v>5</v>
      </c>
      <c r="J23" s="19">
        <v>30</v>
      </c>
      <c r="K23" s="18">
        <v>5</v>
      </c>
      <c r="L23" s="25">
        <v>146</v>
      </c>
      <c r="M23" s="30">
        <v>15</v>
      </c>
      <c r="N23" s="13">
        <f t="shared" si="0"/>
        <v>2021</v>
      </c>
    </row>
    <row r="24" spans="1:14">
      <c r="A24" s="6" t="s">
        <v>49</v>
      </c>
      <c r="B24" s="1" t="s">
        <v>21</v>
      </c>
      <c r="C24" s="39">
        <v>20</v>
      </c>
      <c r="D24" s="19">
        <v>48</v>
      </c>
      <c r="E24" s="19">
        <v>22</v>
      </c>
      <c r="F24" s="27">
        <v>5</v>
      </c>
      <c r="G24" s="19">
        <v>70</v>
      </c>
      <c r="H24" s="19">
        <v>110</v>
      </c>
      <c r="I24" s="19">
        <v>80</v>
      </c>
      <c r="J24" s="19">
        <v>17</v>
      </c>
      <c r="K24" s="18">
        <v>45</v>
      </c>
      <c r="L24" s="25">
        <v>39</v>
      </c>
      <c r="M24" s="30">
        <v>0</v>
      </c>
      <c r="N24" s="13">
        <f t="shared" si="0"/>
        <v>456</v>
      </c>
    </row>
    <row r="25" spans="1:14">
      <c r="A25" s="6" t="s">
        <v>50</v>
      </c>
      <c r="B25" s="1" t="s">
        <v>22</v>
      </c>
      <c r="C25" s="39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9">
        <v>1</v>
      </c>
      <c r="D26" s="19">
        <v>0</v>
      </c>
      <c r="E26" s="19">
        <v>0</v>
      </c>
      <c r="F26" s="27">
        <v>0</v>
      </c>
      <c r="G26" s="19">
        <v>1</v>
      </c>
      <c r="H26" s="22">
        <v>0</v>
      </c>
      <c r="I26" s="19">
        <v>27</v>
      </c>
      <c r="J26" s="19">
        <v>0</v>
      </c>
      <c r="K26" s="18">
        <v>4</v>
      </c>
      <c r="L26" s="25">
        <v>0</v>
      </c>
      <c r="M26" s="19">
        <v>0</v>
      </c>
      <c r="N26" s="13">
        <f t="shared" si="0"/>
        <v>33</v>
      </c>
    </row>
    <row r="27" spans="1:14" ht="25.5">
      <c r="A27" s="6" t="s">
        <v>52</v>
      </c>
      <c r="B27" s="1" t="s">
        <v>24</v>
      </c>
      <c r="C27" s="39">
        <v>1</v>
      </c>
      <c r="D27" s="19">
        <v>3</v>
      </c>
      <c r="E27" s="19">
        <v>1</v>
      </c>
      <c r="F27" s="27">
        <v>0</v>
      </c>
      <c r="G27" s="19">
        <v>3</v>
      </c>
      <c r="H27" s="22">
        <v>12</v>
      </c>
      <c r="I27" s="19">
        <v>0</v>
      </c>
      <c r="J27" s="19">
        <v>5</v>
      </c>
      <c r="K27" s="18">
        <v>0</v>
      </c>
      <c r="L27" s="25">
        <v>2</v>
      </c>
      <c r="M27" s="19">
        <v>0</v>
      </c>
      <c r="N27" s="13">
        <f t="shared" si="0"/>
        <v>27</v>
      </c>
    </row>
    <row r="28" spans="1:14" ht="25.5">
      <c r="A28" s="6" t="s">
        <v>53</v>
      </c>
      <c r="B28" s="1" t="s">
        <v>25</v>
      </c>
      <c r="C28" s="39">
        <v>2020</v>
      </c>
      <c r="D28" s="19">
        <v>1179</v>
      </c>
      <c r="E28" s="19">
        <v>157</v>
      </c>
      <c r="F28" s="27">
        <v>49</v>
      </c>
      <c r="G28" s="19">
        <v>532</v>
      </c>
      <c r="H28" s="22">
        <v>1456</v>
      </c>
      <c r="I28" s="19">
        <v>814</v>
      </c>
      <c r="J28" s="19">
        <v>194</v>
      </c>
      <c r="K28" s="18">
        <v>324</v>
      </c>
      <c r="L28" s="25">
        <v>303</v>
      </c>
      <c r="M28" s="19">
        <v>2</v>
      </c>
      <c r="N28" s="13">
        <f t="shared" si="0"/>
        <v>7030</v>
      </c>
    </row>
    <row r="29" spans="1:14">
      <c r="A29" s="6" t="s">
        <v>54</v>
      </c>
      <c r="B29" s="1" t="s">
        <v>26</v>
      </c>
      <c r="C29" s="39">
        <v>53</v>
      </c>
      <c r="D29" s="19">
        <v>0</v>
      </c>
      <c r="E29" s="19">
        <v>7</v>
      </c>
      <c r="F29" s="27">
        <v>0</v>
      </c>
      <c r="G29" s="19">
        <v>146</v>
      </c>
      <c r="H29" s="22">
        <v>5</v>
      </c>
      <c r="I29" s="19">
        <v>1226</v>
      </c>
      <c r="J29" s="19">
        <v>0</v>
      </c>
      <c r="K29" s="18">
        <v>0</v>
      </c>
      <c r="L29" s="25">
        <v>368</v>
      </c>
      <c r="M29" s="19">
        <v>0</v>
      </c>
      <c r="N29" s="13">
        <f t="shared" si="0"/>
        <v>1805</v>
      </c>
    </row>
    <row r="30" spans="1:14">
      <c r="A30" s="6" t="s">
        <v>55</v>
      </c>
      <c r="B30" s="1" t="s">
        <v>27</v>
      </c>
      <c r="C30" s="39">
        <v>0</v>
      </c>
      <c r="D30" s="19">
        <v>1</v>
      </c>
      <c r="E30" s="19">
        <v>1</v>
      </c>
      <c r="F30" s="27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2</v>
      </c>
    </row>
    <row r="31" spans="1:14">
      <c r="A31" s="6" t="s">
        <v>56</v>
      </c>
      <c r="B31" s="1" t="s">
        <v>28</v>
      </c>
      <c r="C31" s="39">
        <v>0</v>
      </c>
      <c r="D31" s="19">
        <v>79</v>
      </c>
      <c r="E31" s="19">
        <v>1</v>
      </c>
      <c r="F31" s="27">
        <v>0</v>
      </c>
      <c r="G31" s="19">
        <v>1</v>
      </c>
      <c r="H31" s="22">
        <v>9</v>
      </c>
      <c r="I31" s="19">
        <v>3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93</v>
      </c>
    </row>
    <row r="32" spans="1:14">
      <c r="A32" s="6" t="s">
        <v>57</v>
      </c>
      <c r="B32" s="1" t="s">
        <v>29</v>
      </c>
      <c r="C32" s="39">
        <v>0</v>
      </c>
      <c r="D32" s="19">
        <v>0</v>
      </c>
      <c r="E32" s="19">
        <v>0</v>
      </c>
      <c r="F32" s="27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9">
        <v>1874</v>
      </c>
      <c r="D33" s="19">
        <v>5092</v>
      </c>
      <c r="E33" s="19">
        <v>736</v>
      </c>
      <c r="F33" s="27">
        <v>368</v>
      </c>
      <c r="G33" s="19">
        <v>2031</v>
      </c>
      <c r="H33" s="22">
        <v>5375</v>
      </c>
      <c r="I33" s="19">
        <v>6047</v>
      </c>
      <c r="J33" s="19">
        <v>1699</v>
      </c>
      <c r="K33" s="18">
        <v>2285</v>
      </c>
      <c r="L33" s="25">
        <v>1180</v>
      </c>
      <c r="M33" s="19">
        <v>13</v>
      </c>
      <c r="N33" s="13">
        <f t="shared" si="0"/>
        <v>26700</v>
      </c>
    </row>
    <row r="34" spans="1:14">
      <c r="A34" s="7" t="s">
        <v>59</v>
      </c>
      <c r="B34" s="8" t="s">
        <v>31</v>
      </c>
      <c r="C34" s="39">
        <v>19485</v>
      </c>
      <c r="D34" s="20">
        <v>15182</v>
      </c>
      <c r="E34" s="19">
        <v>7983</v>
      </c>
      <c r="F34" s="27">
        <v>9510</v>
      </c>
      <c r="G34" s="19">
        <v>15944</v>
      </c>
      <c r="H34" s="22">
        <v>20053</v>
      </c>
      <c r="I34" s="19">
        <v>18740</v>
      </c>
      <c r="J34" s="21">
        <v>14172</v>
      </c>
      <c r="K34" s="18">
        <v>11128</v>
      </c>
      <c r="L34" s="26">
        <v>10660</v>
      </c>
      <c r="M34" s="21">
        <v>976</v>
      </c>
      <c r="N34" s="9">
        <f t="shared" si="0"/>
        <v>143833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39</v>
      </c>
      <c r="D3" s="29">
        <v>173</v>
      </c>
      <c r="E3" s="19">
        <v>29</v>
      </c>
      <c r="F3" s="19">
        <v>30</v>
      </c>
      <c r="G3" s="38">
        <v>93</v>
      </c>
      <c r="H3" s="19">
        <v>66</v>
      </c>
      <c r="I3" s="19">
        <v>86</v>
      </c>
      <c r="J3" s="19">
        <v>56</v>
      </c>
      <c r="K3" s="18">
        <v>36</v>
      </c>
      <c r="L3" s="25">
        <v>69</v>
      </c>
      <c r="M3" s="32">
        <v>0</v>
      </c>
      <c r="N3" s="14">
        <f>SUM(C3:M3)</f>
        <v>677</v>
      </c>
    </row>
    <row r="4" spans="1:14">
      <c r="A4" s="6" t="s">
        <v>33</v>
      </c>
      <c r="B4" s="1" t="s">
        <v>1</v>
      </c>
      <c r="C4" s="28">
        <v>1901</v>
      </c>
      <c r="D4" s="29">
        <v>1087</v>
      </c>
      <c r="E4" s="19">
        <v>135</v>
      </c>
      <c r="F4" s="19">
        <v>0</v>
      </c>
      <c r="G4" s="38">
        <v>1466</v>
      </c>
      <c r="H4" s="19">
        <v>547</v>
      </c>
      <c r="I4" s="19">
        <v>1326</v>
      </c>
      <c r="J4" s="19">
        <v>737</v>
      </c>
      <c r="K4" s="18">
        <v>0</v>
      </c>
      <c r="L4" s="25">
        <v>814</v>
      </c>
      <c r="M4" s="32">
        <v>0</v>
      </c>
      <c r="N4" s="14">
        <f t="shared" ref="N4:N34" si="0">SUM(C4:M4)</f>
        <v>8013</v>
      </c>
    </row>
    <row r="5" spans="1:14" ht="25.5">
      <c r="A5" s="6" t="s">
        <v>34</v>
      </c>
      <c r="B5" s="1" t="s">
        <v>2</v>
      </c>
      <c r="C5" s="28">
        <v>66</v>
      </c>
      <c r="D5" s="29">
        <v>76</v>
      </c>
      <c r="E5" s="19">
        <v>85</v>
      </c>
      <c r="F5" s="19">
        <v>22</v>
      </c>
      <c r="G5" s="38">
        <v>76</v>
      </c>
      <c r="H5" s="19">
        <v>142</v>
      </c>
      <c r="I5" s="19">
        <v>118</v>
      </c>
      <c r="J5" s="19">
        <v>62</v>
      </c>
      <c r="K5" s="18">
        <v>46</v>
      </c>
      <c r="L5" s="25">
        <v>53</v>
      </c>
      <c r="M5" s="32">
        <v>2</v>
      </c>
      <c r="N5" s="14">
        <f t="shared" si="0"/>
        <v>748</v>
      </c>
    </row>
    <row r="6" spans="1:14" ht="25.5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4">
        <f t="shared" si="0"/>
        <v>0</v>
      </c>
    </row>
    <row r="7" spans="1:14">
      <c r="A7" s="6" t="s">
        <v>36</v>
      </c>
      <c r="B7" s="1" t="s">
        <v>4</v>
      </c>
      <c r="C7" s="28"/>
      <c r="D7" s="19">
        <v>0</v>
      </c>
      <c r="E7" s="19">
        <v>0</v>
      </c>
      <c r="F7" s="19">
        <v>0</v>
      </c>
      <c r="G7" s="3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4">
        <f t="shared" si="0"/>
        <v>0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4">
        <f t="shared" si="0"/>
        <v>0</v>
      </c>
    </row>
    <row r="9" spans="1:14" ht="25.5">
      <c r="A9" s="6" t="s">
        <v>38</v>
      </c>
      <c r="B9" s="1" t="s">
        <v>6</v>
      </c>
      <c r="C9" s="28"/>
      <c r="D9" s="19">
        <v>0</v>
      </c>
      <c r="E9" s="19">
        <v>1</v>
      </c>
      <c r="F9" s="19">
        <v>0</v>
      </c>
      <c r="G9" s="38">
        <v>0</v>
      </c>
      <c r="H9" s="19">
        <v>0</v>
      </c>
      <c r="I9" s="19">
        <v>1</v>
      </c>
      <c r="J9" s="19">
        <v>0</v>
      </c>
      <c r="K9" s="18">
        <v>0</v>
      </c>
      <c r="L9" s="25">
        <v>0</v>
      </c>
      <c r="M9" s="32">
        <v>0</v>
      </c>
      <c r="N9" s="14">
        <f t="shared" si="0"/>
        <v>2</v>
      </c>
    </row>
    <row r="10" spans="1:14" ht="25.5">
      <c r="A10" s="6" t="s">
        <v>39</v>
      </c>
      <c r="B10" s="1" t="s">
        <v>7</v>
      </c>
      <c r="C10" s="28">
        <v>2</v>
      </c>
      <c r="D10" s="19">
        <f>D11+D12</f>
        <v>25</v>
      </c>
      <c r="E10" s="19">
        <v>1</v>
      </c>
      <c r="F10" s="19">
        <v>0</v>
      </c>
      <c r="G10" s="38">
        <v>13</v>
      </c>
      <c r="H10" s="19">
        <v>10</v>
      </c>
      <c r="I10" s="19">
        <f t="shared" ref="I10" si="1">I11+I12</f>
        <v>4</v>
      </c>
      <c r="J10" s="19">
        <f t="shared" ref="J10" si="2">SUM(J11:J12)</f>
        <v>3</v>
      </c>
      <c r="K10" s="18">
        <v>5</v>
      </c>
      <c r="L10" s="25">
        <f>SUM(L11:L12)</f>
        <v>3</v>
      </c>
      <c r="M10" s="32">
        <v>0</v>
      </c>
      <c r="N10" s="14">
        <f t="shared" si="0"/>
        <v>66</v>
      </c>
    </row>
    <row r="11" spans="1:14">
      <c r="A11" s="6" t="s">
        <v>40</v>
      </c>
      <c r="B11" s="1" t="s">
        <v>8</v>
      </c>
      <c r="C11" s="28"/>
      <c r="D11" s="29">
        <v>22</v>
      </c>
      <c r="E11" s="19">
        <v>1</v>
      </c>
      <c r="F11" s="19">
        <v>0</v>
      </c>
      <c r="G11" s="38">
        <v>9</v>
      </c>
      <c r="H11" s="19">
        <v>6</v>
      </c>
      <c r="I11" s="19">
        <v>2</v>
      </c>
      <c r="J11" s="19">
        <v>1</v>
      </c>
      <c r="K11" s="18">
        <v>4</v>
      </c>
      <c r="L11" s="25">
        <v>0</v>
      </c>
      <c r="M11" s="32">
        <v>0</v>
      </c>
      <c r="N11" s="14">
        <f t="shared" si="0"/>
        <v>45</v>
      </c>
    </row>
    <row r="12" spans="1:14">
      <c r="A12" s="6" t="s">
        <v>41</v>
      </c>
      <c r="B12" s="1" t="s">
        <v>9</v>
      </c>
      <c r="C12" s="28">
        <v>2</v>
      </c>
      <c r="D12" s="29">
        <v>3</v>
      </c>
      <c r="E12" s="19">
        <v>0</v>
      </c>
      <c r="F12" s="19">
        <v>0</v>
      </c>
      <c r="G12" s="38">
        <v>4</v>
      </c>
      <c r="H12" s="19">
        <v>4</v>
      </c>
      <c r="I12" s="19">
        <v>2</v>
      </c>
      <c r="J12" s="19">
        <v>2</v>
      </c>
      <c r="K12" s="18">
        <v>1</v>
      </c>
      <c r="L12" s="25">
        <v>3</v>
      </c>
      <c r="M12" s="32">
        <v>0</v>
      </c>
      <c r="N12" s="14">
        <f t="shared" si="0"/>
        <v>21</v>
      </c>
    </row>
    <row r="13" spans="1:14">
      <c r="A13" s="6" t="s">
        <v>42</v>
      </c>
      <c r="B13" s="1" t="s">
        <v>10</v>
      </c>
      <c r="C13" s="28">
        <v>32</v>
      </c>
      <c r="D13" s="19">
        <f>D14+D15</f>
        <v>3</v>
      </c>
      <c r="E13" s="19">
        <v>18</v>
      </c>
      <c r="F13" s="19">
        <v>3</v>
      </c>
      <c r="G13" s="38">
        <v>90</v>
      </c>
      <c r="H13" s="19">
        <v>60</v>
      </c>
      <c r="I13" s="19">
        <f>I14+I15</f>
        <v>93</v>
      </c>
      <c r="J13" s="19">
        <f t="shared" ref="J13" si="3">SUM(J14:J15)</f>
        <v>10</v>
      </c>
      <c r="K13" s="18">
        <v>8</v>
      </c>
      <c r="L13" s="25">
        <f>SUM(L14:L15)</f>
        <v>13</v>
      </c>
      <c r="M13" s="32">
        <v>0</v>
      </c>
      <c r="N13" s="14">
        <f t="shared" si="0"/>
        <v>330</v>
      </c>
    </row>
    <row r="14" spans="1:14">
      <c r="A14" s="6" t="s">
        <v>40</v>
      </c>
      <c r="B14" s="1" t="s">
        <v>11</v>
      </c>
      <c r="C14" s="28">
        <v>18</v>
      </c>
      <c r="D14" s="19">
        <v>0</v>
      </c>
      <c r="E14" s="19">
        <v>2</v>
      </c>
      <c r="F14" s="19">
        <v>0</v>
      </c>
      <c r="G14" s="38">
        <v>13</v>
      </c>
      <c r="H14" s="19">
        <v>47</v>
      </c>
      <c r="I14" s="19">
        <v>41</v>
      </c>
      <c r="J14" s="19">
        <v>7</v>
      </c>
      <c r="K14" s="18">
        <v>1</v>
      </c>
      <c r="L14" s="25">
        <v>5</v>
      </c>
      <c r="M14" s="32">
        <v>0</v>
      </c>
      <c r="N14" s="14">
        <f t="shared" si="0"/>
        <v>134</v>
      </c>
    </row>
    <row r="15" spans="1:14">
      <c r="A15" s="6" t="s">
        <v>41</v>
      </c>
      <c r="B15" s="1" t="s">
        <v>12</v>
      </c>
      <c r="C15" s="28">
        <v>14</v>
      </c>
      <c r="D15" s="19">
        <v>3</v>
      </c>
      <c r="E15" s="19">
        <v>16</v>
      </c>
      <c r="F15" s="19">
        <v>3</v>
      </c>
      <c r="G15" s="38">
        <v>77</v>
      </c>
      <c r="H15" s="19">
        <v>13</v>
      </c>
      <c r="I15" s="19">
        <v>52</v>
      </c>
      <c r="J15" s="19">
        <v>3</v>
      </c>
      <c r="K15" s="18">
        <v>7</v>
      </c>
      <c r="L15" s="25">
        <v>8</v>
      </c>
      <c r="M15" s="32">
        <v>0</v>
      </c>
      <c r="N15" s="14">
        <f t="shared" si="0"/>
        <v>196</v>
      </c>
    </row>
    <row r="16" spans="1:14">
      <c r="A16" s="6" t="s">
        <v>43</v>
      </c>
      <c r="B16" s="1" t="s">
        <v>13</v>
      </c>
      <c r="C16" s="28">
        <v>34</v>
      </c>
      <c r="D16" s="19">
        <f t="shared" ref="D16:D18" si="4">D10+D13</f>
        <v>28</v>
      </c>
      <c r="E16" s="19">
        <v>19</v>
      </c>
      <c r="F16" s="19">
        <v>3</v>
      </c>
      <c r="G16" s="38">
        <v>103</v>
      </c>
      <c r="H16" s="19">
        <v>70</v>
      </c>
      <c r="I16" s="19">
        <f t="shared" ref="I16" si="5">I17+I18</f>
        <v>97</v>
      </c>
      <c r="J16" s="19">
        <f t="shared" ref="J16" si="6">SUM(J17:J18)</f>
        <v>13</v>
      </c>
      <c r="K16" s="18">
        <v>13</v>
      </c>
      <c r="L16" s="25">
        <f>SUM(L17:L18)</f>
        <v>16</v>
      </c>
      <c r="M16" s="32">
        <v>0</v>
      </c>
      <c r="N16" s="14">
        <f t="shared" si="0"/>
        <v>396</v>
      </c>
    </row>
    <row r="17" spans="1:14">
      <c r="A17" s="6" t="s">
        <v>40</v>
      </c>
      <c r="B17" s="1" t="s">
        <v>14</v>
      </c>
      <c r="C17" s="28">
        <v>18</v>
      </c>
      <c r="D17" s="29">
        <f t="shared" si="4"/>
        <v>22</v>
      </c>
      <c r="E17" s="19">
        <v>3</v>
      </c>
      <c r="F17" s="19">
        <v>0</v>
      </c>
      <c r="G17" s="38">
        <v>22</v>
      </c>
      <c r="H17" s="19">
        <v>53</v>
      </c>
      <c r="I17" s="19">
        <f t="shared" ref="I17:I18" si="7">I11+I14</f>
        <v>43</v>
      </c>
      <c r="J17" s="19">
        <f t="shared" ref="J17:J18" si="8">J11+J14</f>
        <v>8</v>
      </c>
      <c r="K17" s="18">
        <v>5</v>
      </c>
      <c r="L17" s="25">
        <f t="shared" ref="L17:L18" si="9">L11+L14</f>
        <v>5</v>
      </c>
      <c r="M17" s="32">
        <v>0</v>
      </c>
      <c r="N17" s="14">
        <f t="shared" si="0"/>
        <v>179</v>
      </c>
    </row>
    <row r="18" spans="1:14">
      <c r="A18" s="6" t="s">
        <v>41</v>
      </c>
      <c r="B18" s="1" t="s">
        <v>15</v>
      </c>
      <c r="C18" s="28">
        <v>16</v>
      </c>
      <c r="D18" s="29">
        <f t="shared" si="4"/>
        <v>6</v>
      </c>
      <c r="E18" s="19">
        <v>16</v>
      </c>
      <c r="F18" s="19">
        <v>3</v>
      </c>
      <c r="G18" s="38">
        <v>81</v>
      </c>
      <c r="H18" s="19">
        <v>17</v>
      </c>
      <c r="I18" s="19">
        <f t="shared" si="7"/>
        <v>54</v>
      </c>
      <c r="J18" s="19">
        <f t="shared" si="8"/>
        <v>5</v>
      </c>
      <c r="K18" s="18">
        <v>8</v>
      </c>
      <c r="L18" s="25">
        <f t="shared" si="9"/>
        <v>11</v>
      </c>
      <c r="M18" s="32">
        <v>0</v>
      </c>
      <c r="N18" s="14">
        <f t="shared" si="0"/>
        <v>217</v>
      </c>
    </row>
    <row r="19" spans="1:14">
      <c r="A19" s="6" t="s">
        <v>44</v>
      </c>
      <c r="B19" s="1" t="s">
        <v>16</v>
      </c>
      <c r="C19" s="28">
        <v>245</v>
      </c>
      <c r="D19" s="19">
        <f>D20+D24+D25</f>
        <v>257</v>
      </c>
      <c r="E19" s="19">
        <v>165</v>
      </c>
      <c r="F19" s="19">
        <v>401</v>
      </c>
      <c r="G19" s="38">
        <v>383</v>
      </c>
      <c r="H19" s="22">
        <f>H20+H24+H25</f>
        <v>247</v>
      </c>
      <c r="I19" s="19">
        <f t="shared" ref="I19" si="10">I20+I24+I25</f>
        <v>224</v>
      </c>
      <c r="J19" s="19">
        <f t="shared" ref="J19" si="11">SUM(J20,J24:J25)</f>
        <v>479</v>
      </c>
      <c r="K19" s="18">
        <v>250</v>
      </c>
      <c r="L19" s="25">
        <f>L20+L24+L25</f>
        <v>199</v>
      </c>
      <c r="M19" s="35">
        <f t="shared" ref="M19" si="12">M20+M24</f>
        <v>18</v>
      </c>
      <c r="N19" s="14">
        <f t="shared" si="0"/>
        <v>2868</v>
      </c>
    </row>
    <row r="20" spans="1:14">
      <c r="A20" s="6" t="s">
        <v>45</v>
      </c>
      <c r="B20" s="1" t="s">
        <v>17</v>
      </c>
      <c r="C20" s="28">
        <v>244</v>
      </c>
      <c r="D20" s="19">
        <f>SUM(D21:D23)</f>
        <v>257</v>
      </c>
      <c r="E20" s="19">
        <v>165</v>
      </c>
      <c r="F20" s="19">
        <v>401</v>
      </c>
      <c r="G20" s="38">
        <v>383</v>
      </c>
      <c r="H20" s="22">
        <f t="shared" ref="H20:I20" si="13">H21+H22+H23</f>
        <v>245</v>
      </c>
      <c r="I20" s="19">
        <f t="shared" si="13"/>
        <v>223</v>
      </c>
      <c r="J20" s="19">
        <f t="shared" ref="J20" si="14">SUM(J21:J23)</f>
        <v>479</v>
      </c>
      <c r="K20" s="18">
        <v>250</v>
      </c>
      <c r="L20" s="25">
        <f>SUM(L21:L23)</f>
        <v>198</v>
      </c>
      <c r="M20" s="36">
        <f t="shared" ref="M20" si="15">M21+M22+M23</f>
        <v>18</v>
      </c>
      <c r="N20" s="14">
        <f t="shared" si="0"/>
        <v>2863</v>
      </c>
    </row>
    <row r="21" spans="1:14">
      <c r="A21" s="6" t="s">
        <v>46</v>
      </c>
      <c r="B21" s="1" t="s">
        <v>18</v>
      </c>
      <c r="C21" s="28">
        <v>233</v>
      </c>
      <c r="D21" s="19">
        <v>251</v>
      </c>
      <c r="E21" s="19">
        <v>157</v>
      </c>
      <c r="F21" s="19">
        <v>394</v>
      </c>
      <c r="G21" s="38">
        <v>365</v>
      </c>
      <c r="H21" s="19">
        <v>224</v>
      </c>
      <c r="I21" s="19">
        <v>209</v>
      </c>
      <c r="J21" s="19">
        <v>454</v>
      </c>
      <c r="K21" s="18">
        <v>250</v>
      </c>
      <c r="L21" s="25">
        <v>185</v>
      </c>
      <c r="M21" s="32">
        <v>16</v>
      </c>
      <c r="N21" s="14">
        <f t="shared" si="0"/>
        <v>2738</v>
      </c>
    </row>
    <row r="22" spans="1:14">
      <c r="A22" s="6" t="s">
        <v>47</v>
      </c>
      <c r="B22" s="1" t="s">
        <v>19</v>
      </c>
      <c r="C22" s="28">
        <v>11</v>
      </c>
      <c r="D22" s="19">
        <v>6</v>
      </c>
      <c r="E22" s="19">
        <v>8</v>
      </c>
      <c r="F22" s="19">
        <v>7</v>
      </c>
      <c r="G22" s="38">
        <v>15</v>
      </c>
      <c r="H22" s="19">
        <v>21</v>
      </c>
      <c r="I22" s="19">
        <v>14</v>
      </c>
      <c r="J22" s="19">
        <v>25</v>
      </c>
      <c r="K22" s="18">
        <v>0</v>
      </c>
      <c r="L22" s="25">
        <v>13</v>
      </c>
      <c r="M22" s="32">
        <v>2</v>
      </c>
      <c r="N22" s="14">
        <f t="shared" si="0"/>
        <v>122</v>
      </c>
    </row>
    <row r="23" spans="1:14">
      <c r="A23" s="41" t="s">
        <v>48</v>
      </c>
      <c r="B23" s="1" t="s">
        <v>20</v>
      </c>
      <c r="C23" s="28"/>
      <c r="D23" s="19">
        <v>0</v>
      </c>
      <c r="E23" s="19">
        <v>0</v>
      </c>
      <c r="F23" s="19">
        <v>0</v>
      </c>
      <c r="G23" s="38">
        <v>3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35">
        <v>0</v>
      </c>
      <c r="N23" s="14">
        <f t="shared" si="0"/>
        <v>3</v>
      </c>
    </row>
    <row r="24" spans="1:14">
      <c r="A24" s="6" t="s">
        <v>49</v>
      </c>
      <c r="B24" s="1" t="s">
        <v>21</v>
      </c>
      <c r="C24" s="28">
        <v>1</v>
      </c>
      <c r="D24" s="19">
        <v>0</v>
      </c>
      <c r="E24" s="19">
        <v>0</v>
      </c>
      <c r="F24" s="19">
        <v>0</v>
      </c>
      <c r="G24" s="38">
        <v>0</v>
      </c>
      <c r="H24" s="19">
        <v>2</v>
      </c>
      <c r="I24" s="19">
        <v>1</v>
      </c>
      <c r="J24" s="19">
        <v>0</v>
      </c>
      <c r="K24" s="18">
        <v>0</v>
      </c>
      <c r="L24" s="25">
        <v>1</v>
      </c>
      <c r="M24" s="35">
        <v>0</v>
      </c>
      <c r="N24" s="14">
        <f t="shared" si="0"/>
        <v>5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4">
        <f t="shared" si="0"/>
        <v>0</v>
      </c>
    </row>
    <row r="26" spans="1:14" ht="25.5">
      <c r="A26" s="6" t="s">
        <v>51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38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2">
        <v>0</v>
      </c>
      <c r="N26" s="14">
        <f t="shared" si="0"/>
        <v>0</v>
      </c>
    </row>
    <row r="27" spans="1:14" ht="25.5">
      <c r="A27" s="6" t="s">
        <v>52</v>
      </c>
      <c r="B27" s="1" t="s">
        <v>24</v>
      </c>
      <c r="C27" s="28"/>
      <c r="D27" s="19">
        <v>0</v>
      </c>
      <c r="E27" s="19">
        <v>0</v>
      </c>
      <c r="F27" s="19">
        <v>0</v>
      </c>
      <c r="G27" s="38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2">
        <v>0</v>
      </c>
      <c r="N27" s="14">
        <f t="shared" si="0"/>
        <v>0</v>
      </c>
    </row>
    <row r="28" spans="1:14" ht="25.5">
      <c r="A28" s="6" t="s">
        <v>53</v>
      </c>
      <c r="B28" s="1" t="s">
        <v>25</v>
      </c>
      <c r="C28" s="28">
        <v>5</v>
      </c>
      <c r="D28" s="19">
        <v>3</v>
      </c>
      <c r="E28" s="19">
        <v>1</v>
      </c>
      <c r="F28" s="19">
        <v>0</v>
      </c>
      <c r="G28" s="38">
        <v>3</v>
      </c>
      <c r="H28" s="19">
        <v>3</v>
      </c>
      <c r="I28" s="19">
        <v>0</v>
      </c>
      <c r="J28" s="19">
        <v>0</v>
      </c>
      <c r="K28" s="18">
        <v>7</v>
      </c>
      <c r="L28" s="25">
        <v>1</v>
      </c>
      <c r="M28" s="32">
        <v>0</v>
      </c>
      <c r="N28" s="14">
        <f t="shared" si="0"/>
        <v>23</v>
      </c>
    </row>
    <row r="29" spans="1:14">
      <c r="A29" s="6" t="s">
        <v>54</v>
      </c>
      <c r="B29" s="1" t="s">
        <v>26</v>
      </c>
      <c r="C29" s="28"/>
      <c r="D29" s="19">
        <v>0</v>
      </c>
      <c r="E29" s="19">
        <v>0</v>
      </c>
      <c r="F29" s="19">
        <v>0</v>
      </c>
      <c r="G29" s="38">
        <v>0</v>
      </c>
      <c r="H29" s="19">
        <v>0</v>
      </c>
      <c r="I29" s="19">
        <v>5</v>
      </c>
      <c r="J29" s="19">
        <v>0</v>
      </c>
      <c r="K29" s="18">
        <v>0</v>
      </c>
      <c r="L29" s="25">
        <v>1</v>
      </c>
      <c r="M29" s="32">
        <v>0</v>
      </c>
      <c r="N29" s="14">
        <f t="shared" si="0"/>
        <v>6</v>
      </c>
    </row>
    <row r="30" spans="1:14">
      <c r="A30" s="6" t="s">
        <v>55</v>
      </c>
      <c r="B30" s="1" t="s">
        <v>27</v>
      </c>
      <c r="C30" s="28"/>
      <c r="D30" s="19"/>
      <c r="E30" s="19">
        <v>0</v>
      </c>
      <c r="F30" s="19">
        <v>0</v>
      </c>
      <c r="G30" s="3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4">
        <f t="shared" si="0"/>
        <v>0</v>
      </c>
    </row>
    <row r="31" spans="1:14">
      <c r="A31" s="6" t="s">
        <v>56</v>
      </c>
      <c r="B31" s="1" t="s">
        <v>28</v>
      </c>
      <c r="C31" s="28"/>
      <c r="D31" s="19"/>
      <c r="E31" s="19">
        <v>0</v>
      </c>
      <c r="F31" s="19">
        <v>0</v>
      </c>
      <c r="G31" s="38">
        <v>2</v>
      </c>
      <c r="H31" s="19">
        <v>1</v>
      </c>
      <c r="I31" s="19">
        <v>0</v>
      </c>
      <c r="J31" s="19">
        <v>1</v>
      </c>
      <c r="K31" s="18">
        <v>0</v>
      </c>
      <c r="L31" s="25">
        <v>0</v>
      </c>
      <c r="M31" s="32">
        <v>0</v>
      </c>
      <c r="N31" s="14">
        <f t="shared" si="0"/>
        <v>4</v>
      </c>
    </row>
    <row r="32" spans="1:14">
      <c r="A32" s="6" t="s">
        <v>57</v>
      </c>
      <c r="B32" s="1" t="s">
        <v>29</v>
      </c>
      <c r="C32" s="28"/>
      <c r="D32" s="19"/>
      <c r="E32" s="19">
        <v>0</v>
      </c>
      <c r="F32" s="19">
        <v>0</v>
      </c>
      <c r="G32" s="3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4">
        <f t="shared" si="0"/>
        <v>0</v>
      </c>
    </row>
    <row r="33" spans="1:14">
      <c r="A33" s="6" t="s">
        <v>58</v>
      </c>
      <c r="B33" s="1" t="s">
        <v>30</v>
      </c>
      <c r="C33" s="28">
        <v>23</v>
      </c>
      <c r="D33" s="19">
        <v>36</v>
      </c>
      <c r="E33" s="19">
        <v>8</v>
      </c>
      <c r="F33" s="19">
        <v>13</v>
      </c>
      <c r="G33" s="38">
        <v>22</v>
      </c>
      <c r="H33" s="19">
        <v>46</v>
      </c>
      <c r="I33" s="19">
        <v>67</v>
      </c>
      <c r="J33" s="19">
        <v>6</v>
      </c>
      <c r="K33" s="18">
        <v>5</v>
      </c>
      <c r="L33" s="25">
        <v>8</v>
      </c>
      <c r="M33" s="32">
        <v>0</v>
      </c>
      <c r="N33" s="14">
        <f t="shared" si="0"/>
        <v>234</v>
      </c>
    </row>
    <row r="34" spans="1:14">
      <c r="A34" s="7" t="s">
        <v>59</v>
      </c>
      <c r="B34" s="8" t="s">
        <v>31</v>
      </c>
      <c r="C34" s="28">
        <v>2313</v>
      </c>
      <c r="D34" s="20">
        <f>D3+D4+D5+D6+D7+D8+D9+D16+D19+D26+D27+D28+D29+D30+D31+D32+D33</f>
        <v>1660</v>
      </c>
      <c r="E34" s="19">
        <v>443</v>
      </c>
      <c r="F34" s="19">
        <v>469</v>
      </c>
      <c r="G34" s="38">
        <v>2148</v>
      </c>
      <c r="H34" s="19">
        <v>1122</v>
      </c>
      <c r="I34" s="19">
        <f>I3+I5+I4+I6+I7+I8+I9+I16+I19+I26+I27+I28+I29+I30+I32+I31+I33</f>
        <v>1924</v>
      </c>
      <c r="J34" s="21">
        <f t="shared" ref="J34" si="16">SUM(J3:J10,J13,J19,J26:J33)</f>
        <v>1354</v>
      </c>
      <c r="K34" s="18">
        <v>357</v>
      </c>
      <c r="L34" s="26">
        <f>SUM(L3:L9)+L16+L19+SUM(L26:L33)</f>
        <v>1161</v>
      </c>
      <c r="M34" s="33">
        <f>M3+M5+M10+M13+M19+M28+M33</f>
        <v>20</v>
      </c>
      <c r="N34" s="17">
        <f t="shared" si="0"/>
        <v>12971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70" zoomScaleNormal="7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81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73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39">
        <v>70</v>
      </c>
      <c r="D3" s="29">
        <v>168</v>
      </c>
      <c r="E3" s="19">
        <v>21</v>
      </c>
      <c r="F3" s="19">
        <v>37</v>
      </c>
      <c r="G3" s="19">
        <v>107</v>
      </c>
      <c r="H3" s="22">
        <v>99</v>
      </c>
      <c r="I3" s="19">
        <v>88</v>
      </c>
      <c r="J3" s="19">
        <v>63</v>
      </c>
      <c r="K3" s="18">
        <v>40</v>
      </c>
      <c r="L3" s="25">
        <v>75</v>
      </c>
      <c r="M3" s="19">
        <v>0</v>
      </c>
      <c r="N3" s="13">
        <f t="shared" ref="N3:N34" si="0">SUM(C3:M3)</f>
        <v>768</v>
      </c>
    </row>
    <row r="4" spans="1:14">
      <c r="A4" s="6" t="s">
        <v>33</v>
      </c>
      <c r="B4" s="1" t="s">
        <v>1</v>
      </c>
      <c r="C4" s="39">
        <v>1465</v>
      </c>
      <c r="D4" s="29">
        <v>1210</v>
      </c>
      <c r="E4" s="19">
        <v>128</v>
      </c>
      <c r="F4" s="19">
        <v>0</v>
      </c>
      <c r="G4" s="19">
        <v>1886</v>
      </c>
      <c r="H4" s="22">
        <v>631</v>
      </c>
      <c r="I4" s="19">
        <v>1424</v>
      </c>
      <c r="J4" s="19">
        <v>619</v>
      </c>
      <c r="K4" s="18">
        <v>0</v>
      </c>
      <c r="L4" s="25">
        <v>689</v>
      </c>
      <c r="M4" s="19">
        <v>0</v>
      </c>
      <c r="N4" s="13">
        <f t="shared" si="0"/>
        <v>8052</v>
      </c>
    </row>
    <row r="5" spans="1:14" ht="25.5">
      <c r="A5" s="6" t="s">
        <v>34</v>
      </c>
      <c r="B5" s="1" t="s">
        <v>2</v>
      </c>
      <c r="C5" s="39">
        <v>89</v>
      </c>
      <c r="D5" s="29">
        <v>44</v>
      </c>
      <c r="E5" s="19">
        <v>48</v>
      </c>
      <c r="F5" s="19">
        <v>9</v>
      </c>
      <c r="G5" s="19">
        <v>99</v>
      </c>
      <c r="H5" s="22">
        <v>105</v>
      </c>
      <c r="I5" s="19">
        <v>82</v>
      </c>
      <c r="J5" s="19">
        <v>70</v>
      </c>
      <c r="K5" s="18">
        <v>46</v>
      </c>
      <c r="L5" s="25">
        <v>82</v>
      </c>
      <c r="M5" s="19">
        <v>0</v>
      </c>
      <c r="N5" s="13">
        <f t="shared" si="0"/>
        <v>674</v>
      </c>
    </row>
    <row r="6" spans="1:14" ht="25.5">
      <c r="A6" s="6" t="s">
        <v>35</v>
      </c>
      <c r="B6" s="1" t="s">
        <v>3</v>
      </c>
      <c r="C6" s="39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9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39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39">
        <v>0</v>
      </c>
      <c r="D9" s="19">
        <v>0</v>
      </c>
      <c r="E9" s="19">
        <v>0</v>
      </c>
      <c r="F9" s="19">
        <v>0</v>
      </c>
      <c r="G9" s="19">
        <v>0</v>
      </c>
      <c r="H9" s="22">
        <v>0</v>
      </c>
      <c r="I9" s="19">
        <v>1</v>
      </c>
      <c r="J9" s="19">
        <v>0</v>
      </c>
      <c r="K9" s="18">
        <v>0</v>
      </c>
      <c r="L9" s="25">
        <v>0</v>
      </c>
      <c r="M9" s="19">
        <v>0</v>
      </c>
      <c r="N9" s="13">
        <f t="shared" si="0"/>
        <v>1</v>
      </c>
    </row>
    <row r="10" spans="1:14" ht="25.5">
      <c r="A10" s="6" t="s">
        <v>39</v>
      </c>
      <c r="B10" s="1" t="s">
        <v>7</v>
      </c>
      <c r="C10" s="39">
        <v>3</v>
      </c>
      <c r="D10" s="19">
        <f>D11+D12</f>
        <v>38</v>
      </c>
      <c r="E10" s="19">
        <v>2</v>
      </c>
      <c r="F10" s="19">
        <v>0</v>
      </c>
      <c r="G10" s="19">
        <v>7</v>
      </c>
      <c r="H10" s="22">
        <v>6</v>
      </c>
      <c r="I10" s="19">
        <f t="shared" ref="I10" si="1">I11+I12</f>
        <v>1</v>
      </c>
      <c r="J10" s="19">
        <f t="shared" ref="J10" si="2">SUM(J11:J12)</f>
        <v>3</v>
      </c>
      <c r="K10" s="18">
        <v>7</v>
      </c>
      <c r="L10" s="25">
        <f>SUM(L11:L12)</f>
        <v>6</v>
      </c>
      <c r="M10" s="19">
        <v>0</v>
      </c>
      <c r="N10" s="13">
        <f t="shared" si="0"/>
        <v>73</v>
      </c>
    </row>
    <row r="11" spans="1:14">
      <c r="A11" s="6" t="s">
        <v>40</v>
      </c>
      <c r="B11" s="1" t="s">
        <v>8</v>
      </c>
      <c r="C11" s="39">
        <v>2</v>
      </c>
      <c r="D11" s="29">
        <v>30</v>
      </c>
      <c r="E11" s="19">
        <v>0</v>
      </c>
      <c r="F11" s="19">
        <v>0</v>
      </c>
      <c r="G11" s="19">
        <v>2</v>
      </c>
      <c r="H11" s="19">
        <v>2</v>
      </c>
      <c r="I11" s="19">
        <v>1</v>
      </c>
      <c r="J11" s="19">
        <v>0</v>
      </c>
      <c r="K11" s="18">
        <v>4</v>
      </c>
      <c r="L11" s="25">
        <v>0</v>
      </c>
      <c r="M11" s="19">
        <v>0</v>
      </c>
      <c r="N11" s="13">
        <f t="shared" si="0"/>
        <v>41</v>
      </c>
    </row>
    <row r="12" spans="1:14">
      <c r="A12" s="6" t="s">
        <v>41</v>
      </c>
      <c r="B12" s="1" t="s">
        <v>9</v>
      </c>
      <c r="C12" s="39">
        <v>1</v>
      </c>
      <c r="D12" s="29">
        <v>8</v>
      </c>
      <c r="E12" s="19">
        <v>2</v>
      </c>
      <c r="F12" s="19">
        <v>0</v>
      </c>
      <c r="G12" s="19">
        <v>5</v>
      </c>
      <c r="H12" s="19">
        <v>4</v>
      </c>
      <c r="I12" s="19">
        <v>0</v>
      </c>
      <c r="J12" s="19">
        <v>3</v>
      </c>
      <c r="K12" s="18">
        <v>3</v>
      </c>
      <c r="L12" s="25">
        <v>6</v>
      </c>
      <c r="M12" s="19">
        <v>0</v>
      </c>
      <c r="N12" s="13">
        <f t="shared" si="0"/>
        <v>32</v>
      </c>
    </row>
    <row r="13" spans="1:14">
      <c r="A13" s="6" t="s">
        <v>42</v>
      </c>
      <c r="B13" s="1" t="s">
        <v>10</v>
      </c>
      <c r="C13" s="39">
        <v>34</v>
      </c>
      <c r="D13" s="19">
        <f>D14+D15</f>
        <v>5</v>
      </c>
      <c r="E13" s="19">
        <v>7</v>
      </c>
      <c r="F13" s="19">
        <v>0</v>
      </c>
      <c r="G13" s="19">
        <v>126</v>
      </c>
      <c r="H13" s="22">
        <v>67</v>
      </c>
      <c r="I13" s="19">
        <f>I14+I15</f>
        <v>60</v>
      </c>
      <c r="J13" s="19">
        <f t="shared" ref="J13" si="3">SUM(J14:J15)</f>
        <v>7</v>
      </c>
      <c r="K13" s="18">
        <v>3</v>
      </c>
      <c r="L13" s="25">
        <f>SUM(L14:L15)</f>
        <v>16</v>
      </c>
      <c r="M13" s="19">
        <v>0</v>
      </c>
      <c r="N13" s="13">
        <f t="shared" si="0"/>
        <v>325</v>
      </c>
    </row>
    <row r="14" spans="1:14">
      <c r="A14" s="6" t="s">
        <v>40</v>
      </c>
      <c r="B14" s="1" t="s">
        <v>11</v>
      </c>
      <c r="C14" s="39">
        <v>10</v>
      </c>
      <c r="D14" s="19">
        <v>1</v>
      </c>
      <c r="E14" s="19">
        <v>0</v>
      </c>
      <c r="F14" s="19">
        <v>0</v>
      </c>
      <c r="G14" s="19">
        <v>20</v>
      </c>
      <c r="H14" s="19">
        <v>44</v>
      </c>
      <c r="I14" s="19">
        <v>24</v>
      </c>
      <c r="J14" s="19">
        <v>4</v>
      </c>
      <c r="K14" s="18">
        <v>0</v>
      </c>
      <c r="L14" s="25">
        <v>6</v>
      </c>
      <c r="M14" s="19">
        <v>0</v>
      </c>
      <c r="N14" s="13">
        <f t="shared" si="0"/>
        <v>109</v>
      </c>
    </row>
    <row r="15" spans="1:14">
      <c r="A15" s="6" t="s">
        <v>41</v>
      </c>
      <c r="B15" s="1" t="s">
        <v>12</v>
      </c>
      <c r="C15" s="39">
        <v>24</v>
      </c>
      <c r="D15" s="19">
        <v>4</v>
      </c>
      <c r="E15" s="19">
        <v>7</v>
      </c>
      <c r="F15" s="19">
        <v>0</v>
      </c>
      <c r="G15" s="19">
        <v>106</v>
      </c>
      <c r="H15" s="19">
        <v>23</v>
      </c>
      <c r="I15" s="19">
        <v>36</v>
      </c>
      <c r="J15" s="19">
        <v>3</v>
      </c>
      <c r="K15" s="18">
        <v>3</v>
      </c>
      <c r="L15" s="25">
        <v>10</v>
      </c>
      <c r="M15" s="19">
        <v>0</v>
      </c>
      <c r="N15" s="13">
        <f t="shared" si="0"/>
        <v>216</v>
      </c>
    </row>
    <row r="16" spans="1:14">
      <c r="A16" s="6" t="s">
        <v>43</v>
      </c>
      <c r="B16" s="1" t="s">
        <v>13</v>
      </c>
      <c r="C16" s="39">
        <v>37</v>
      </c>
      <c r="D16" s="19">
        <f t="shared" ref="D16:D18" si="4">D10+D13</f>
        <v>43</v>
      </c>
      <c r="E16" s="19">
        <v>9</v>
      </c>
      <c r="F16" s="19">
        <v>0</v>
      </c>
      <c r="G16" s="19">
        <v>133</v>
      </c>
      <c r="H16" s="22">
        <v>73</v>
      </c>
      <c r="I16" s="19">
        <f t="shared" ref="I16" si="5">I17+I18</f>
        <v>61</v>
      </c>
      <c r="J16" s="19">
        <f t="shared" ref="J16" si="6">SUM(J17:J18)</f>
        <v>10</v>
      </c>
      <c r="K16" s="18">
        <v>10</v>
      </c>
      <c r="L16" s="25">
        <f>SUM(L17:L18)</f>
        <v>22</v>
      </c>
      <c r="M16" s="19">
        <f>M17+M18</f>
        <v>0</v>
      </c>
      <c r="N16" s="13">
        <f t="shared" si="0"/>
        <v>398</v>
      </c>
    </row>
    <row r="17" spans="1:14">
      <c r="A17" s="6" t="s">
        <v>40</v>
      </c>
      <c r="B17" s="1" t="s">
        <v>14</v>
      </c>
      <c r="C17" s="39">
        <v>12</v>
      </c>
      <c r="D17" s="29">
        <f t="shared" si="4"/>
        <v>31</v>
      </c>
      <c r="E17" s="19">
        <v>0</v>
      </c>
      <c r="F17" s="19">
        <v>0</v>
      </c>
      <c r="G17" s="19">
        <v>22</v>
      </c>
      <c r="H17" s="19">
        <v>46</v>
      </c>
      <c r="I17" s="19">
        <f t="shared" ref="I17:I18" si="7">I11+I14</f>
        <v>25</v>
      </c>
      <c r="J17" s="19">
        <f t="shared" ref="J17:J18" si="8">J11+J14</f>
        <v>4</v>
      </c>
      <c r="K17" s="18">
        <v>4</v>
      </c>
      <c r="L17" s="25">
        <f t="shared" ref="L17:L18" si="9">L11+L14</f>
        <v>6</v>
      </c>
      <c r="M17" s="19">
        <v>0</v>
      </c>
      <c r="N17" s="13">
        <f t="shared" si="0"/>
        <v>150</v>
      </c>
    </row>
    <row r="18" spans="1:14">
      <c r="A18" s="6" t="s">
        <v>41</v>
      </c>
      <c r="B18" s="1" t="s">
        <v>15</v>
      </c>
      <c r="C18" s="39">
        <v>25</v>
      </c>
      <c r="D18" s="29">
        <f t="shared" si="4"/>
        <v>12</v>
      </c>
      <c r="E18" s="19">
        <v>9</v>
      </c>
      <c r="F18" s="19">
        <v>0</v>
      </c>
      <c r="G18" s="19">
        <v>111</v>
      </c>
      <c r="H18" s="19">
        <v>27</v>
      </c>
      <c r="I18" s="19">
        <f t="shared" si="7"/>
        <v>36</v>
      </c>
      <c r="J18" s="19">
        <f t="shared" si="8"/>
        <v>6</v>
      </c>
      <c r="K18" s="18">
        <v>6</v>
      </c>
      <c r="L18" s="25">
        <f t="shared" si="9"/>
        <v>16</v>
      </c>
      <c r="M18" s="19">
        <f>M15+M12</f>
        <v>0</v>
      </c>
      <c r="N18" s="13">
        <f t="shared" si="0"/>
        <v>248</v>
      </c>
    </row>
    <row r="19" spans="1:14">
      <c r="A19" s="6" t="s">
        <v>44</v>
      </c>
      <c r="B19" s="1" t="s">
        <v>16</v>
      </c>
      <c r="C19" s="39">
        <v>268</v>
      </c>
      <c r="D19" s="19">
        <f>D20+D24+D25</f>
        <v>239</v>
      </c>
      <c r="E19" s="19">
        <v>173</v>
      </c>
      <c r="F19" s="19">
        <v>289</v>
      </c>
      <c r="G19" s="19">
        <v>455</v>
      </c>
      <c r="H19" s="22">
        <f t="shared" ref="H19:I19" si="10">H20+H24+H25</f>
        <v>196</v>
      </c>
      <c r="I19" s="19">
        <f t="shared" si="10"/>
        <v>203</v>
      </c>
      <c r="J19" s="19">
        <f t="shared" ref="J19" si="11">SUM(J20,J24:J25)</f>
        <v>425</v>
      </c>
      <c r="K19" s="18">
        <v>227</v>
      </c>
      <c r="L19" s="25">
        <f>L20+L24+L25</f>
        <v>228</v>
      </c>
      <c r="M19" s="19">
        <f>M20+M25</f>
        <v>13</v>
      </c>
      <c r="N19" s="13">
        <f t="shared" si="0"/>
        <v>2716</v>
      </c>
    </row>
    <row r="20" spans="1:14">
      <c r="A20" s="6" t="s">
        <v>45</v>
      </c>
      <c r="B20" s="1" t="s">
        <v>17</v>
      </c>
      <c r="C20" s="39">
        <v>267</v>
      </c>
      <c r="D20" s="19">
        <f>SUM(D21:D23)</f>
        <v>239</v>
      </c>
      <c r="E20" s="19">
        <v>171</v>
      </c>
      <c r="F20" s="19">
        <v>284</v>
      </c>
      <c r="G20" s="19">
        <v>454</v>
      </c>
      <c r="H20" s="22">
        <f t="shared" ref="H20:I20" si="12">H21+H22+H23</f>
        <v>194</v>
      </c>
      <c r="I20" s="19">
        <f t="shared" si="12"/>
        <v>201</v>
      </c>
      <c r="J20" s="19">
        <f t="shared" ref="J20" si="13">SUM(J21:J23)</f>
        <v>424</v>
      </c>
      <c r="K20" s="18">
        <v>227</v>
      </c>
      <c r="L20" s="25">
        <f>SUM(L21:L23)</f>
        <v>225</v>
      </c>
      <c r="M20" s="19">
        <f>M21+M22+M23+M24</f>
        <v>13</v>
      </c>
      <c r="N20" s="13">
        <f t="shared" si="0"/>
        <v>2699</v>
      </c>
    </row>
    <row r="21" spans="1:14">
      <c r="A21" s="6" t="s">
        <v>46</v>
      </c>
      <c r="B21" s="1" t="s">
        <v>18</v>
      </c>
      <c r="C21" s="39">
        <v>260</v>
      </c>
      <c r="D21" s="19">
        <v>234</v>
      </c>
      <c r="E21" s="19">
        <v>169</v>
      </c>
      <c r="F21" s="19">
        <v>284</v>
      </c>
      <c r="G21" s="19">
        <v>436</v>
      </c>
      <c r="H21" s="19">
        <v>176</v>
      </c>
      <c r="I21" s="19">
        <v>180</v>
      </c>
      <c r="J21" s="19">
        <v>420</v>
      </c>
      <c r="K21" s="18">
        <v>213</v>
      </c>
      <c r="L21" s="25">
        <v>209</v>
      </c>
      <c r="M21" s="19">
        <v>13</v>
      </c>
      <c r="N21" s="13">
        <f t="shared" si="0"/>
        <v>2594</v>
      </c>
    </row>
    <row r="22" spans="1:14">
      <c r="A22" s="6" t="s">
        <v>47</v>
      </c>
      <c r="B22" s="1" t="s">
        <v>19</v>
      </c>
      <c r="C22" s="39">
        <v>7</v>
      </c>
      <c r="D22" s="19">
        <v>5</v>
      </c>
      <c r="E22" s="19">
        <v>2</v>
      </c>
      <c r="F22" s="19">
        <v>5</v>
      </c>
      <c r="G22" s="19">
        <v>18</v>
      </c>
      <c r="H22" s="19">
        <v>18</v>
      </c>
      <c r="I22" s="19">
        <v>21</v>
      </c>
      <c r="J22" s="19">
        <v>4</v>
      </c>
      <c r="K22" s="18">
        <v>14</v>
      </c>
      <c r="L22" s="25">
        <v>16</v>
      </c>
      <c r="M22" s="19">
        <v>0</v>
      </c>
      <c r="N22" s="13">
        <f t="shared" si="0"/>
        <v>110</v>
      </c>
    </row>
    <row r="23" spans="1:14">
      <c r="A23" s="41" t="s">
        <v>48</v>
      </c>
      <c r="B23" s="1" t="s">
        <v>20</v>
      </c>
      <c r="C23" s="39">
        <v>0</v>
      </c>
      <c r="D23" s="19">
        <v>0</v>
      </c>
      <c r="E23" s="19">
        <v>0</v>
      </c>
      <c r="F23" s="19">
        <v>0</v>
      </c>
      <c r="G23" s="40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0</v>
      </c>
    </row>
    <row r="24" spans="1:14">
      <c r="A24" s="6" t="s">
        <v>49</v>
      </c>
      <c r="B24" s="1" t="s">
        <v>21</v>
      </c>
      <c r="C24" s="39">
        <v>1</v>
      </c>
      <c r="D24" s="19">
        <v>0</v>
      </c>
      <c r="E24" s="19">
        <v>2</v>
      </c>
      <c r="F24" s="19">
        <v>0</v>
      </c>
      <c r="G24" s="40">
        <v>1</v>
      </c>
      <c r="H24" s="19">
        <v>2</v>
      </c>
      <c r="I24" s="19">
        <v>2</v>
      </c>
      <c r="J24" s="19">
        <v>1</v>
      </c>
      <c r="K24" s="18">
        <v>0</v>
      </c>
      <c r="L24" s="25">
        <v>3</v>
      </c>
      <c r="M24" s="19">
        <v>0</v>
      </c>
      <c r="N24" s="13">
        <f t="shared" si="0"/>
        <v>12</v>
      </c>
    </row>
    <row r="25" spans="1:14">
      <c r="A25" s="6" t="s">
        <v>50</v>
      </c>
      <c r="B25" s="1" t="s">
        <v>22</v>
      </c>
      <c r="C25" s="3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9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39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39">
        <v>1</v>
      </c>
      <c r="D28" s="19">
        <v>8</v>
      </c>
      <c r="E28" s="19">
        <v>0</v>
      </c>
      <c r="F28" s="19">
        <v>0</v>
      </c>
      <c r="G28" s="19">
        <v>43</v>
      </c>
      <c r="H28" s="22">
        <v>1</v>
      </c>
      <c r="I28" s="19">
        <v>0</v>
      </c>
      <c r="J28" s="19">
        <v>0</v>
      </c>
      <c r="K28" s="18">
        <v>7</v>
      </c>
      <c r="L28" s="25">
        <v>0</v>
      </c>
      <c r="M28" s="19">
        <v>0</v>
      </c>
      <c r="N28" s="13">
        <f t="shared" si="0"/>
        <v>60</v>
      </c>
    </row>
    <row r="29" spans="1:14">
      <c r="A29" s="6" t="s">
        <v>54</v>
      </c>
      <c r="B29" s="1" t="s">
        <v>26</v>
      </c>
      <c r="C29" s="39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1</v>
      </c>
    </row>
    <row r="30" spans="1:14">
      <c r="A30" s="6" t="s">
        <v>55</v>
      </c>
      <c r="B30" s="1" t="s">
        <v>27</v>
      </c>
      <c r="C30" s="39">
        <v>0</v>
      </c>
      <c r="D30" s="19"/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39">
        <v>0</v>
      </c>
      <c r="D31" s="19"/>
      <c r="E31" s="19">
        <v>0</v>
      </c>
      <c r="F31" s="19">
        <v>0</v>
      </c>
      <c r="G31" s="19">
        <v>1</v>
      </c>
      <c r="H31" s="22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1</v>
      </c>
    </row>
    <row r="32" spans="1:14">
      <c r="A32" s="6" t="s">
        <v>57</v>
      </c>
      <c r="B32" s="1" t="s">
        <v>29</v>
      </c>
      <c r="C32" s="39">
        <v>0</v>
      </c>
      <c r="D32" s="19"/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9">
        <v>13</v>
      </c>
      <c r="D33" s="19">
        <v>26</v>
      </c>
      <c r="E33" s="19">
        <v>4</v>
      </c>
      <c r="F33" s="19">
        <v>7</v>
      </c>
      <c r="G33" s="19">
        <v>14</v>
      </c>
      <c r="H33" s="22">
        <v>31</v>
      </c>
      <c r="I33" s="19">
        <v>84</v>
      </c>
      <c r="J33" s="19">
        <v>31</v>
      </c>
      <c r="K33" s="18">
        <v>9</v>
      </c>
      <c r="L33" s="25">
        <v>2</v>
      </c>
      <c r="M33" s="19">
        <v>0</v>
      </c>
      <c r="N33" s="13">
        <f t="shared" si="0"/>
        <v>221</v>
      </c>
    </row>
    <row r="34" spans="1:14">
      <c r="A34" s="7" t="s">
        <v>59</v>
      </c>
      <c r="B34" s="8" t="s">
        <v>31</v>
      </c>
      <c r="C34" s="39">
        <v>1943</v>
      </c>
      <c r="D34" s="20">
        <f>D3+D4+D5+D6+D7+D8+D9+D16+D19+D26+D27+D28+D29+D30+D31+D32+D33</f>
        <v>1738</v>
      </c>
      <c r="E34" s="19">
        <v>383</v>
      </c>
      <c r="F34" s="19">
        <v>342</v>
      </c>
      <c r="G34" s="19">
        <v>2738</v>
      </c>
      <c r="H34" s="22">
        <v>1136</v>
      </c>
      <c r="I34" s="19">
        <f>I3+I5+I4+I6+I7+I8+I9+I16+I19+I26+I27+I28+I29+I30+I32+I31+I33</f>
        <v>1944</v>
      </c>
      <c r="J34" s="21">
        <f t="shared" ref="J34" si="14">SUM(J3:J10,J13,J19,J26:J33)</f>
        <v>1218</v>
      </c>
      <c r="K34" s="18">
        <v>339</v>
      </c>
      <c r="L34" s="26">
        <f>SUM(L3:L9)+L16+L19+SUM(L26:L33)</f>
        <v>1098</v>
      </c>
      <c r="M34" s="21">
        <v>13</v>
      </c>
      <c r="N34" s="9">
        <f t="shared" si="0"/>
        <v>12892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2023-06-19T12:00:56Z</cp:lastPrinted>
  <dcterms:created xsi:type="dcterms:W3CDTF">2023-05-25T11:39:44Z</dcterms:created>
  <dcterms:modified xsi:type="dcterms:W3CDTF">2026-04-15T12:23:50Z</dcterms:modified>
</cp:coreProperties>
</file>