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sida\Desktop\"/>
    </mc:Choice>
  </mc:AlternateContent>
  <xr:revisionPtr revIDLastSave="0" documentId="13_ncr:1_{C2240F8C-142C-4EA3-A109-B8100405D5F6}" xr6:coauthVersionLast="47" xr6:coauthVersionMax="47" xr10:uidLastSave="{00000000-0000-0000-0000-000000000000}"/>
  <bookViews>
    <workbookView xWindow="-120" yWindow="-120" windowWidth="29040" windowHeight="15840" activeTab="7" xr2:uid="{610D6B7A-7C3C-4548-A9B4-CFB46EBE8720}"/>
  </bookViews>
  <sheets>
    <sheet name="BPP_xx" sheetId="1" r:id="rId1"/>
    <sheet name="BPP_xx-1" sheetId="2" r:id="rId2"/>
    <sheet name="Broj_dogovori_xx" sheetId="3" r:id="rId3"/>
    <sheet name="Broj_dogovori_xx-1" sheetId="4" r:id="rId4"/>
    <sheet name="BIS_xx" sheetId="5" r:id="rId5"/>
    <sheet name="BIS_xx-1" sheetId="9" r:id="rId6"/>
    <sheet name="Broj_steti_xx" sheetId="11" r:id="rId7"/>
    <sheet name="Broj_steti_xx-1" sheetId="10" r:id="rId8"/>
  </sheets>
  <definedNames>
    <definedName name="_xlnm.Print_Area" localSheetId="4">BIS_xx!$A$1:$P$45</definedName>
    <definedName name="_xlnm.Print_Area" localSheetId="5">'BIS_xx-1'!$A$1:$P$45</definedName>
    <definedName name="_xlnm.Print_Area" localSheetId="0">BPP_xx!$A$1:$I$44</definedName>
    <definedName name="_xlnm.Print_Area" localSheetId="1">'BPP_xx-1'!$A$1:$I$44</definedName>
    <definedName name="_xlnm.Print_Area" localSheetId="2">Broj_dogovori_xx!$A$1:$I$44</definedName>
    <definedName name="_xlnm.Print_Area" localSheetId="3">'Broj_dogovori_xx-1'!$A$1:$I$44</definedName>
    <definedName name="_xlnm.Print_Area" localSheetId="6">Broj_steti_xx!$A$1:$P$45</definedName>
    <definedName name="_xlnm.Print_Area" localSheetId="7">'Broj_steti_xx-1'!$A$1:$P$45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5" i="10" l="1"/>
  <c r="I29" i="10"/>
  <c r="K23" i="10"/>
  <c r="K22" i="10" s="1"/>
  <c r="I23" i="10"/>
  <c r="G23" i="10"/>
  <c r="G22" i="10" s="1"/>
  <c r="G4" i="10" s="1"/>
  <c r="G45" i="10" s="1"/>
  <c r="I22" i="10"/>
  <c r="F18" i="10"/>
  <c r="E18" i="10"/>
  <c r="K12" i="10"/>
  <c r="I12" i="10"/>
  <c r="G12" i="10"/>
  <c r="E12" i="10"/>
  <c r="K6" i="10"/>
  <c r="K5" i="10" s="1"/>
  <c r="K4" i="10" s="1"/>
  <c r="K45" i="10" s="1"/>
  <c r="I6" i="10"/>
  <c r="G6" i="10"/>
  <c r="F6" i="10"/>
  <c r="F5" i="10" s="1"/>
  <c r="F4" i="10" s="1"/>
  <c r="F45" i="10" s="1"/>
  <c r="E6" i="10"/>
  <c r="E5" i="10" s="1"/>
  <c r="E4" i="10" s="1"/>
  <c r="E45" i="10" s="1"/>
  <c r="I5" i="10"/>
  <c r="G5" i="10"/>
  <c r="I4" i="10"/>
  <c r="I45" i="10" s="1"/>
  <c r="D45" i="10"/>
  <c r="C29" i="10"/>
  <c r="C23" i="10"/>
  <c r="C22" i="10" s="1"/>
  <c r="D18" i="10"/>
  <c r="C12" i="10"/>
  <c r="C6" i="10"/>
  <c r="D5" i="10"/>
  <c r="D4" i="10" s="1"/>
  <c r="C5" i="10"/>
  <c r="C4" i="10" s="1"/>
  <c r="C45" i="10" s="1"/>
  <c r="H45" i="9"/>
  <c r="I29" i="9"/>
  <c r="K23" i="9"/>
  <c r="K22" i="9" s="1"/>
  <c r="I23" i="9"/>
  <c r="G23" i="9"/>
  <c r="G22" i="9" s="1"/>
  <c r="I22" i="9"/>
  <c r="F18" i="9"/>
  <c r="E18" i="9"/>
  <c r="K12" i="9"/>
  <c r="I12" i="9"/>
  <c r="G12" i="9"/>
  <c r="E12" i="9"/>
  <c r="K6" i="9"/>
  <c r="K5" i="9" s="1"/>
  <c r="K4" i="9" s="1"/>
  <c r="K45" i="9" s="1"/>
  <c r="I6" i="9"/>
  <c r="G6" i="9"/>
  <c r="G5" i="9" s="1"/>
  <c r="G4" i="9" s="1"/>
  <c r="G45" i="9" s="1"/>
  <c r="F6" i="9"/>
  <c r="F5" i="9" s="1"/>
  <c r="F4" i="9" s="1"/>
  <c r="F45" i="9" s="1"/>
  <c r="E6" i="9"/>
  <c r="E5" i="9" s="1"/>
  <c r="E4" i="9" s="1"/>
  <c r="E45" i="9" s="1"/>
  <c r="I5" i="9"/>
  <c r="I4" i="9"/>
  <c r="I45" i="9" s="1"/>
  <c r="D45" i="9"/>
  <c r="C29" i="9"/>
  <c r="C23" i="9"/>
  <c r="C22" i="9" s="1"/>
  <c r="D18" i="9"/>
  <c r="C12" i="9"/>
  <c r="C45" i="9" s="1"/>
  <c r="C6" i="9"/>
  <c r="D5" i="9"/>
  <c r="D4" i="9" s="1"/>
  <c r="H34" i="2"/>
  <c r="E34" i="2"/>
  <c r="H28" i="2"/>
  <c r="G28" i="2"/>
  <c r="F28" i="2"/>
  <c r="E28" i="2"/>
  <c r="H22" i="2"/>
  <c r="H21" i="2" s="1"/>
  <c r="G22" i="2"/>
  <c r="F22" i="2"/>
  <c r="F21" i="2" s="1"/>
  <c r="E22" i="2"/>
  <c r="E21" i="2" s="1"/>
  <c r="G21" i="2"/>
  <c r="H17" i="2"/>
  <c r="E17" i="2"/>
  <c r="D17" i="2"/>
  <c r="H11" i="2"/>
  <c r="H4" i="2" s="1"/>
  <c r="G11" i="2"/>
  <c r="F11" i="2"/>
  <c r="E11" i="2"/>
  <c r="D11" i="2"/>
  <c r="D4" i="2" s="1"/>
  <c r="D3" i="2" s="1"/>
  <c r="D44" i="2" s="1"/>
  <c r="H5" i="2"/>
  <c r="H44" i="2" s="1"/>
  <c r="G5" i="2"/>
  <c r="F5" i="2"/>
  <c r="F4" i="2" s="1"/>
  <c r="F3" i="2" s="1"/>
  <c r="F44" i="2" s="1"/>
  <c r="E5" i="2"/>
  <c r="E4" i="2" s="1"/>
  <c r="E3" i="2" s="1"/>
  <c r="E44" i="2" s="1"/>
  <c r="D5" i="2"/>
  <c r="G4" i="2"/>
  <c r="G3" i="2"/>
  <c r="G44" i="2" s="1"/>
  <c r="H34" i="4"/>
  <c r="E34" i="4"/>
  <c r="E21" i="4" s="1"/>
  <c r="F28" i="4"/>
  <c r="H22" i="4"/>
  <c r="H21" i="4" s="1"/>
  <c r="G22" i="4"/>
  <c r="F22" i="4"/>
  <c r="E22" i="4"/>
  <c r="G21" i="4"/>
  <c r="F21" i="4"/>
  <c r="H17" i="4"/>
  <c r="E17" i="4"/>
  <c r="D17" i="4"/>
  <c r="G11" i="4"/>
  <c r="F11" i="4"/>
  <c r="D11" i="4"/>
  <c r="H5" i="4"/>
  <c r="H4" i="4" s="1"/>
  <c r="H3" i="4" s="1"/>
  <c r="H44" i="4" s="1"/>
  <c r="G5" i="4"/>
  <c r="G4" i="4" s="1"/>
  <c r="G3" i="4" s="1"/>
  <c r="G44" i="4" s="1"/>
  <c r="F5" i="4"/>
  <c r="E5" i="4"/>
  <c r="D5" i="4"/>
  <c r="F4" i="4"/>
  <c r="F3" i="4" s="1"/>
  <c r="F44" i="4" s="1"/>
  <c r="E4" i="4"/>
  <c r="E3" i="4" s="1"/>
  <c r="E44" i="4" s="1"/>
  <c r="D4" i="4"/>
  <c r="D3" i="4" s="1"/>
  <c r="D44" i="4" s="1"/>
  <c r="C22" i="4"/>
  <c r="C21" i="4" s="1"/>
  <c r="C3" i="4" s="1"/>
  <c r="C44" i="4" s="1"/>
  <c r="C17" i="4"/>
  <c r="C5" i="4"/>
  <c r="C4" i="4"/>
  <c r="C5" i="9" l="1"/>
  <c r="C4" i="9" s="1"/>
  <c r="H3" i="2"/>
  <c r="C28" i="2" l="1"/>
  <c r="C22" i="2"/>
  <c r="C21" i="2"/>
  <c r="C11" i="2"/>
  <c r="C5" i="2"/>
  <c r="C44" i="2" s="1"/>
  <c r="C4" i="2"/>
  <c r="C3" i="2" s="1"/>
  <c r="M29" i="11" l="1"/>
  <c r="M22" i="11" s="1"/>
  <c r="M18" i="11"/>
  <c r="M12" i="11"/>
  <c r="M6" i="11"/>
  <c r="M45" i="11" s="1"/>
  <c r="M5" i="11"/>
  <c r="M29" i="5"/>
  <c r="M22" i="5" s="1"/>
  <c r="M18" i="5"/>
  <c r="M12" i="5"/>
  <c r="M6" i="5"/>
  <c r="M45" i="5" s="1"/>
  <c r="H34" i="3"/>
  <c r="H21" i="3" s="1"/>
  <c r="H22" i="3"/>
  <c r="H17" i="3"/>
  <c r="H5" i="3"/>
  <c r="H4" i="3" s="1"/>
  <c r="H3" i="3" s="1"/>
  <c r="H44" i="3" s="1"/>
  <c r="H34" i="1"/>
  <c r="H28" i="1"/>
  <c r="H22" i="1"/>
  <c r="H21" i="1" s="1"/>
  <c r="H17" i="1"/>
  <c r="H11" i="1"/>
  <c r="H5" i="1"/>
  <c r="H44" i="1" s="1"/>
  <c r="M4" i="11" l="1"/>
  <c r="M5" i="5"/>
  <c r="M4" i="5" s="1"/>
  <c r="H4" i="1"/>
  <c r="H3" i="1" s="1"/>
  <c r="K35" i="11" l="1"/>
  <c r="K29" i="11"/>
  <c r="K23" i="11"/>
  <c r="K22" i="11"/>
  <c r="K12" i="11"/>
  <c r="K5" i="11" s="1"/>
  <c r="K4" i="11" s="1"/>
  <c r="K45" i="11" s="1"/>
  <c r="K6" i="11"/>
  <c r="K35" i="5"/>
  <c r="K23" i="5"/>
  <c r="K22" i="5" s="1"/>
  <c r="K12" i="5"/>
  <c r="K6" i="5"/>
  <c r="K5" i="5"/>
  <c r="G34" i="3"/>
  <c r="G28" i="3"/>
  <c r="G22" i="3"/>
  <c r="G21" i="3" s="1"/>
  <c r="G11" i="3"/>
  <c r="G5" i="3"/>
  <c r="G4" i="3"/>
  <c r="G3" i="3" s="1"/>
  <c r="G44" i="3" s="1"/>
  <c r="G34" i="1"/>
  <c r="G28" i="1"/>
  <c r="G22" i="1"/>
  <c r="G21" i="1" s="1"/>
  <c r="G11" i="1"/>
  <c r="G5" i="1"/>
  <c r="G4" i="1"/>
  <c r="G3" i="1" s="1"/>
  <c r="G44" i="1" s="1"/>
  <c r="K4" i="5" l="1"/>
  <c r="K45" i="5" s="1"/>
  <c r="J35" i="11" l="1"/>
  <c r="J29" i="11"/>
  <c r="J23" i="11"/>
  <c r="J22" i="11" s="1"/>
  <c r="J21" i="11"/>
  <c r="J20" i="11"/>
  <c r="J19" i="11"/>
  <c r="J18" i="11"/>
  <c r="J12" i="11"/>
  <c r="I29" i="11"/>
  <c r="I23" i="11"/>
  <c r="I22" i="11"/>
  <c r="I12" i="11"/>
  <c r="I6" i="11"/>
  <c r="I5" i="11"/>
  <c r="I4" i="11" s="1"/>
  <c r="I45" i="11" s="1"/>
  <c r="J35" i="5"/>
  <c r="J29" i="5"/>
  <c r="J23" i="5"/>
  <c r="J22" i="5" s="1"/>
  <c r="J21" i="5"/>
  <c r="J20" i="5"/>
  <c r="J19" i="5"/>
  <c r="J18" i="5"/>
  <c r="J12" i="5"/>
  <c r="I29" i="5"/>
  <c r="I23" i="5"/>
  <c r="I22" i="5"/>
  <c r="I12" i="5"/>
  <c r="I6" i="5"/>
  <c r="I5" i="5"/>
  <c r="I4" i="5" s="1"/>
  <c r="I45" i="5" s="1"/>
  <c r="F28" i="3"/>
  <c r="F22" i="3"/>
  <c r="F21" i="3"/>
  <c r="F11" i="3"/>
  <c r="F5" i="3"/>
  <c r="F4" i="3"/>
  <c r="F3" i="3" s="1"/>
  <c r="F44" i="3" s="1"/>
  <c r="F28" i="1"/>
  <c r="F22" i="1"/>
  <c r="F21" i="1" s="1"/>
  <c r="F11" i="1"/>
  <c r="F4" i="1" s="1"/>
  <c r="F5" i="1"/>
  <c r="F3" i="1" l="1"/>
  <c r="F44" i="1" s="1"/>
  <c r="F23" i="11" l="1"/>
  <c r="F22" i="11" s="1"/>
  <c r="F18" i="11"/>
  <c r="F6" i="11"/>
  <c r="F5" i="11" s="1"/>
  <c r="F4" i="11" s="1"/>
  <c r="F45" i="11" s="1"/>
  <c r="E29" i="11"/>
  <c r="E23" i="11"/>
  <c r="E22" i="11" s="1"/>
  <c r="E18" i="11"/>
  <c r="E12" i="11"/>
  <c r="E6" i="11"/>
  <c r="E5" i="11" s="1"/>
  <c r="E4" i="11" s="1"/>
  <c r="E45" i="11" s="1"/>
  <c r="F23" i="5"/>
  <c r="F22" i="5"/>
  <c r="F18" i="5"/>
  <c r="F6" i="5"/>
  <c r="F5" i="5" s="1"/>
  <c r="F4" i="5" s="1"/>
  <c r="F45" i="5" s="1"/>
  <c r="E29" i="5"/>
  <c r="E23" i="5"/>
  <c r="E22" i="5"/>
  <c r="E18" i="5"/>
  <c r="E12" i="5"/>
  <c r="E6" i="5"/>
  <c r="E5" i="5" s="1"/>
  <c r="E4" i="5" s="1"/>
  <c r="E45" i="5" s="1"/>
  <c r="D22" i="3"/>
  <c r="D21" i="3" s="1"/>
  <c r="D17" i="3"/>
  <c r="D11" i="3"/>
  <c r="D5" i="3"/>
  <c r="D4" i="3" s="1"/>
  <c r="D3" i="3" s="1"/>
  <c r="D44" i="3" s="1"/>
  <c r="D28" i="1"/>
  <c r="D22" i="1"/>
  <c r="D21" i="1" s="1"/>
  <c r="D17" i="1"/>
  <c r="D11" i="1"/>
  <c r="D5" i="1"/>
  <c r="D4" i="1" s="1"/>
  <c r="D3" i="1" s="1"/>
  <c r="D44" i="1" s="1"/>
  <c r="D45" i="11" l="1"/>
  <c r="D18" i="11"/>
  <c r="D5" i="11"/>
  <c r="D4" i="11" s="1"/>
  <c r="C29" i="11"/>
  <c r="C23" i="11"/>
  <c r="C22" i="11" s="1"/>
  <c r="C18" i="11"/>
  <c r="C12" i="11"/>
  <c r="C6" i="11"/>
  <c r="C5" i="11" s="1"/>
  <c r="C4" i="11" s="1"/>
  <c r="C45" i="11" s="1"/>
  <c r="D45" i="5"/>
  <c r="D18" i="5"/>
  <c r="D5" i="5" s="1"/>
  <c r="D4" i="5" s="1"/>
  <c r="C29" i="5"/>
  <c r="C23" i="5"/>
  <c r="C22" i="5" s="1"/>
  <c r="C18" i="5"/>
  <c r="C12" i="5"/>
  <c r="C6" i="5"/>
  <c r="C5" i="5" s="1"/>
  <c r="C4" i="5" s="1"/>
  <c r="C45" i="5" s="1"/>
  <c r="C22" i="3"/>
  <c r="C21" i="3" s="1"/>
  <c r="C17" i="3"/>
  <c r="C5" i="3"/>
  <c r="C4" i="3" s="1"/>
  <c r="C3" i="3" s="1"/>
  <c r="C44" i="3" s="1"/>
  <c r="C44" i="1"/>
  <c r="C28" i="1"/>
  <c r="C22" i="1"/>
  <c r="C21" i="1"/>
  <c r="C3" i="1" s="1"/>
  <c r="C11" i="1"/>
  <c r="C5" i="1"/>
  <c r="C4" i="1"/>
  <c r="O5" i="10" l="1"/>
  <c r="P5" i="10"/>
  <c r="O6" i="10"/>
  <c r="P6" i="10"/>
  <c r="O7" i="10"/>
  <c r="P7" i="10"/>
  <c r="O8" i="10"/>
  <c r="P8" i="10"/>
  <c r="O9" i="10"/>
  <c r="P9" i="10"/>
  <c r="O10" i="10"/>
  <c r="P10" i="10"/>
  <c r="O11" i="10"/>
  <c r="P11" i="10"/>
  <c r="O12" i="10"/>
  <c r="P12" i="10"/>
  <c r="O13" i="10"/>
  <c r="P13" i="10"/>
  <c r="O14" i="10"/>
  <c r="P14" i="10"/>
  <c r="O15" i="10"/>
  <c r="P15" i="10"/>
  <c r="O16" i="10"/>
  <c r="P16" i="10"/>
  <c r="O17" i="10"/>
  <c r="P17" i="10"/>
  <c r="O18" i="10"/>
  <c r="P18" i="10"/>
  <c r="O19" i="10"/>
  <c r="P19" i="10"/>
  <c r="O20" i="10"/>
  <c r="P20" i="10"/>
  <c r="O21" i="10"/>
  <c r="P21" i="10"/>
  <c r="O22" i="10"/>
  <c r="P22" i="10"/>
  <c r="O23" i="10"/>
  <c r="P23" i="10"/>
  <c r="O24" i="10"/>
  <c r="P24" i="10"/>
  <c r="O25" i="10"/>
  <c r="P25" i="10"/>
  <c r="O26" i="10"/>
  <c r="P26" i="10"/>
  <c r="O27" i="10"/>
  <c r="P27" i="10"/>
  <c r="O28" i="10"/>
  <c r="P28" i="10"/>
  <c r="O29" i="10"/>
  <c r="P29" i="10"/>
  <c r="O30" i="10"/>
  <c r="P30" i="10"/>
  <c r="O31" i="10"/>
  <c r="P31" i="10"/>
  <c r="O32" i="10"/>
  <c r="P32" i="10"/>
  <c r="O33" i="10"/>
  <c r="P33" i="10"/>
  <c r="O34" i="10"/>
  <c r="P34" i="10"/>
  <c r="O35" i="10"/>
  <c r="P35" i="10"/>
  <c r="O36" i="10"/>
  <c r="P36" i="10"/>
  <c r="O37" i="10"/>
  <c r="P37" i="10"/>
  <c r="O38" i="10"/>
  <c r="P38" i="10"/>
  <c r="O39" i="10"/>
  <c r="P39" i="10"/>
  <c r="O40" i="10"/>
  <c r="P40" i="10"/>
  <c r="O41" i="10"/>
  <c r="P41" i="10"/>
  <c r="O42" i="10"/>
  <c r="P42" i="10"/>
  <c r="O43" i="10"/>
  <c r="P43" i="10"/>
  <c r="O44" i="10"/>
  <c r="P44" i="10"/>
  <c r="O45" i="10"/>
  <c r="P45" i="10"/>
  <c r="P4" i="10"/>
  <c r="O4" i="10"/>
  <c r="O5" i="11"/>
  <c r="P5" i="11"/>
  <c r="O6" i="11"/>
  <c r="P6" i="11"/>
  <c r="O7" i="11"/>
  <c r="P7" i="11"/>
  <c r="O8" i="11"/>
  <c r="P8" i="11"/>
  <c r="O9" i="11"/>
  <c r="P9" i="11"/>
  <c r="O10" i="11"/>
  <c r="P10" i="11"/>
  <c r="O11" i="11"/>
  <c r="P11" i="11"/>
  <c r="O12" i="11"/>
  <c r="P12" i="11"/>
  <c r="O13" i="11"/>
  <c r="P13" i="11"/>
  <c r="O14" i="11"/>
  <c r="P14" i="11"/>
  <c r="O15" i="11"/>
  <c r="P15" i="11"/>
  <c r="O16" i="11"/>
  <c r="P16" i="11"/>
  <c r="O17" i="11"/>
  <c r="P17" i="11"/>
  <c r="O18" i="11"/>
  <c r="P18" i="11"/>
  <c r="O19" i="11"/>
  <c r="P19" i="11"/>
  <c r="O20" i="11"/>
  <c r="P20" i="11"/>
  <c r="O21" i="11"/>
  <c r="P21" i="11"/>
  <c r="O22" i="11"/>
  <c r="P22" i="11"/>
  <c r="O23" i="11"/>
  <c r="P23" i="11"/>
  <c r="O24" i="11"/>
  <c r="P24" i="11"/>
  <c r="O25" i="11"/>
  <c r="P25" i="11"/>
  <c r="O26" i="11"/>
  <c r="P26" i="11"/>
  <c r="O27" i="11"/>
  <c r="P27" i="11"/>
  <c r="O28" i="11"/>
  <c r="P28" i="11"/>
  <c r="O29" i="11"/>
  <c r="P29" i="11"/>
  <c r="O30" i="11"/>
  <c r="P30" i="11"/>
  <c r="O31" i="11"/>
  <c r="P31" i="11"/>
  <c r="O32" i="11"/>
  <c r="P32" i="11"/>
  <c r="O33" i="11"/>
  <c r="P33" i="11"/>
  <c r="O34" i="11"/>
  <c r="P34" i="11"/>
  <c r="O35" i="11"/>
  <c r="P35" i="11"/>
  <c r="O36" i="11"/>
  <c r="P36" i="11"/>
  <c r="O37" i="11"/>
  <c r="P37" i="11"/>
  <c r="O38" i="11"/>
  <c r="P38" i="11"/>
  <c r="O39" i="11"/>
  <c r="P39" i="11"/>
  <c r="O40" i="11"/>
  <c r="P40" i="11"/>
  <c r="O41" i="11"/>
  <c r="P41" i="11"/>
  <c r="O42" i="11"/>
  <c r="P42" i="11"/>
  <c r="O43" i="11"/>
  <c r="P43" i="11"/>
  <c r="O44" i="11"/>
  <c r="P44" i="11"/>
  <c r="O45" i="11"/>
  <c r="P45" i="11"/>
  <c r="P4" i="11"/>
  <c r="O4" i="11"/>
  <c r="O5" i="9"/>
  <c r="P5" i="9"/>
  <c r="O6" i="9"/>
  <c r="P6" i="9"/>
  <c r="O7" i="9"/>
  <c r="P7" i="9"/>
  <c r="O8" i="9"/>
  <c r="P8" i="9"/>
  <c r="O9" i="9"/>
  <c r="P9" i="9"/>
  <c r="O10" i="9"/>
  <c r="P10" i="9"/>
  <c r="O11" i="9"/>
  <c r="P11" i="9"/>
  <c r="O12" i="9"/>
  <c r="P12" i="9"/>
  <c r="O13" i="9"/>
  <c r="P13" i="9"/>
  <c r="O14" i="9"/>
  <c r="P14" i="9"/>
  <c r="O15" i="9"/>
  <c r="P15" i="9"/>
  <c r="O16" i="9"/>
  <c r="P16" i="9"/>
  <c r="O17" i="9"/>
  <c r="P17" i="9"/>
  <c r="O18" i="9"/>
  <c r="P18" i="9"/>
  <c r="O19" i="9"/>
  <c r="P19" i="9"/>
  <c r="O20" i="9"/>
  <c r="P20" i="9"/>
  <c r="O21" i="9"/>
  <c r="P21" i="9"/>
  <c r="O22" i="9"/>
  <c r="P22" i="9"/>
  <c r="O23" i="9"/>
  <c r="P23" i="9"/>
  <c r="O24" i="9"/>
  <c r="P24" i="9"/>
  <c r="O25" i="9"/>
  <c r="P25" i="9"/>
  <c r="O26" i="9"/>
  <c r="P26" i="9"/>
  <c r="O27" i="9"/>
  <c r="P27" i="9"/>
  <c r="O28" i="9"/>
  <c r="P28" i="9"/>
  <c r="O29" i="9"/>
  <c r="P29" i="9"/>
  <c r="O30" i="9"/>
  <c r="P30" i="9"/>
  <c r="O31" i="9"/>
  <c r="P31" i="9"/>
  <c r="O32" i="9"/>
  <c r="P32" i="9"/>
  <c r="O33" i="9"/>
  <c r="P33" i="9"/>
  <c r="O34" i="9"/>
  <c r="P34" i="9"/>
  <c r="O35" i="9"/>
  <c r="P35" i="9"/>
  <c r="O36" i="9"/>
  <c r="P36" i="9"/>
  <c r="O37" i="9"/>
  <c r="P37" i="9"/>
  <c r="O38" i="9"/>
  <c r="P38" i="9"/>
  <c r="O39" i="9"/>
  <c r="P39" i="9"/>
  <c r="O40" i="9"/>
  <c r="P40" i="9"/>
  <c r="O41" i="9"/>
  <c r="P41" i="9"/>
  <c r="O42" i="9"/>
  <c r="P42" i="9"/>
  <c r="O43" i="9"/>
  <c r="P43" i="9"/>
  <c r="O44" i="9"/>
  <c r="P44" i="9"/>
  <c r="O45" i="9"/>
  <c r="P45" i="9"/>
  <c r="P4" i="9"/>
  <c r="O4" i="9"/>
  <c r="O5" i="5"/>
  <c r="P5" i="5"/>
  <c r="O6" i="5"/>
  <c r="P6" i="5"/>
  <c r="O7" i="5"/>
  <c r="P7" i="5"/>
  <c r="O8" i="5"/>
  <c r="P8" i="5"/>
  <c r="O9" i="5"/>
  <c r="P9" i="5"/>
  <c r="O10" i="5"/>
  <c r="P10" i="5"/>
  <c r="O11" i="5"/>
  <c r="P11" i="5"/>
  <c r="O12" i="5"/>
  <c r="P12" i="5"/>
  <c r="O13" i="5"/>
  <c r="P13" i="5"/>
  <c r="O14" i="5"/>
  <c r="P14" i="5"/>
  <c r="O15" i="5"/>
  <c r="P15" i="5"/>
  <c r="O16" i="5"/>
  <c r="P16" i="5"/>
  <c r="O17" i="5"/>
  <c r="P17" i="5"/>
  <c r="O18" i="5"/>
  <c r="P18" i="5"/>
  <c r="O19" i="5"/>
  <c r="P19" i="5"/>
  <c r="O20" i="5"/>
  <c r="P20" i="5"/>
  <c r="O21" i="5"/>
  <c r="P21" i="5"/>
  <c r="O22" i="5"/>
  <c r="P22" i="5"/>
  <c r="O23" i="5"/>
  <c r="P23" i="5"/>
  <c r="O24" i="5"/>
  <c r="P24" i="5"/>
  <c r="O25" i="5"/>
  <c r="P25" i="5"/>
  <c r="O26" i="5"/>
  <c r="P26" i="5"/>
  <c r="O27" i="5"/>
  <c r="P27" i="5"/>
  <c r="O28" i="5"/>
  <c r="P28" i="5"/>
  <c r="O29" i="5"/>
  <c r="P29" i="5"/>
  <c r="O30" i="5"/>
  <c r="P30" i="5"/>
  <c r="O31" i="5"/>
  <c r="P31" i="5"/>
  <c r="O32" i="5"/>
  <c r="P32" i="5"/>
  <c r="O33" i="5"/>
  <c r="P33" i="5"/>
  <c r="O34" i="5"/>
  <c r="P34" i="5"/>
  <c r="O35" i="5"/>
  <c r="P35" i="5"/>
  <c r="O36" i="5"/>
  <c r="P36" i="5"/>
  <c r="O37" i="5"/>
  <c r="P37" i="5"/>
  <c r="O38" i="5"/>
  <c r="P38" i="5"/>
  <c r="O39" i="5"/>
  <c r="P39" i="5"/>
  <c r="O40" i="5"/>
  <c r="P40" i="5"/>
  <c r="O41" i="5"/>
  <c r="P41" i="5"/>
  <c r="O42" i="5"/>
  <c r="P42" i="5"/>
  <c r="O43" i="5"/>
  <c r="P43" i="5"/>
  <c r="O44" i="5"/>
  <c r="P44" i="5"/>
  <c r="O45" i="5"/>
  <c r="P45" i="5"/>
  <c r="P4" i="5"/>
  <c r="O4" i="5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3" i="4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3" i="3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3" i="2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3" i="1"/>
</calcChain>
</file>

<file path=xl/sharedStrings.xml><?xml version="1.0" encoding="utf-8"?>
<sst xmlns="http://schemas.openxmlformats.org/spreadsheetml/2006/main" count="916" uniqueCount="104">
  <si>
    <t>април</t>
  </si>
  <si>
    <t>19</t>
  </si>
  <si>
    <t>1901</t>
  </si>
  <si>
    <t>190101</t>
  </si>
  <si>
    <t>19010101</t>
  </si>
  <si>
    <t>19010102</t>
  </si>
  <si>
    <t>19010103</t>
  </si>
  <si>
    <t>19010104</t>
  </si>
  <si>
    <t>19010105</t>
  </si>
  <si>
    <t>190102</t>
  </si>
  <si>
    <t>19010201</t>
  </si>
  <si>
    <t>19010202</t>
  </si>
  <si>
    <t>19010203</t>
  </si>
  <si>
    <t>19010204</t>
  </si>
  <si>
    <t>19010205</t>
  </si>
  <si>
    <t>190103</t>
  </si>
  <si>
    <t>19010301</t>
  </si>
  <si>
    <t>19010302</t>
  </si>
  <si>
    <t>19010399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</si>
  <si>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</si>
  <si>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</si>
  <si>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</si>
  <si>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</si>
  <si>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</si>
  <si>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</si>
  <si>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</si>
  <si>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</si>
  <si>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</si>
  <si>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</si>
  <si>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</si>
  <si>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</si>
  <si>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</si>
  <si>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</si>
  <si>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</si>
  <si>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</si>
  <si>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</si>
  <si>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20</t>
  </si>
  <si>
    <t>21</t>
  </si>
  <si>
    <t>22</t>
  </si>
  <si>
    <t>23</t>
  </si>
  <si>
    <t>24</t>
  </si>
  <si>
    <t>25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</si>
  <si>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</si>
  <si>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</si>
  <si>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</si>
  <si>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</si>
  <si>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</si>
  <si>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</si>
  <si>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</si>
  <si>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</si>
  <si>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</si>
  <si>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</si>
  <si>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</si>
  <si>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</si>
  <si>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</si>
  <si>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</si>
  <si>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</si>
  <si>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</si>
  <si>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</si>
  <si>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Sigurimi total i jetës</t>
  </si>
  <si>
    <t>(me pjesëmarrje në fitim)</t>
  </si>
  <si>
    <t>Sigurimi i jetës</t>
  </si>
  <si>
    <t>Sigurimi themelor total i jetës</t>
  </si>
  <si>
    <t>Sigurimi i përzier</t>
  </si>
  <si>
    <t>Vdekje (me një kohëzgjatje të caktuar)</t>
  </si>
  <si>
    <t>Mbijetesa</t>
  </si>
  <si>
    <t>Sigurimi i përzier me TBS</t>
  </si>
  <si>
    <t>Vdekje (përjetësisht)</t>
  </si>
  <si>
    <t xml:space="preserve"> Sigurim të përgjithshme shtesë</t>
  </si>
  <si>
    <t>Sigurimi i fatkeqësisë (vdekje)</t>
  </si>
  <si>
    <t>Sigurimi i fatkeqësisë (invaliditet)</t>
  </si>
  <si>
    <t>Sigurimi shëndetësor (suplementar ZDZO)</t>
  </si>
  <si>
    <t>Sigurimi shëndetësor (privat  ZDZO)</t>
  </si>
  <si>
    <t>Sigurimi shëndetësor (tjetër)</t>
  </si>
  <si>
    <t>Sigurimi i përgjithshëm i aunitetit</t>
  </si>
  <si>
    <t>Anuitet personal me një kohëzgjatje të caktuar</t>
  </si>
  <si>
    <t>Aunitete të tjera</t>
  </si>
  <si>
    <t>Aunitet i përjetshëm</t>
  </si>
  <si>
    <t>Martesë dhe lindje</t>
  </si>
  <si>
    <t>Sigurimi i jetës kur rrezikun e investimeve e merr përsipër i siguruari</t>
  </si>
  <si>
    <t>Tontinë</t>
  </si>
  <si>
    <t>Fonde për kapital</t>
  </si>
  <si>
    <t>Pensione nga shtylla e dytë</t>
  </si>
  <si>
    <t>Pensione nga shtylla e  tretë</t>
  </si>
  <si>
    <t>GHITHSEJ</t>
  </si>
  <si>
    <t>Primi i shkruar bruto, në mijëra denarë, të shoqërive të sigurimeve jetë, për muajin prill të vitit 2025</t>
  </si>
  <si>
    <t>Primi i shkruar bruto, në mijëra denarë, të shoqërive të sigurimeve jetë, për muajin prill të vitit 2026</t>
  </si>
  <si>
    <t>Numri i kontratave të lidhura të shoqërive të jetës, për muajin prill të vitit 2026</t>
  </si>
  <si>
    <t>Numri i kontratave të lidhura të shoqërive të jetës, për muajin prill të vitit 2025</t>
  </si>
  <si>
    <t>Dëme të paguara bruto, në mijëra denarë,  për shoqëritë e sigurimeve jetë, për muajin prill të vitit 2026</t>
  </si>
  <si>
    <t>Dëme të paguara bruto, në mijëra denarë,  për shoqëritë e sigurimeve jetë, për muajin prill të vitit 2025</t>
  </si>
  <si>
    <t>Numri i dëmeve të paguara të shoqërive të sigurimeve jetë, për muajin prill të vitit 2026</t>
  </si>
  <si>
    <t>Numri i dëmeve të paguara të shoqërive të sigurimeve jetë, për muajin prill të vitit 2025</t>
  </si>
  <si>
    <t>Kroacija Jetë</t>
  </si>
  <si>
    <t>Grave</t>
  </si>
  <si>
    <t>Viner Jetë</t>
  </si>
  <si>
    <t>Unika Jetë</t>
  </si>
  <si>
    <t>Triglav Jetë</t>
  </si>
  <si>
    <t>Prva Zhivot</t>
  </si>
  <si>
    <t>Totali jetë</t>
  </si>
  <si>
    <t>Viner jetë</t>
  </si>
  <si>
    <t xml:space="preserve">shuma individuale </t>
  </si>
  <si>
    <t>anuitet</t>
  </si>
  <si>
    <t>shuma individuale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</si>
</sst>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yyyy\-mm\-dd"/>
    <numFmt numFmtId="166" formatCode="_-* #,##0.00_-;\-* #,##0.00_-;_-* &quot;-&quot;??_-;_-@_-"/>
  </numFmts>
  <fonts count="19" x14ac:knownFonts="1">
    <font>
      <sz val="1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sz val="11"/>
      <name val="Calibri"/>
      <family val="2"/>
    </font>
    <font>
      <sz val="10"/>
      <color rgb="FFFF0000"/>
      <name val="Calibri"/>
      <family val="2"/>
      <charset val="204"/>
    </font>
    <font>
      <sz val="10"/>
      <name val="Calibri"/>
      <family val="2"/>
      <charset val="204"/>
    </font>
    <font>
      <sz val="10"/>
      <color rgb="FFFF0000"/>
      <name val="Calibri"/>
      <family val="2"/>
    </font>
    <font>
      <sz val="8"/>
      <name val="MS Sans Serif"/>
    </font>
    <font>
      <sz val="11"/>
      <color theme="1"/>
      <name val="Calibri"/>
      <family val="2"/>
      <charset val="204"/>
      <scheme val="minor"/>
    </font>
    <font>
      <sz val="10"/>
      <name val="Courier New"/>
      <family val="3"/>
      <charset val="204"/>
    </font>
    <font>
      <sz val="10"/>
      <name val="Arial"/>
      <family val="2"/>
      <charset val="204"/>
    </font>
    <font>
      <sz val="10"/>
      <name val="Arial"/>
      <family val="2"/>
    </font>
    <font>
      <b/>
      <sz val="10"/>
      <name val="Calibri"/>
      <family val="2"/>
      <charset val="204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EDEDED"/>
        <bgColor rgb="FF000000"/>
      </patternFill>
    </fill>
    <fill>
      <patternFill patternType="solid">
        <fgColor rgb="FFFFFFFF"/>
        <bgColor rgb="FF000000"/>
      </patternFill>
    </fill>
  </fills>
  <borders count="1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indexed="65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</borders>
  <cellStyleXfs count="16">
    <xf numFmtId="0" fontId="0" fillId="0" borderId="0"/>
    <xf numFmtId="43" fontId="6" fillId="0" borderId="0" applyFont="0" applyFill="0" applyBorder="0" applyAlignment="0" applyProtection="0"/>
    <xf numFmtId="49" fontId="10" fillId="0" borderId="0"/>
    <xf numFmtId="49" fontId="10" fillId="0" borderId="0"/>
    <xf numFmtId="165" fontId="10" fillId="0" borderId="0"/>
    <xf numFmtId="49" fontId="10" fillId="0" borderId="0"/>
    <xf numFmtId="49" fontId="10" fillId="0" borderId="0"/>
    <xf numFmtId="0" fontId="10" fillId="0" borderId="0"/>
    <xf numFmtId="0" fontId="2" fillId="0" borderId="0"/>
    <xf numFmtId="0" fontId="12" fillId="0" borderId="0"/>
    <xf numFmtId="0" fontId="11" fillId="0" borderId="0"/>
    <xf numFmtId="166" fontId="11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" fillId="0" borderId="0"/>
    <xf numFmtId="0" fontId="14" fillId="0" borderId="0" applyNumberFormat="0" applyFont="0" applyFill="0" applyBorder="0" applyAlignment="0" applyProtection="0"/>
    <xf numFmtId="0" fontId="1" fillId="0" borderId="0"/>
  </cellStyleXfs>
  <cellXfs count="122">
    <xf numFmtId="0" fontId="0" fillId="0" borderId="0" xfId="0"/>
    <xf numFmtId="0" fontId="3" fillId="0" borderId="0" xfId="0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wrapText="1"/>
    </xf>
    <xf numFmtId="3" fontId="3" fillId="0" borderId="0" xfId="0" applyNumberFormat="1" applyFont="1" applyAlignment="1">
      <alignment wrapText="1"/>
    </xf>
    <xf numFmtId="0" fontId="3" fillId="0" borderId="0" xfId="0" applyFont="1"/>
    <xf numFmtId="0" fontId="5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3" fontId="4" fillId="0" borderId="1" xfId="0" applyNumberFormat="1" applyFont="1" applyBorder="1" applyAlignment="1">
      <alignment vertical="center"/>
    </xf>
    <xf numFmtId="3" fontId="4" fillId="0" borderId="6" xfId="0" applyNumberFormat="1" applyFont="1" applyBorder="1" applyAlignment="1">
      <alignment vertical="center"/>
    </xf>
    <xf numFmtId="3" fontId="3" fillId="0" borderId="1" xfId="0" applyNumberFormat="1" applyFont="1" applyBorder="1" applyAlignment="1">
      <alignment vertical="center"/>
    </xf>
    <xf numFmtId="3" fontId="3" fillId="0" borderId="6" xfId="0" applyNumberFormat="1" applyFont="1" applyBorder="1" applyAlignment="1">
      <alignment vertical="center"/>
    </xf>
    <xf numFmtId="3" fontId="4" fillId="0" borderId="8" xfId="0" applyNumberFormat="1" applyFont="1" applyBorder="1" applyAlignment="1">
      <alignment vertical="center"/>
    </xf>
    <xf numFmtId="3" fontId="4" fillId="0" borderId="9" xfId="0" applyNumberFormat="1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vertical="center" wrapText="1"/>
    </xf>
    <xf numFmtId="164" fontId="6" fillId="0" borderId="12" xfId="1" applyNumberFormat="1" applyFont="1" applyBorder="1"/>
    <xf numFmtId="164" fontId="3" fillId="0" borderId="1" xfId="1" applyNumberFormat="1" applyFont="1" applyBorder="1" applyAlignment="1">
      <alignment vertical="center" wrapText="1"/>
    </xf>
    <xf numFmtId="3" fontId="3" fillId="4" borderId="1" xfId="0" applyNumberFormat="1" applyFont="1" applyFill="1" applyBorder="1" applyAlignment="1">
      <alignment vertical="center" wrapText="1"/>
    </xf>
    <xf numFmtId="164" fontId="6" fillId="0" borderId="0" xfId="1" applyNumberFormat="1" applyFont="1"/>
    <xf numFmtId="164" fontId="3" fillId="3" borderId="1" xfId="1" applyNumberFormat="1" applyFont="1" applyFill="1" applyBorder="1" applyAlignment="1">
      <alignment vertical="center" wrapText="1"/>
    </xf>
    <xf numFmtId="164" fontId="3" fillId="0" borderId="0" xfId="1" applyNumberFormat="1" applyFont="1" applyAlignment="1">
      <alignment vertical="center" wrapText="1"/>
    </xf>
    <xf numFmtId="164" fontId="3" fillId="4" borderId="1" xfId="1" applyNumberFormat="1" applyFont="1" applyFill="1" applyBorder="1" applyAlignment="1">
      <alignment vertical="center" wrapText="1"/>
    </xf>
    <xf numFmtId="3" fontId="3" fillId="5" borderId="1" xfId="0" applyNumberFormat="1" applyFont="1" applyFill="1" applyBorder="1" applyAlignment="1">
      <alignment vertical="center" wrapText="1"/>
    </xf>
    <xf numFmtId="3" fontId="3" fillId="6" borderId="1" xfId="0" applyNumberFormat="1" applyFont="1" applyFill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3" fontId="8" fillId="0" borderId="1" xfId="0" applyNumberFormat="1" applyFont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9" fillId="0" borderId="1" xfId="0" applyNumberFormat="1" applyFont="1" applyBorder="1" applyAlignment="1">
      <alignment vertical="center" wrapText="1"/>
    </xf>
    <xf numFmtId="3" fontId="9" fillId="3" borderId="1" xfId="0" applyNumberFormat="1" applyFont="1" applyFill="1" applyBorder="1" applyAlignment="1">
      <alignment vertical="center" wrapText="1"/>
    </xf>
    <xf numFmtId="3" fontId="9" fillId="4" borderId="1" xfId="0" applyNumberFormat="1" applyFont="1" applyFill="1" applyBorder="1" applyAlignment="1">
      <alignment vertical="center" wrapText="1"/>
    </xf>
    <xf numFmtId="3" fontId="9" fillId="5" borderId="1" xfId="0" applyNumberFormat="1" applyFont="1" applyFill="1" applyBorder="1" applyAlignment="1">
      <alignment vertical="center" wrapText="1"/>
    </xf>
    <xf numFmtId="4" fontId="3" fillId="3" borderId="1" xfId="0" applyNumberFormat="1" applyFont="1" applyFill="1" applyBorder="1" applyAlignment="1">
      <alignment vertical="center" wrapText="1"/>
    </xf>
    <xf numFmtId="4" fontId="3" fillId="5" borderId="1" xfId="0" applyNumberFormat="1" applyFont="1" applyFill="1" applyBorder="1" applyAlignment="1">
      <alignment vertical="center" wrapText="1"/>
    </xf>
    <xf numFmtId="4" fontId="3" fillId="0" borderId="1" xfId="0" applyNumberFormat="1" applyFont="1" applyBorder="1" applyAlignment="1">
      <alignment vertical="center" wrapText="1"/>
    </xf>
    <xf numFmtId="4" fontId="3" fillId="4" borderId="1" xfId="0" applyNumberFormat="1" applyFont="1" applyFill="1" applyBorder="1" applyAlignment="1">
      <alignment vertical="center" wrapText="1"/>
    </xf>
    <xf numFmtId="3" fontId="4" fillId="3" borderId="1" xfId="0" applyNumberFormat="1" applyFont="1" applyFill="1" applyBorder="1" applyAlignment="1">
      <alignment vertical="center" wrapText="1"/>
    </xf>
    <xf numFmtId="4" fontId="9" fillId="5" borderId="1" xfId="0" applyNumberFormat="1" applyFont="1" applyFill="1" applyBorder="1" applyAlignment="1">
      <alignment vertical="center" wrapText="1"/>
    </xf>
    <xf numFmtId="3" fontId="3" fillId="3" borderId="1" xfId="0" applyNumberFormat="1" applyFont="1" applyFill="1" applyBorder="1" applyAlignment="1">
      <alignment wrapText="1"/>
    </xf>
    <xf numFmtId="3" fontId="3" fillId="0" borderId="1" xfId="0" applyNumberFormat="1" applyFont="1" applyBorder="1" applyAlignment="1">
      <alignment wrapText="1"/>
    </xf>
    <xf numFmtId="3" fontId="3" fillId="4" borderId="1" xfId="0" applyNumberFormat="1" applyFont="1" applyFill="1" applyBorder="1" applyAlignment="1">
      <alignment wrapText="1"/>
    </xf>
    <xf numFmtId="3" fontId="3" fillId="3" borderId="13" xfId="0" applyNumberFormat="1" applyFont="1" applyFill="1" applyBorder="1" applyAlignment="1">
      <alignment vertical="center" wrapText="1"/>
    </xf>
    <xf numFmtId="3" fontId="3" fillId="3" borderId="14" xfId="0" applyNumberFormat="1" applyFont="1" applyFill="1" applyBorder="1" applyAlignment="1">
      <alignment vertical="center" wrapText="1"/>
    </xf>
    <xf numFmtId="3" fontId="3" fillId="0" borderId="14" xfId="0" applyNumberFormat="1" applyFont="1" applyBorder="1" applyAlignment="1">
      <alignment vertical="center" wrapText="1"/>
    </xf>
    <xf numFmtId="3" fontId="3" fillId="4" borderId="14" xfId="0" applyNumberFormat="1" applyFont="1" applyFill="1" applyBorder="1" applyAlignment="1">
      <alignment vertical="center" wrapText="1"/>
    </xf>
    <xf numFmtId="3" fontId="3" fillId="3" borderId="15" xfId="0" applyNumberFormat="1" applyFont="1" applyFill="1" applyBorder="1" applyAlignment="1">
      <alignment vertical="center" wrapText="1"/>
    </xf>
    <xf numFmtId="4" fontId="15" fillId="3" borderId="1" xfId="0" applyNumberFormat="1" applyFont="1" applyFill="1" applyBorder="1" applyAlignment="1">
      <alignment vertical="center" wrapText="1"/>
    </xf>
    <xf numFmtId="3" fontId="15" fillId="3" borderId="1" xfId="0" applyNumberFormat="1" applyFont="1" applyFill="1" applyBorder="1" applyAlignment="1">
      <alignment vertical="center" wrapText="1"/>
    </xf>
    <xf numFmtId="3" fontId="3" fillId="7" borderId="1" xfId="0" applyNumberFormat="1" applyFont="1" applyFill="1" applyBorder="1" applyAlignment="1">
      <alignment vertical="center" wrapText="1"/>
    </xf>
    <xf numFmtId="0" fontId="3" fillId="7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8" borderId="1" xfId="0" applyFont="1" applyFill="1" applyBorder="1" applyAlignment="1">
      <alignment vertical="center" wrapText="1"/>
    </xf>
    <xf numFmtId="3" fontId="8" fillId="9" borderId="1" xfId="0" applyNumberFormat="1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7" borderId="1" xfId="0" applyFont="1" applyFill="1" applyBorder="1" applyAlignment="1">
      <alignment vertical="center" wrapText="1"/>
    </xf>
    <xf numFmtId="0" fontId="8" fillId="9" borderId="1" xfId="0" applyFont="1" applyFill="1" applyBorder="1" applyAlignment="1">
      <alignment vertical="center" wrapText="1"/>
    </xf>
    <xf numFmtId="0" fontId="8" fillId="0" borderId="0" xfId="0" applyFont="1" applyAlignment="1">
      <alignment vertical="center" wrapText="1"/>
    </xf>
    <xf numFmtId="3" fontId="8" fillId="7" borderId="1" xfId="0" applyNumberFormat="1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7" borderId="1" xfId="0" applyFont="1" applyFill="1" applyBorder="1" applyAlignment="1">
      <alignment vertical="center" wrapText="1"/>
    </xf>
    <xf numFmtId="0" fontId="9" fillId="9" borderId="1" xfId="0" applyFont="1" applyFill="1" applyBorder="1" applyAlignment="1">
      <alignment vertical="center" wrapText="1"/>
    </xf>
    <xf numFmtId="0" fontId="3" fillId="9" borderId="1" xfId="0" applyFont="1" applyFill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7" fillId="0" borderId="5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7" fillId="0" borderId="5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7" fillId="0" borderId="5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7" fillId="0" borderId="5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7" fillId="0" borderId="5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7" fillId="0" borderId="5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7" fillId="0" borderId="5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7" fillId="0" borderId="5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</cellXfs>
  <cellStyles count="16">
    <cellStyle name="aqt13" xfId="6" xr:uid="{9D37F215-7D2A-495F-B19A-F21E315B2C52}"/>
    <cellStyle name="aqt21" xfId="7" xr:uid="{75151404-1347-42AD-B379-9FB109A66502}"/>
    <cellStyle name="aqt32" xfId="5" xr:uid="{26206420-3058-4954-B4BD-9C24D2DDDA79}"/>
    <cellStyle name="aqt33" xfId="2" xr:uid="{5D01778D-1107-481C-AB08-AEEF61A94398}"/>
    <cellStyle name="aqt34" xfId="3" xr:uid="{8EDD8BA0-D699-4FD9-B64B-A3EB0EBBB137}"/>
    <cellStyle name="aqt8" xfId="4" xr:uid="{3D6EE69C-E9CA-4637-A1E0-65C0574D0F3E}"/>
    <cellStyle name="Comma" xfId="1" builtinId="3"/>
    <cellStyle name="Comma 2" xfId="11" xr:uid="{DB017A56-56CF-4CAB-86AC-1021FDD612D9}"/>
    <cellStyle name="Normal" xfId="0" builtinId="0"/>
    <cellStyle name="Normal 2" xfId="8" xr:uid="{705DD599-A5E1-4F4A-8B41-C0DB9386D762}"/>
    <cellStyle name="Normal 2 2" xfId="10" xr:uid="{7418FE0F-2A63-41C0-86A9-674AC302A354}"/>
    <cellStyle name="Normal 2 3" xfId="15" xr:uid="{BF088525-23C4-4F76-A0C7-07E6C6B89D28}"/>
    <cellStyle name="Normal 3" xfId="9" xr:uid="{AB323FF0-1830-4973-BF4F-1804EFF2309C}"/>
    <cellStyle name="Normal 4" xfId="12" xr:uid="{8E2BAB27-B9DB-4351-88A1-611CD96A37FE}"/>
    <cellStyle name="Normal 5" xfId="13" xr:uid="{68187342-E119-430A-B3B3-AFA50BF69387}"/>
    <cellStyle name="Normal 6" xfId="14" xr:uid="{3757F1BF-B6B6-47C7-AE47-52E57DC44D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5F1E7-638A-41C9-B920-2CD5B6CA5C08}">
  <dimension ref="A1:AR126"/>
  <sheetViews>
    <sheetView zoomScale="90" zoomScaleNormal="90" workbookViewId="0">
      <selection activeCell="C2" sqref="C2:I2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7" t="s">
        <v>86</v>
      </c>
    </row>
    <row r="2" spans="1:39" s="7" customFormat="1" ht="15" x14ac:dyDescent="0.25">
      <c r="A2" s="8"/>
      <c r="B2" s="9"/>
      <c r="C2" s="120" t="s">
        <v>93</v>
      </c>
      <c r="D2" s="120" t="s">
        <v>94</v>
      </c>
      <c r="E2" s="120" t="s">
        <v>95</v>
      </c>
      <c r="F2" s="120" t="s">
        <v>96</v>
      </c>
      <c r="G2" s="120" t="s">
        <v>97</v>
      </c>
      <c r="H2" s="121" t="s">
        <v>98</v>
      </c>
      <c r="I2" s="121" t="s">
        <v>99</v>
      </c>
    </row>
    <row r="3" spans="1:39" s="1" customFormat="1" x14ac:dyDescent="0.2">
      <c r="A3" s="77" t="s">
        <v>59</v>
      </c>
      <c r="B3" s="11" t="s">
        <v>1</v>
      </c>
      <c r="C3" s="26">
        <f t="shared" ref="C3" si="0">C4+C21</f>
        <v>47399</v>
      </c>
      <c r="D3" s="26">
        <f>D4+D21</f>
        <v>31946</v>
      </c>
      <c r="E3" s="59">
        <v>1010</v>
      </c>
      <c r="F3" s="49">
        <f>SUM(F4,F21,F28)</f>
        <v>24786</v>
      </c>
      <c r="G3" s="43">
        <f>G4+G21</f>
        <v>63029.042707050001</v>
      </c>
      <c r="H3" s="43">
        <f>H4+H21</f>
        <v>2454.8900000000003</v>
      </c>
      <c r="I3" s="19">
        <f>SUM(C3:H3)</f>
        <v>170624.93270705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77" t="s">
        <v>60</v>
      </c>
      <c r="B4" s="11" t="s">
        <v>2</v>
      </c>
      <c r="C4" s="26">
        <f>C5+C11</f>
        <v>17917</v>
      </c>
      <c r="D4" s="26">
        <f>D5+D11+D17</f>
        <v>31705</v>
      </c>
      <c r="E4" s="60">
        <v>421</v>
      </c>
      <c r="F4" s="49">
        <f>SUM(F11,F5)</f>
        <v>15</v>
      </c>
      <c r="G4" s="43">
        <f>G5+G11</f>
        <v>48016.983442050019</v>
      </c>
      <c r="H4" s="43">
        <f>H5+H11</f>
        <v>0</v>
      </c>
      <c r="I4" s="19">
        <f t="shared" ref="I4:I44" si="1">SUM(C4:H4)</f>
        <v>98074.983442050026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78" t="s">
        <v>61</v>
      </c>
      <c r="B5" s="16" t="s">
        <v>3</v>
      </c>
      <c r="C5" s="26">
        <f>SUM(C6:C10)</f>
        <v>17813</v>
      </c>
      <c r="D5" s="26">
        <f t="shared" ref="D5" si="2">SUM(D6:D10)</f>
        <v>31392</v>
      </c>
      <c r="E5" s="60">
        <v>380</v>
      </c>
      <c r="F5" s="49">
        <f>SUM(F6:F10)</f>
        <v>15</v>
      </c>
      <c r="G5" s="43">
        <f>G6+G8</f>
        <v>47941.705670850017</v>
      </c>
      <c r="H5" s="43">
        <f>SUM(H6:H10)</f>
        <v>0</v>
      </c>
      <c r="I5" s="21">
        <f t="shared" si="1"/>
        <v>97541.705670850017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78" t="s">
        <v>62</v>
      </c>
      <c r="B6" s="16" t="s">
        <v>4</v>
      </c>
      <c r="C6" s="27">
        <v>16935</v>
      </c>
      <c r="D6" s="12">
        <v>668</v>
      </c>
      <c r="E6" s="61">
        <v>153</v>
      </c>
      <c r="F6" s="12">
        <v>0</v>
      </c>
      <c r="G6" s="44">
        <v>47546.364110850016</v>
      </c>
      <c r="H6" s="45"/>
      <c r="I6" s="21">
        <f t="shared" si="1"/>
        <v>65302.364110850016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78" t="s">
        <v>63</v>
      </c>
      <c r="B7" s="16" t="s">
        <v>5</v>
      </c>
      <c r="C7" s="28">
        <v>0</v>
      </c>
      <c r="D7" s="12">
        <v>19</v>
      </c>
      <c r="E7" s="61"/>
      <c r="F7" s="50">
        <v>0</v>
      </c>
      <c r="G7" s="44"/>
      <c r="H7" s="45"/>
      <c r="I7" s="21">
        <f t="shared" si="1"/>
        <v>19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78" t="s">
        <v>64</v>
      </c>
      <c r="B8" s="16" t="s">
        <v>6</v>
      </c>
      <c r="C8" s="27">
        <v>380</v>
      </c>
      <c r="D8" s="12">
        <v>29426</v>
      </c>
      <c r="E8" s="61"/>
      <c r="F8" s="12">
        <v>15</v>
      </c>
      <c r="G8" s="44">
        <v>395.34156000000002</v>
      </c>
      <c r="H8" s="45"/>
      <c r="I8" s="21">
        <f t="shared" si="1"/>
        <v>30216.341560000001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78" t="s">
        <v>65</v>
      </c>
      <c r="B9" s="16" t="s">
        <v>7</v>
      </c>
      <c r="C9" s="28">
        <v>0</v>
      </c>
      <c r="D9" s="12">
        <v>1279</v>
      </c>
      <c r="E9" s="61">
        <v>227</v>
      </c>
      <c r="F9" s="12">
        <v>0</v>
      </c>
      <c r="G9" s="45"/>
      <c r="H9" s="45"/>
      <c r="I9" s="21">
        <f t="shared" si="1"/>
        <v>1506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78" t="s">
        <v>66</v>
      </c>
      <c r="B10" s="16" t="s">
        <v>8</v>
      </c>
      <c r="C10" s="28">
        <v>498</v>
      </c>
      <c r="D10" s="12">
        <v>0</v>
      </c>
      <c r="E10" s="61"/>
      <c r="F10" s="50">
        <v>0</v>
      </c>
      <c r="G10" s="45"/>
      <c r="H10" s="45"/>
      <c r="I10" s="21">
        <f t="shared" si="1"/>
        <v>498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78" t="s">
        <v>67</v>
      </c>
      <c r="B11" s="16" t="s">
        <v>9</v>
      </c>
      <c r="C11" s="29">
        <f>SUM(C12:C16)</f>
        <v>104</v>
      </c>
      <c r="D11" s="26">
        <f>SUM(D12:D16)</f>
        <v>313</v>
      </c>
      <c r="E11" s="62">
        <v>41</v>
      </c>
      <c r="F11" s="51">
        <f>SUM(F16,F13)</f>
        <v>0</v>
      </c>
      <c r="G11" s="43">
        <f>SUM(G12:G16)</f>
        <v>75.277771200000004</v>
      </c>
      <c r="H11" s="43">
        <f>SUM(H12:H16)</f>
        <v>0</v>
      </c>
      <c r="I11" s="21">
        <f t="shared" si="1"/>
        <v>533.27777119999996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78" t="s">
        <v>68</v>
      </c>
      <c r="B12" s="16" t="s">
        <v>10</v>
      </c>
      <c r="C12" s="30">
        <v>71</v>
      </c>
      <c r="D12" s="12">
        <v>70</v>
      </c>
      <c r="E12" s="61">
        <v>10</v>
      </c>
      <c r="F12" s="50">
        <v>0</v>
      </c>
      <c r="G12" s="44">
        <v>5.9054454000000032</v>
      </c>
      <c r="H12" s="45"/>
      <c r="I12" s="21">
        <f t="shared" si="1"/>
        <v>156.90544539999999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78" t="s">
        <v>69</v>
      </c>
      <c r="B13" s="16" t="s">
        <v>11</v>
      </c>
      <c r="C13" s="30">
        <v>16</v>
      </c>
      <c r="D13" s="12">
        <v>228</v>
      </c>
      <c r="E13" s="61">
        <v>26</v>
      </c>
      <c r="F13" s="12">
        <v>0</v>
      </c>
      <c r="G13" s="44">
        <v>59.051986200000002</v>
      </c>
      <c r="H13" s="45"/>
      <c r="I13" s="21">
        <f t="shared" si="1"/>
        <v>329.05198619999999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78" t="s">
        <v>70</v>
      </c>
      <c r="B14" s="16" t="s">
        <v>12</v>
      </c>
      <c r="C14" s="28">
        <v>0</v>
      </c>
      <c r="D14" s="12">
        <v>0</v>
      </c>
      <c r="E14" s="61"/>
      <c r="F14" s="50">
        <v>0</v>
      </c>
      <c r="G14" s="48"/>
      <c r="H14" s="45"/>
      <c r="I14" s="21">
        <f t="shared" si="1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78" t="s">
        <v>71</v>
      </c>
      <c r="B15" s="16" t="s">
        <v>13</v>
      </c>
      <c r="C15" s="28">
        <v>0</v>
      </c>
      <c r="D15" s="12">
        <v>0</v>
      </c>
      <c r="E15" s="61"/>
      <c r="F15" s="50">
        <v>0</v>
      </c>
      <c r="G15" s="48"/>
      <c r="H15" s="45"/>
      <c r="I15" s="21">
        <f t="shared" si="1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78" t="s">
        <v>72</v>
      </c>
      <c r="B16" s="16" t="s">
        <v>14</v>
      </c>
      <c r="C16" s="28">
        <v>17</v>
      </c>
      <c r="D16" s="12">
        <v>15</v>
      </c>
      <c r="E16" s="61">
        <v>5</v>
      </c>
      <c r="F16" s="50">
        <v>0</v>
      </c>
      <c r="G16" s="44">
        <v>10.320339599999999</v>
      </c>
      <c r="H16" s="45"/>
      <c r="I16" s="21">
        <f t="shared" si="1"/>
        <v>47.320339599999997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78" t="s">
        <v>73</v>
      </c>
      <c r="B17" s="16" t="s">
        <v>15</v>
      </c>
      <c r="C17" s="31">
        <v>0</v>
      </c>
      <c r="D17" s="26">
        <f t="shared" ref="D17" si="3">SUM(D18:D20)</f>
        <v>0</v>
      </c>
      <c r="E17" s="60">
        <v>0</v>
      </c>
      <c r="F17" s="51">
        <v>0</v>
      </c>
      <c r="G17" s="43"/>
      <c r="H17" s="43">
        <f>SUM(H18:H20)</f>
        <v>0</v>
      </c>
      <c r="I17" s="21">
        <f t="shared" si="1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78" t="s">
        <v>74</v>
      </c>
      <c r="B18" s="16" t="s">
        <v>16</v>
      </c>
      <c r="C18" s="28">
        <v>0</v>
      </c>
      <c r="D18" s="12">
        <v>0</v>
      </c>
      <c r="E18" s="61"/>
      <c r="F18" s="50">
        <v>0</v>
      </c>
      <c r="G18" s="45"/>
      <c r="H18" s="45"/>
      <c r="I18" s="21">
        <f t="shared" si="1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78" t="s">
        <v>75</v>
      </c>
      <c r="B19" s="16" t="s">
        <v>17</v>
      </c>
      <c r="C19" s="28"/>
      <c r="D19" s="12">
        <v>0</v>
      </c>
      <c r="E19" s="61"/>
      <c r="F19" s="50">
        <v>0</v>
      </c>
      <c r="G19" s="45"/>
      <c r="H19" s="45"/>
      <c r="I19" s="21">
        <f t="shared" si="1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79" t="s">
        <v>76</v>
      </c>
      <c r="B20" s="16" t="s">
        <v>18</v>
      </c>
      <c r="C20" s="28">
        <v>0</v>
      </c>
      <c r="D20" s="12">
        <v>0</v>
      </c>
      <c r="E20" s="61"/>
      <c r="F20" s="50">
        <v>0</v>
      </c>
      <c r="G20" s="45"/>
      <c r="H20" s="45"/>
      <c r="I20" s="21">
        <f t="shared" si="1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80" t="s">
        <v>60</v>
      </c>
      <c r="B21" s="11" t="s">
        <v>19</v>
      </c>
      <c r="C21" s="31">
        <f>C22+C28</f>
        <v>29482</v>
      </c>
      <c r="D21" s="26">
        <f>D22+D28</f>
        <v>241</v>
      </c>
      <c r="E21" s="60">
        <v>589</v>
      </c>
      <c r="F21" s="29">
        <f>SUM(F22,F34)</f>
        <v>16907</v>
      </c>
      <c r="G21" s="43">
        <f>G22+G28</f>
        <v>15012.059264999983</v>
      </c>
      <c r="H21" s="43">
        <f>H22+H28</f>
        <v>2454.8900000000003</v>
      </c>
      <c r="I21" s="19">
        <f t="shared" si="1"/>
        <v>64685.949264999981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78" t="s">
        <v>62</v>
      </c>
      <c r="B22" s="16" t="s">
        <v>20</v>
      </c>
      <c r="C22" s="29">
        <f>SUM(C23:C27)</f>
        <v>25929</v>
      </c>
      <c r="D22" s="26">
        <f>D24</f>
        <v>241</v>
      </c>
      <c r="E22" s="60">
        <v>589</v>
      </c>
      <c r="F22" s="29">
        <f t="shared" ref="F22" si="4">SUM(F23:F27)</f>
        <v>16907</v>
      </c>
      <c r="G22" s="43">
        <f>G24</f>
        <v>15000.675303599983</v>
      </c>
      <c r="H22" s="26">
        <f>SUM(H23:H27)</f>
        <v>1970.3200000000002</v>
      </c>
      <c r="I22" s="21">
        <f t="shared" si="1"/>
        <v>60636.995303599986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78" t="s">
        <v>63</v>
      </c>
      <c r="B23" s="16" t="s">
        <v>21</v>
      </c>
      <c r="C23" s="28">
        <v>0</v>
      </c>
      <c r="D23" s="12">
        <v>0</v>
      </c>
      <c r="E23" s="61"/>
      <c r="F23" s="50">
        <v>0</v>
      </c>
      <c r="G23" s="45"/>
      <c r="H23" s="45"/>
      <c r="I23" s="21">
        <f t="shared" si="1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78" t="s">
        <v>64</v>
      </c>
      <c r="B24" s="16" t="s">
        <v>22</v>
      </c>
      <c r="C24" s="32">
        <v>25929</v>
      </c>
      <c r="D24" s="12">
        <v>241</v>
      </c>
      <c r="E24" s="61">
        <v>589</v>
      </c>
      <c r="F24" s="12">
        <v>16907</v>
      </c>
      <c r="G24" s="45">
        <v>15000.675303599983</v>
      </c>
      <c r="H24" s="45">
        <v>1970.3200000000002</v>
      </c>
      <c r="I24" s="21">
        <f t="shared" si="1"/>
        <v>60636.995303599986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78" t="s">
        <v>65</v>
      </c>
      <c r="B25" s="16" t="s">
        <v>23</v>
      </c>
      <c r="C25" s="28">
        <v>0</v>
      </c>
      <c r="D25" s="12">
        <v>0</v>
      </c>
      <c r="E25" s="61"/>
      <c r="F25" s="50">
        <v>0</v>
      </c>
      <c r="G25" s="45"/>
      <c r="H25" s="45"/>
      <c r="I25" s="21">
        <f t="shared" si="1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78" t="s">
        <v>66</v>
      </c>
      <c r="B26" s="16" t="s">
        <v>24</v>
      </c>
      <c r="C26" s="28">
        <v>0</v>
      </c>
      <c r="D26" s="12">
        <v>0</v>
      </c>
      <c r="E26" s="61"/>
      <c r="F26" s="50">
        <v>0</v>
      </c>
      <c r="G26" s="45"/>
      <c r="H26" s="45"/>
      <c r="I26" s="21">
        <f t="shared" si="1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78" t="s">
        <v>67</v>
      </c>
      <c r="B27" s="16" t="s">
        <v>25</v>
      </c>
      <c r="C27" s="28">
        <v>0</v>
      </c>
      <c r="D27" s="12">
        <v>0</v>
      </c>
      <c r="E27" s="61"/>
      <c r="F27" s="50">
        <v>0</v>
      </c>
      <c r="G27" s="45"/>
      <c r="H27" s="45"/>
      <c r="I27" s="21">
        <f t="shared" si="1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78" t="s">
        <v>68</v>
      </c>
      <c r="B28" s="16" t="s">
        <v>26</v>
      </c>
      <c r="C28" s="29">
        <f>SUM(C29:C33)</f>
        <v>3553</v>
      </c>
      <c r="D28" s="26">
        <f>D29+D30</f>
        <v>0</v>
      </c>
      <c r="E28" s="60">
        <v>0</v>
      </c>
      <c r="F28" s="29">
        <f>SUM(F29:F33)</f>
        <v>7864</v>
      </c>
      <c r="G28" s="43">
        <f>SUM(G29:G33)</f>
        <v>11.3839614</v>
      </c>
      <c r="H28" s="43">
        <f>SUM(H29:H33)</f>
        <v>484.57</v>
      </c>
      <c r="I28" s="21">
        <f t="shared" si="1"/>
        <v>11912.9539614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78" t="s">
        <v>69</v>
      </c>
      <c r="B29" s="16" t="s">
        <v>27</v>
      </c>
      <c r="C29" s="30">
        <v>263</v>
      </c>
      <c r="D29" s="12">
        <v>0</v>
      </c>
      <c r="E29" s="61"/>
      <c r="F29" s="12">
        <v>3266</v>
      </c>
      <c r="G29" s="45">
        <v>0.71072639999999998</v>
      </c>
      <c r="H29" s="45">
        <v>65.069999999999993</v>
      </c>
      <c r="I29" s="21">
        <f t="shared" si="1"/>
        <v>3594.7807264000003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78" t="s">
        <v>70</v>
      </c>
      <c r="B30" s="16" t="s">
        <v>28</v>
      </c>
      <c r="C30" s="30">
        <v>2961</v>
      </c>
      <c r="D30" s="12">
        <v>0</v>
      </c>
      <c r="E30" s="61"/>
      <c r="F30" s="12">
        <v>484</v>
      </c>
      <c r="G30" s="45">
        <v>8.5558625999999993</v>
      </c>
      <c r="H30" s="45">
        <v>163.49</v>
      </c>
      <c r="I30" s="21">
        <f t="shared" si="1"/>
        <v>3617.0458626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78" t="s">
        <v>71</v>
      </c>
      <c r="B31" s="16" t="s">
        <v>29</v>
      </c>
      <c r="C31" s="28">
        <v>0</v>
      </c>
      <c r="D31" s="12">
        <v>0</v>
      </c>
      <c r="E31" s="61"/>
      <c r="F31" s="50">
        <v>0</v>
      </c>
      <c r="G31" s="45"/>
      <c r="H31" s="45"/>
      <c r="I31" s="21">
        <f t="shared" si="1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78" t="s">
        <v>72</v>
      </c>
      <c r="B32" s="16" t="s">
        <v>30</v>
      </c>
      <c r="C32" s="28">
        <v>0</v>
      </c>
      <c r="D32" s="12">
        <v>0</v>
      </c>
      <c r="E32" s="61"/>
      <c r="F32" s="50">
        <v>0</v>
      </c>
      <c r="G32" s="45"/>
      <c r="H32" s="45"/>
      <c r="I32" s="21">
        <f t="shared" si="1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78" t="s">
        <v>73</v>
      </c>
      <c r="B33" s="16" t="s">
        <v>31</v>
      </c>
      <c r="C33" s="28">
        <v>329</v>
      </c>
      <c r="D33" s="12">
        <v>0</v>
      </c>
      <c r="E33" s="61"/>
      <c r="F33" s="12">
        <v>4114</v>
      </c>
      <c r="G33" s="45">
        <v>2.1173724000000003</v>
      </c>
      <c r="H33" s="45">
        <v>256.01</v>
      </c>
      <c r="I33" s="21">
        <f t="shared" si="1"/>
        <v>4701.1273724000002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78" t="s">
        <v>74</v>
      </c>
      <c r="B34" s="16" t="s">
        <v>32</v>
      </c>
      <c r="C34" s="33">
        <v>0</v>
      </c>
      <c r="D34" s="26">
        <v>0</v>
      </c>
      <c r="E34" s="60">
        <v>0</v>
      </c>
      <c r="F34" s="51">
        <v>0</v>
      </c>
      <c r="G34" s="43">
        <f>G35+G36+G37</f>
        <v>0</v>
      </c>
      <c r="H34" s="43">
        <f>SUM(H35:H37)</f>
        <v>0</v>
      </c>
      <c r="I34" s="21">
        <f t="shared" si="1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79" t="s">
        <v>77</v>
      </c>
      <c r="B35" s="16" t="s">
        <v>33</v>
      </c>
      <c r="C35" s="28">
        <v>0</v>
      </c>
      <c r="D35" s="12">
        <v>0</v>
      </c>
      <c r="E35" s="61"/>
      <c r="F35" s="50">
        <v>0</v>
      </c>
      <c r="G35" s="45"/>
      <c r="H35" s="45"/>
      <c r="I35" s="21">
        <f t="shared" si="1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78" t="s">
        <v>75</v>
      </c>
      <c r="B36" s="16" t="s">
        <v>34</v>
      </c>
      <c r="C36" s="28">
        <v>0</v>
      </c>
      <c r="D36" s="12">
        <v>0</v>
      </c>
      <c r="E36" s="61"/>
      <c r="F36" s="50">
        <v>0</v>
      </c>
      <c r="G36" s="45"/>
      <c r="H36" s="45"/>
      <c r="I36" s="21">
        <f t="shared" si="1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79" t="s">
        <v>76</v>
      </c>
      <c r="B37" s="16" t="s">
        <v>35</v>
      </c>
      <c r="C37" s="28">
        <v>0</v>
      </c>
      <c r="D37" s="12">
        <v>0</v>
      </c>
      <c r="E37" s="61"/>
      <c r="F37" s="50">
        <v>0</v>
      </c>
      <c r="G37" s="45"/>
      <c r="H37" s="45"/>
      <c r="I37" s="21">
        <f t="shared" si="1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77" t="s">
        <v>78</v>
      </c>
      <c r="B38" s="11" t="s">
        <v>36</v>
      </c>
      <c r="C38" s="28">
        <v>0</v>
      </c>
      <c r="D38" s="12">
        <v>0</v>
      </c>
      <c r="E38" s="61"/>
      <c r="F38" s="50">
        <v>0</v>
      </c>
      <c r="G38" s="45"/>
      <c r="H38" s="45"/>
      <c r="I38" s="19">
        <f t="shared" si="1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80" t="s">
        <v>79</v>
      </c>
      <c r="B39" s="11" t="s">
        <v>37</v>
      </c>
      <c r="C39" s="27">
        <v>11018</v>
      </c>
      <c r="D39" s="26">
        <v>2879</v>
      </c>
      <c r="E39" s="12">
        <v>15788</v>
      </c>
      <c r="F39" s="12">
        <v>1276</v>
      </c>
      <c r="G39" s="45">
        <v>9561.9599820000003</v>
      </c>
      <c r="H39" s="45">
        <v>1164.81</v>
      </c>
      <c r="I39" s="19">
        <f t="shared" si="1"/>
        <v>41687.769981999998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80" t="s">
        <v>80</v>
      </c>
      <c r="B40" s="11" t="s">
        <v>38</v>
      </c>
      <c r="C40" s="28">
        <v>0</v>
      </c>
      <c r="D40" s="12">
        <v>0</v>
      </c>
      <c r="E40" s="61"/>
      <c r="F40" s="50">
        <v>0</v>
      </c>
      <c r="G40" s="45"/>
      <c r="H40" s="45"/>
      <c r="I40" s="19">
        <f t="shared" si="1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80" t="s">
        <v>81</v>
      </c>
      <c r="B41" s="11" t="s">
        <v>39</v>
      </c>
      <c r="C41" s="28">
        <v>0</v>
      </c>
      <c r="D41" s="12">
        <v>0</v>
      </c>
      <c r="E41" s="61"/>
      <c r="F41" s="12">
        <v>0</v>
      </c>
      <c r="G41" s="45"/>
      <c r="H41" s="45"/>
      <c r="I41" s="19">
        <f t="shared" si="1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80" t="s">
        <v>82</v>
      </c>
      <c r="B42" s="11" t="s">
        <v>40</v>
      </c>
      <c r="C42" s="28">
        <v>0</v>
      </c>
      <c r="D42" s="12">
        <v>0</v>
      </c>
      <c r="E42" s="61"/>
      <c r="F42" s="12">
        <v>0</v>
      </c>
      <c r="G42" s="45"/>
      <c r="H42" s="45"/>
      <c r="I42" s="19">
        <f t="shared" si="1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80" t="s">
        <v>83</v>
      </c>
      <c r="B43" s="11" t="s">
        <v>41</v>
      </c>
      <c r="C43" s="28">
        <v>0</v>
      </c>
      <c r="D43" s="12">
        <v>0</v>
      </c>
      <c r="E43" s="61"/>
      <c r="F43" s="12">
        <v>0</v>
      </c>
      <c r="G43" s="45"/>
      <c r="H43" s="45"/>
      <c r="I43" s="19">
        <f t="shared" si="1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81" t="s">
        <v>84</v>
      </c>
      <c r="B44" s="14" t="s">
        <v>42</v>
      </c>
      <c r="C44" s="26">
        <f>C5+C11+C22+C28+C39</f>
        <v>58417</v>
      </c>
      <c r="D44" s="26">
        <f>D39+D3</f>
        <v>34825</v>
      </c>
      <c r="E44" s="59">
        <v>16798</v>
      </c>
      <c r="F44" s="52">
        <f>SUM(F3,F39)</f>
        <v>26062</v>
      </c>
      <c r="G44" s="46">
        <f>G3+G39</f>
        <v>72591.002689050001</v>
      </c>
      <c r="H44" s="43">
        <f>H5+H11+H22+H28+H39</f>
        <v>3619.7000000000003</v>
      </c>
      <c r="I44" s="23">
        <f t="shared" si="1"/>
        <v>212312.70268905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908B8-C460-472D-90C3-C87C531AB9D9}">
  <dimension ref="A1:AR126"/>
  <sheetViews>
    <sheetView zoomScale="90" zoomScaleNormal="90" workbookViewId="0">
      <selection activeCell="C2" sqref="C2:I2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7" t="s">
        <v>85</v>
      </c>
    </row>
    <row r="2" spans="1:39" s="7" customFormat="1" ht="15" x14ac:dyDescent="0.25">
      <c r="A2" s="8"/>
      <c r="B2" s="9"/>
      <c r="C2" s="120" t="s">
        <v>93</v>
      </c>
      <c r="D2" s="120" t="s">
        <v>94</v>
      </c>
      <c r="E2" s="120" t="s">
        <v>95</v>
      </c>
      <c r="F2" s="120" t="s">
        <v>96</v>
      </c>
      <c r="G2" s="120" t="s">
        <v>97</v>
      </c>
      <c r="H2" s="121" t="s">
        <v>98</v>
      </c>
      <c r="I2" s="121" t="s">
        <v>99</v>
      </c>
    </row>
    <row r="3" spans="1:39" s="1" customFormat="1" x14ac:dyDescent="0.2">
      <c r="A3" s="83" t="s">
        <v>59</v>
      </c>
      <c r="B3" s="11" t="s">
        <v>1</v>
      </c>
      <c r="C3" s="26">
        <f t="shared" ref="C3" si="0">C4+C21</f>
        <v>47537</v>
      </c>
      <c r="D3" s="26">
        <f>D4+D21</f>
        <v>4146</v>
      </c>
      <c r="E3" s="26">
        <f t="shared" ref="E3" si="1">E4+E21</f>
        <v>1257</v>
      </c>
      <c r="F3" s="49">
        <f>SUM(F4,F21,F28)</f>
        <v>12485</v>
      </c>
      <c r="G3" s="43">
        <f>G4+G21</f>
        <v>22323.99008007297</v>
      </c>
      <c r="H3" s="43">
        <f>H4+H21</f>
        <v>2392.6600000000003</v>
      </c>
      <c r="I3" s="19">
        <f>SUM(C3:H3)</f>
        <v>90141.65008007297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83" t="s">
        <v>60</v>
      </c>
      <c r="B4" s="11" t="s">
        <v>2</v>
      </c>
      <c r="C4" s="26">
        <f>C5+C11</f>
        <v>21734</v>
      </c>
      <c r="D4" s="26">
        <f>D5+D11+D17</f>
        <v>3462</v>
      </c>
      <c r="E4" s="26">
        <f t="shared" ref="E4" si="2">SUM(E5,E17,E11)</f>
        <v>408</v>
      </c>
      <c r="F4" s="49">
        <f>SUM(F11,F5)</f>
        <v>25</v>
      </c>
      <c r="G4" s="43">
        <f>G5+G11</f>
        <v>10410.518877527997</v>
      </c>
      <c r="H4" s="43">
        <f>H5+H11</f>
        <v>0</v>
      </c>
      <c r="I4" s="19">
        <f t="shared" ref="I4:I44" si="3">SUM(C4:H4)</f>
        <v>36039.518877527997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84" t="s">
        <v>61</v>
      </c>
      <c r="B5" s="16" t="s">
        <v>3</v>
      </c>
      <c r="C5" s="26">
        <f>SUM(C6:C10)</f>
        <v>21624</v>
      </c>
      <c r="D5" s="26">
        <f t="shared" ref="D5:E5" si="4">SUM(D6:D10)</f>
        <v>3230</v>
      </c>
      <c r="E5" s="26">
        <f t="shared" si="4"/>
        <v>358</v>
      </c>
      <c r="F5" s="49">
        <f>SUM(F6:F10)</f>
        <v>22</v>
      </c>
      <c r="G5" s="43">
        <f>G6+G8</f>
        <v>10366.794458615997</v>
      </c>
      <c r="H5" s="43">
        <f>SUM(H6:H10)</f>
        <v>0</v>
      </c>
      <c r="I5" s="21">
        <f t="shared" si="3"/>
        <v>35600.794458616001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84" t="s">
        <v>62</v>
      </c>
      <c r="B6" s="16" t="s">
        <v>4</v>
      </c>
      <c r="C6" s="27">
        <v>21263</v>
      </c>
      <c r="D6" s="12">
        <v>118</v>
      </c>
      <c r="E6" s="12">
        <v>50</v>
      </c>
      <c r="F6" s="12">
        <v>22</v>
      </c>
      <c r="G6" s="44">
        <v>10144.725885839998</v>
      </c>
      <c r="H6" s="45"/>
      <c r="I6" s="21">
        <f t="shared" si="3"/>
        <v>31597.725885839998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84" t="s">
        <v>63</v>
      </c>
      <c r="B7" s="16" t="s">
        <v>5</v>
      </c>
      <c r="C7" s="28">
        <v>0</v>
      </c>
      <c r="D7" s="12">
        <v>0</v>
      </c>
      <c r="E7" s="12"/>
      <c r="F7" s="50">
        <v>0</v>
      </c>
      <c r="G7" s="44"/>
      <c r="H7" s="45"/>
      <c r="I7" s="21">
        <f t="shared" si="3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84" t="s">
        <v>64</v>
      </c>
      <c r="B8" s="16" t="s">
        <v>6</v>
      </c>
      <c r="C8" s="27">
        <v>207</v>
      </c>
      <c r="D8" s="12">
        <v>1845</v>
      </c>
      <c r="E8" s="12"/>
      <c r="F8" s="12">
        <v>0</v>
      </c>
      <c r="G8" s="44">
        <v>222.068572776</v>
      </c>
      <c r="H8" s="45"/>
      <c r="I8" s="21">
        <f t="shared" si="3"/>
        <v>2274.0685727760001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84" t="s">
        <v>65</v>
      </c>
      <c r="B9" s="16" t="s">
        <v>7</v>
      </c>
      <c r="C9" s="28">
        <v>0</v>
      </c>
      <c r="D9" s="12">
        <v>1267</v>
      </c>
      <c r="E9" s="12">
        <v>308</v>
      </c>
      <c r="F9" s="12">
        <v>0</v>
      </c>
      <c r="G9" s="45"/>
      <c r="H9" s="45"/>
      <c r="I9" s="21">
        <f t="shared" si="3"/>
        <v>1575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84" t="s">
        <v>66</v>
      </c>
      <c r="B10" s="16" t="s">
        <v>8</v>
      </c>
      <c r="C10" s="28">
        <v>154</v>
      </c>
      <c r="D10" s="12">
        <v>0</v>
      </c>
      <c r="E10" s="12"/>
      <c r="F10" s="50">
        <v>0</v>
      </c>
      <c r="G10" s="45"/>
      <c r="H10" s="45"/>
      <c r="I10" s="21">
        <f t="shared" si="3"/>
        <v>154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84" t="s">
        <v>67</v>
      </c>
      <c r="B11" s="16" t="s">
        <v>9</v>
      </c>
      <c r="C11" s="29">
        <f>SUM(C12:C16)</f>
        <v>110</v>
      </c>
      <c r="D11" s="26">
        <f>SUM(D12:D16)</f>
        <v>232</v>
      </c>
      <c r="E11" s="35">
        <f>SUM(E12:E16)</f>
        <v>50</v>
      </c>
      <c r="F11" s="51">
        <f>SUM(F16,F13)</f>
        <v>3</v>
      </c>
      <c r="G11" s="43">
        <f>SUM(G12:G16)</f>
        <v>43.724418912000004</v>
      </c>
      <c r="H11" s="43">
        <f>SUM(H12:H16)</f>
        <v>0</v>
      </c>
      <c r="I11" s="21">
        <f t="shared" si="3"/>
        <v>438.72441891200003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84" t="s">
        <v>68</v>
      </c>
      <c r="B12" s="16" t="s">
        <v>10</v>
      </c>
      <c r="C12" s="30">
        <v>31</v>
      </c>
      <c r="D12" s="12">
        <v>80</v>
      </c>
      <c r="E12" s="12">
        <v>9</v>
      </c>
      <c r="F12" s="50">
        <v>0</v>
      </c>
      <c r="G12" s="44">
        <v>3.1654349280000007</v>
      </c>
      <c r="H12" s="45"/>
      <c r="I12" s="21">
        <f t="shared" si="3"/>
        <v>123.165434928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84" t="s">
        <v>69</v>
      </c>
      <c r="B13" s="16" t="s">
        <v>11</v>
      </c>
      <c r="C13" s="30">
        <v>30</v>
      </c>
      <c r="D13" s="12">
        <v>150</v>
      </c>
      <c r="E13" s="12">
        <v>15</v>
      </c>
      <c r="F13" s="12">
        <v>1</v>
      </c>
      <c r="G13" s="44">
        <v>31.306743107999999</v>
      </c>
      <c r="H13" s="45"/>
      <c r="I13" s="21">
        <f t="shared" si="3"/>
        <v>227.30674310800001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84" t="s">
        <v>70</v>
      </c>
      <c r="B14" s="16" t="s">
        <v>12</v>
      </c>
      <c r="C14" s="28">
        <v>0</v>
      </c>
      <c r="D14" s="12">
        <v>0</v>
      </c>
      <c r="E14" s="12"/>
      <c r="F14" s="50">
        <v>0</v>
      </c>
      <c r="G14" s="48"/>
      <c r="H14" s="45"/>
      <c r="I14" s="21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84" t="s">
        <v>71</v>
      </c>
      <c r="B15" s="16" t="s">
        <v>13</v>
      </c>
      <c r="C15" s="28">
        <v>0</v>
      </c>
      <c r="D15" s="12">
        <v>0</v>
      </c>
      <c r="E15" s="12"/>
      <c r="F15" s="50">
        <v>0</v>
      </c>
      <c r="G15" s="48"/>
      <c r="H15" s="45"/>
      <c r="I15" s="21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84" t="s">
        <v>72</v>
      </c>
      <c r="B16" s="16" t="s">
        <v>14</v>
      </c>
      <c r="C16" s="28">
        <v>49</v>
      </c>
      <c r="D16" s="12">
        <v>2</v>
      </c>
      <c r="E16" s="12">
        <v>26</v>
      </c>
      <c r="F16" s="12">
        <v>2</v>
      </c>
      <c r="G16" s="44">
        <v>9.2522408760000001</v>
      </c>
      <c r="H16" s="45"/>
      <c r="I16" s="21">
        <f t="shared" si="3"/>
        <v>88.252240876000002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84" t="s">
        <v>73</v>
      </c>
      <c r="B17" s="16" t="s">
        <v>15</v>
      </c>
      <c r="C17" s="31">
        <v>0</v>
      </c>
      <c r="D17" s="26">
        <f t="shared" ref="D17:E17" si="5">SUM(D18:D20)</f>
        <v>0</v>
      </c>
      <c r="E17" s="26">
        <f t="shared" si="5"/>
        <v>0</v>
      </c>
      <c r="F17" s="51">
        <v>0</v>
      </c>
      <c r="G17" s="43"/>
      <c r="H17" s="43">
        <f>SUM(H18:H20)</f>
        <v>0</v>
      </c>
      <c r="I17" s="21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84" t="s">
        <v>74</v>
      </c>
      <c r="B18" s="16" t="s">
        <v>16</v>
      </c>
      <c r="C18" s="28">
        <v>0</v>
      </c>
      <c r="D18" s="12">
        <v>0</v>
      </c>
      <c r="E18" s="12"/>
      <c r="F18" s="50">
        <v>0</v>
      </c>
      <c r="G18" s="45"/>
      <c r="H18" s="45"/>
      <c r="I18" s="21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84" t="s">
        <v>75</v>
      </c>
      <c r="B19" s="16" t="s">
        <v>17</v>
      </c>
      <c r="C19" s="28"/>
      <c r="D19" s="12">
        <v>0</v>
      </c>
      <c r="E19" s="12"/>
      <c r="F19" s="50">
        <v>0</v>
      </c>
      <c r="G19" s="45"/>
      <c r="H19" s="45"/>
      <c r="I19" s="21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85" t="s">
        <v>76</v>
      </c>
      <c r="B20" s="16" t="s">
        <v>18</v>
      </c>
      <c r="C20" s="28">
        <v>0</v>
      </c>
      <c r="D20" s="12">
        <v>0</v>
      </c>
      <c r="E20" s="12"/>
      <c r="F20" s="50">
        <v>0</v>
      </c>
      <c r="G20" s="45"/>
      <c r="H20" s="45"/>
      <c r="I20" s="21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86" t="s">
        <v>60</v>
      </c>
      <c r="B21" s="11" t="s">
        <v>19</v>
      </c>
      <c r="C21" s="31">
        <f>C22+C28</f>
        <v>25803</v>
      </c>
      <c r="D21" s="26">
        <v>684</v>
      </c>
      <c r="E21" s="26">
        <f t="shared" ref="E21" si="6">SUM(E22,E28,E34)</f>
        <v>849</v>
      </c>
      <c r="F21" s="29">
        <f>SUM(F22,F34)</f>
        <v>12049</v>
      </c>
      <c r="G21" s="43">
        <f>G22+G28</f>
        <v>11913.471202544973</v>
      </c>
      <c r="H21" s="43">
        <f>H22+H28</f>
        <v>2392.6600000000003</v>
      </c>
      <c r="I21" s="19">
        <f t="shared" si="3"/>
        <v>53691.131202544973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84" t="s">
        <v>62</v>
      </c>
      <c r="B22" s="16" t="s">
        <v>20</v>
      </c>
      <c r="C22" s="29">
        <f>SUM(C23:C27)</f>
        <v>22871</v>
      </c>
      <c r="D22" s="26">
        <v>684</v>
      </c>
      <c r="E22" s="26">
        <f t="shared" ref="E22:F22" si="7">SUM(E23:E27)</f>
        <v>849</v>
      </c>
      <c r="F22" s="29">
        <f t="shared" si="7"/>
        <v>12049</v>
      </c>
      <c r="G22" s="43">
        <f>G24</f>
        <v>11913.471202544973</v>
      </c>
      <c r="H22" s="26">
        <f>SUM(H23:H27)</f>
        <v>2143.09</v>
      </c>
      <c r="I22" s="21">
        <f t="shared" si="3"/>
        <v>50509.561202544966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84" t="s">
        <v>63</v>
      </c>
      <c r="B23" s="16" t="s">
        <v>21</v>
      </c>
      <c r="C23" s="28">
        <v>0</v>
      </c>
      <c r="D23" s="12">
        <v>0</v>
      </c>
      <c r="E23" s="12"/>
      <c r="F23" s="50">
        <v>0</v>
      </c>
      <c r="G23" s="45"/>
      <c r="H23" s="45"/>
      <c r="I23" s="21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84" t="s">
        <v>64</v>
      </c>
      <c r="B24" s="16" t="s">
        <v>22</v>
      </c>
      <c r="C24" s="32">
        <v>22871</v>
      </c>
      <c r="D24" s="12">
        <v>684</v>
      </c>
      <c r="E24" s="12">
        <v>849</v>
      </c>
      <c r="F24" s="12">
        <v>12049</v>
      </c>
      <c r="G24" s="45">
        <v>11913.471202544973</v>
      </c>
      <c r="H24" s="45">
        <v>2143.09</v>
      </c>
      <c r="I24" s="21">
        <f t="shared" si="3"/>
        <v>50509.561202544966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84" t="s">
        <v>65</v>
      </c>
      <c r="B25" s="16" t="s">
        <v>23</v>
      </c>
      <c r="C25" s="28">
        <v>0</v>
      </c>
      <c r="D25" s="12">
        <v>0</v>
      </c>
      <c r="E25" s="12"/>
      <c r="F25" s="50">
        <v>0</v>
      </c>
      <c r="G25" s="45"/>
      <c r="H25" s="45"/>
      <c r="I25" s="21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84" t="s">
        <v>66</v>
      </c>
      <c r="B26" s="16" t="s">
        <v>24</v>
      </c>
      <c r="C26" s="28">
        <v>0</v>
      </c>
      <c r="D26" s="12">
        <v>0</v>
      </c>
      <c r="E26" s="12"/>
      <c r="F26" s="50">
        <v>0</v>
      </c>
      <c r="G26" s="45"/>
      <c r="H26" s="45"/>
      <c r="I26" s="21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84" t="s">
        <v>67</v>
      </c>
      <c r="B27" s="16" t="s">
        <v>25</v>
      </c>
      <c r="C27" s="28">
        <v>0</v>
      </c>
      <c r="D27" s="12">
        <v>0</v>
      </c>
      <c r="E27" s="12"/>
      <c r="F27" s="50">
        <v>0</v>
      </c>
      <c r="G27" s="45"/>
      <c r="H27" s="45"/>
      <c r="I27" s="21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84" t="s">
        <v>68</v>
      </c>
      <c r="B28" s="16" t="s">
        <v>26</v>
      </c>
      <c r="C28" s="29">
        <f>SUM(C29:C33)</f>
        <v>2932</v>
      </c>
      <c r="D28" s="26">
        <v>0</v>
      </c>
      <c r="E28" s="26">
        <f>SUM(E29:E33)</f>
        <v>0</v>
      </c>
      <c r="F28" s="29">
        <f>SUM(F29:F33)</f>
        <v>411</v>
      </c>
      <c r="G28" s="43">
        <f>SUM(G29:G33)</f>
        <v>0</v>
      </c>
      <c r="H28" s="43">
        <f>SUM(H29:H33)</f>
        <v>249.57</v>
      </c>
      <c r="I28" s="21">
        <f t="shared" si="3"/>
        <v>3592.57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84" t="s">
        <v>69</v>
      </c>
      <c r="B29" s="16" t="s">
        <v>27</v>
      </c>
      <c r="C29" s="30">
        <v>169</v>
      </c>
      <c r="D29" s="12">
        <v>0</v>
      </c>
      <c r="E29" s="12"/>
      <c r="F29" s="12">
        <v>0</v>
      </c>
      <c r="G29" s="45"/>
      <c r="H29" s="45">
        <v>26.18</v>
      </c>
      <c r="I29" s="21">
        <f t="shared" si="3"/>
        <v>195.18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84" t="s">
        <v>70</v>
      </c>
      <c r="B30" s="16" t="s">
        <v>28</v>
      </c>
      <c r="C30" s="30">
        <v>2593</v>
      </c>
      <c r="D30" s="12">
        <v>0</v>
      </c>
      <c r="E30" s="12"/>
      <c r="F30" s="12">
        <v>356</v>
      </c>
      <c r="G30" s="45"/>
      <c r="H30" s="45">
        <v>112.66000000000001</v>
      </c>
      <c r="I30" s="21">
        <f t="shared" si="3"/>
        <v>3061.66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84" t="s">
        <v>71</v>
      </c>
      <c r="B31" s="16" t="s">
        <v>29</v>
      </c>
      <c r="C31" s="28">
        <v>0</v>
      </c>
      <c r="D31" s="12">
        <v>0</v>
      </c>
      <c r="E31" s="12"/>
      <c r="F31" s="50">
        <v>0</v>
      </c>
      <c r="G31" s="45"/>
      <c r="H31" s="45"/>
      <c r="I31" s="21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84" t="s">
        <v>72</v>
      </c>
      <c r="B32" s="16" t="s">
        <v>30</v>
      </c>
      <c r="C32" s="28">
        <v>0</v>
      </c>
      <c r="D32" s="12">
        <v>0</v>
      </c>
      <c r="E32" s="12"/>
      <c r="F32" s="50">
        <v>0</v>
      </c>
      <c r="G32" s="45"/>
      <c r="H32" s="45"/>
      <c r="I32" s="21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84" t="s">
        <v>73</v>
      </c>
      <c r="B33" s="16" t="s">
        <v>31</v>
      </c>
      <c r="C33" s="28">
        <v>170</v>
      </c>
      <c r="D33" s="12">
        <v>0</v>
      </c>
      <c r="E33" s="12"/>
      <c r="F33" s="12">
        <v>55</v>
      </c>
      <c r="G33" s="45"/>
      <c r="H33" s="45">
        <v>110.73</v>
      </c>
      <c r="I33" s="21">
        <f t="shared" si="3"/>
        <v>335.73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84" t="s">
        <v>74</v>
      </c>
      <c r="B34" s="16" t="s">
        <v>32</v>
      </c>
      <c r="C34" s="33">
        <v>0</v>
      </c>
      <c r="D34" s="26">
        <v>0</v>
      </c>
      <c r="E34" s="26">
        <f t="shared" ref="E34" si="8">SUM(E35:E37)</f>
        <v>0</v>
      </c>
      <c r="F34" s="51">
        <v>0</v>
      </c>
      <c r="G34" s="43"/>
      <c r="H34" s="43">
        <f>SUM(H35:H37)</f>
        <v>0</v>
      </c>
      <c r="I34" s="21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85" t="s">
        <v>77</v>
      </c>
      <c r="B35" s="16" t="s">
        <v>33</v>
      </c>
      <c r="C35" s="28">
        <v>0</v>
      </c>
      <c r="D35" s="12">
        <v>0</v>
      </c>
      <c r="E35" s="12"/>
      <c r="F35" s="50">
        <v>0</v>
      </c>
      <c r="G35" s="45"/>
      <c r="H35" s="45"/>
      <c r="I35" s="21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84" t="s">
        <v>75</v>
      </c>
      <c r="B36" s="16" t="s">
        <v>34</v>
      </c>
      <c r="C36" s="28">
        <v>0</v>
      </c>
      <c r="D36" s="12">
        <v>0</v>
      </c>
      <c r="E36" s="12"/>
      <c r="F36" s="50">
        <v>0</v>
      </c>
      <c r="G36" s="45"/>
      <c r="H36" s="45"/>
      <c r="I36" s="21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85" t="s">
        <v>76</v>
      </c>
      <c r="B37" s="16" t="s">
        <v>35</v>
      </c>
      <c r="C37" s="28">
        <v>0</v>
      </c>
      <c r="D37" s="12">
        <v>0</v>
      </c>
      <c r="E37" s="12"/>
      <c r="F37" s="50">
        <v>0</v>
      </c>
      <c r="G37" s="45"/>
      <c r="H37" s="45"/>
      <c r="I37" s="21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83" t="s">
        <v>78</v>
      </c>
      <c r="B38" s="11" t="s">
        <v>36</v>
      </c>
      <c r="C38" s="28">
        <v>0</v>
      </c>
      <c r="D38" s="12">
        <v>0</v>
      </c>
      <c r="E38" s="12"/>
      <c r="F38" s="50">
        <v>0</v>
      </c>
      <c r="G38" s="45"/>
      <c r="H38" s="45"/>
      <c r="I38" s="19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86" t="s">
        <v>79</v>
      </c>
      <c r="B39" s="11" t="s">
        <v>37</v>
      </c>
      <c r="C39" s="27">
        <v>7222</v>
      </c>
      <c r="D39" s="26">
        <v>981</v>
      </c>
      <c r="E39" s="12">
        <v>9554</v>
      </c>
      <c r="F39" s="12">
        <v>1133</v>
      </c>
      <c r="G39" s="45">
        <v>9690.9469832760005</v>
      </c>
      <c r="H39" s="45">
        <v>2877.76</v>
      </c>
      <c r="I39" s="19">
        <f t="shared" si="3"/>
        <v>31458.706983276003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86" t="s">
        <v>80</v>
      </c>
      <c r="B40" s="11" t="s">
        <v>38</v>
      </c>
      <c r="C40" s="28">
        <v>0</v>
      </c>
      <c r="D40" s="12">
        <v>0</v>
      </c>
      <c r="E40" s="12"/>
      <c r="F40" s="50">
        <v>0</v>
      </c>
      <c r="G40" s="45"/>
      <c r="H40" s="45"/>
      <c r="I40" s="19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86" t="s">
        <v>81</v>
      </c>
      <c r="B41" s="11" t="s">
        <v>39</v>
      </c>
      <c r="C41" s="28">
        <v>0</v>
      </c>
      <c r="D41" s="12">
        <v>0</v>
      </c>
      <c r="E41" s="12"/>
      <c r="F41" s="12">
        <v>0</v>
      </c>
      <c r="G41" s="45"/>
      <c r="H41" s="45"/>
      <c r="I41" s="19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86" t="s">
        <v>82</v>
      </c>
      <c r="B42" s="11" t="s">
        <v>40</v>
      </c>
      <c r="C42" s="28">
        <v>0</v>
      </c>
      <c r="D42" s="12">
        <v>0</v>
      </c>
      <c r="E42" s="12"/>
      <c r="F42" s="12">
        <v>0</v>
      </c>
      <c r="G42" s="45"/>
      <c r="H42" s="45"/>
      <c r="I42" s="19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86" t="s">
        <v>83</v>
      </c>
      <c r="B43" s="11" t="s">
        <v>41</v>
      </c>
      <c r="C43" s="28">
        <v>0</v>
      </c>
      <c r="D43" s="12">
        <v>0</v>
      </c>
      <c r="E43" s="12"/>
      <c r="F43" s="12">
        <v>0</v>
      </c>
      <c r="G43" s="45"/>
      <c r="H43" s="45"/>
      <c r="I43" s="19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87" t="s">
        <v>84</v>
      </c>
      <c r="B44" s="14" t="s">
        <v>42</v>
      </c>
      <c r="C44" s="26">
        <f>C5+C11+C22+C28+C39</f>
        <v>54759</v>
      </c>
      <c r="D44" s="26">
        <f>D39+D3</f>
        <v>5127</v>
      </c>
      <c r="E44" s="26">
        <f t="shared" ref="E44" si="9">SUM(E3,E38:E43)</f>
        <v>10811</v>
      </c>
      <c r="F44" s="52">
        <f>SUM(F3,F39)</f>
        <v>13618</v>
      </c>
      <c r="G44" s="46">
        <f>G3+G39</f>
        <v>32014.937063348971</v>
      </c>
      <c r="H44" s="43">
        <f>H5+H11+H22+H28+H39</f>
        <v>5270.42</v>
      </c>
      <c r="I44" s="23">
        <f t="shared" si="3"/>
        <v>121600.35706334897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C9FCA-A4C1-48AA-9F55-C7655278AB48}">
  <dimension ref="A1:AR126"/>
  <sheetViews>
    <sheetView zoomScale="80" zoomScaleNormal="80" workbookViewId="0">
      <selection activeCell="C2" sqref="C2:I2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7" t="s">
        <v>87</v>
      </c>
    </row>
    <row r="2" spans="1:39" s="7" customFormat="1" ht="15" x14ac:dyDescent="0.25">
      <c r="A2" s="8"/>
      <c r="B2" s="9"/>
      <c r="C2" s="120" t="s">
        <v>93</v>
      </c>
      <c r="D2" s="120" t="s">
        <v>94</v>
      </c>
      <c r="E2" s="120" t="s">
        <v>95</v>
      </c>
      <c r="F2" s="120" t="s">
        <v>96</v>
      </c>
      <c r="G2" s="120" t="s">
        <v>97</v>
      </c>
      <c r="H2" s="121" t="s">
        <v>98</v>
      </c>
      <c r="I2" s="121" t="s">
        <v>99</v>
      </c>
    </row>
    <row r="3" spans="1:39" s="1" customFormat="1" x14ac:dyDescent="0.2">
      <c r="A3" s="88" t="s">
        <v>59</v>
      </c>
      <c r="B3" s="11" t="s">
        <v>1</v>
      </c>
      <c r="C3" s="31">
        <f>C4+C21</f>
        <v>502</v>
      </c>
      <c r="D3" s="26">
        <f>D4+D21</f>
        <v>82</v>
      </c>
      <c r="E3" s="60">
        <v>37</v>
      </c>
      <c r="F3" s="26">
        <f>SUM(F4,F21)</f>
        <v>2292</v>
      </c>
      <c r="G3" s="26">
        <f>G4+G21</f>
        <v>513</v>
      </c>
      <c r="H3" s="26">
        <f>H4+H21</f>
        <v>90</v>
      </c>
      <c r="I3" s="19">
        <f>SUM(C3:H3)</f>
        <v>3516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88" t="s">
        <v>60</v>
      </c>
      <c r="B4" s="11" t="s">
        <v>2</v>
      </c>
      <c r="C4" s="31">
        <f>C5+C17</f>
        <v>152</v>
      </c>
      <c r="D4" s="26">
        <f>D5+D17</f>
        <v>80</v>
      </c>
      <c r="E4" s="60">
        <v>13</v>
      </c>
      <c r="F4" s="26">
        <f>SUM(F5)</f>
        <v>1</v>
      </c>
      <c r="G4" s="26">
        <f>G5</f>
        <v>169</v>
      </c>
      <c r="H4" s="26">
        <f>H5+H17</f>
        <v>0</v>
      </c>
      <c r="I4" s="19">
        <f t="shared" ref="I4:I44" si="0">SUM(C4:H4)</f>
        <v>415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89" t="s">
        <v>61</v>
      </c>
      <c r="B5" s="16" t="s">
        <v>3</v>
      </c>
      <c r="C5" s="31">
        <f t="shared" ref="C5" si="1">C6+C7+C8+C9+C10</f>
        <v>152</v>
      </c>
      <c r="D5" s="26">
        <f>SUM(D6:D10)</f>
        <v>80</v>
      </c>
      <c r="E5" s="60">
        <v>13</v>
      </c>
      <c r="F5" s="26">
        <f>SUM(F6:F10)</f>
        <v>1</v>
      </c>
      <c r="G5" s="26">
        <f>G6+G8</f>
        <v>169</v>
      </c>
      <c r="H5" s="26">
        <f>SUM(H6:H10)</f>
        <v>0</v>
      </c>
      <c r="I5" s="21">
        <f t="shared" si="0"/>
        <v>415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89" t="s">
        <v>62</v>
      </c>
      <c r="B6" s="16" t="s">
        <v>4</v>
      </c>
      <c r="C6" s="27">
        <v>104</v>
      </c>
      <c r="D6" s="12">
        <v>3</v>
      </c>
      <c r="E6" s="61">
        <v>4</v>
      </c>
      <c r="F6" s="12">
        <v>0</v>
      </c>
      <c r="G6" s="34">
        <v>160</v>
      </c>
      <c r="H6" s="12"/>
      <c r="I6" s="21">
        <f t="shared" si="0"/>
        <v>271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89" t="s">
        <v>63</v>
      </c>
      <c r="B7" s="16" t="s">
        <v>5</v>
      </c>
      <c r="C7" s="28">
        <v>0</v>
      </c>
      <c r="D7" s="12">
        <v>3</v>
      </c>
      <c r="E7" s="61"/>
      <c r="F7" s="12">
        <v>0</v>
      </c>
      <c r="G7" s="34"/>
      <c r="H7" s="12"/>
      <c r="I7" s="21">
        <f t="shared" si="0"/>
        <v>3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89" t="s">
        <v>64</v>
      </c>
      <c r="B8" s="16" t="s">
        <v>6</v>
      </c>
      <c r="C8" s="27">
        <v>14</v>
      </c>
      <c r="D8" s="12">
        <v>40</v>
      </c>
      <c r="E8" s="61"/>
      <c r="F8" s="12">
        <v>1</v>
      </c>
      <c r="G8" s="34">
        <v>9</v>
      </c>
      <c r="H8" s="12"/>
      <c r="I8" s="21">
        <f t="shared" si="0"/>
        <v>64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89" t="s">
        <v>65</v>
      </c>
      <c r="B9" s="16" t="s">
        <v>7</v>
      </c>
      <c r="C9" s="28">
        <v>0</v>
      </c>
      <c r="D9" s="12">
        <v>34</v>
      </c>
      <c r="E9" s="61">
        <v>9</v>
      </c>
      <c r="F9" s="12">
        <v>0</v>
      </c>
      <c r="G9" s="12"/>
      <c r="H9" s="12"/>
      <c r="I9" s="21">
        <f t="shared" si="0"/>
        <v>43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89" t="s">
        <v>66</v>
      </c>
      <c r="B10" s="16" t="s">
        <v>8</v>
      </c>
      <c r="C10" s="28">
        <v>34</v>
      </c>
      <c r="D10" s="12">
        <v>0</v>
      </c>
      <c r="E10" s="61"/>
      <c r="F10" s="12">
        <v>0</v>
      </c>
      <c r="G10" s="12"/>
      <c r="H10" s="12"/>
      <c r="I10" s="21">
        <f t="shared" si="0"/>
        <v>34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89" t="s">
        <v>67</v>
      </c>
      <c r="B11" s="16" t="s">
        <v>9</v>
      </c>
      <c r="C11" s="33">
        <v>51</v>
      </c>
      <c r="D11" s="26">
        <f>MAX(D12:D16)</f>
        <v>94</v>
      </c>
      <c r="E11" s="61">
        <v>10</v>
      </c>
      <c r="F11" s="29">
        <f>SUM(F16,F13)</f>
        <v>0</v>
      </c>
      <c r="G11" s="26">
        <f>G13</f>
        <v>24</v>
      </c>
      <c r="H11" s="26"/>
      <c r="I11" s="21">
        <f t="shared" si="0"/>
        <v>179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89" t="s">
        <v>68</v>
      </c>
      <c r="B12" s="16" t="s">
        <v>10</v>
      </c>
      <c r="C12" s="30">
        <v>51</v>
      </c>
      <c r="D12" s="12">
        <v>71</v>
      </c>
      <c r="E12" s="61">
        <v>11</v>
      </c>
      <c r="F12" s="12">
        <v>0</v>
      </c>
      <c r="G12" s="34">
        <v>24</v>
      </c>
      <c r="H12" s="12"/>
      <c r="I12" s="21">
        <f t="shared" si="0"/>
        <v>157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89" t="s">
        <v>69</v>
      </c>
      <c r="B13" s="16" t="s">
        <v>11</v>
      </c>
      <c r="C13" s="30">
        <v>32</v>
      </c>
      <c r="D13" s="12">
        <v>94</v>
      </c>
      <c r="E13" s="61">
        <v>9</v>
      </c>
      <c r="F13" s="12">
        <v>0</v>
      </c>
      <c r="G13" s="34">
        <v>24</v>
      </c>
      <c r="H13" s="12"/>
      <c r="I13" s="21">
        <f t="shared" si="0"/>
        <v>159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89" t="s">
        <v>70</v>
      </c>
      <c r="B14" s="16" t="s">
        <v>12</v>
      </c>
      <c r="C14" s="28">
        <v>0</v>
      </c>
      <c r="D14" s="12">
        <v>0</v>
      </c>
      <c r="E14" s="61"/>
      <c r="F14" s="12">
        <v>0</v>
      </c>
      <c r="G14" s="34"/>
      <c r="H14" s="12"/>
      <c r="I14" s="21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89" t="s">
        <v>71</v>
      </c>
      <c r="B15" s="16" t="s">
        <v>13</v>
      </c>
      <c r="C15" s="28">
        <v>0</v>
      </c>
      <c r="D15" s="12">
        <v>0</v>
      </c>
      <c r="E15" s="61"/>
      <c r="F15" s="12">
        <v>0</v>
      </c>
      <c r="G15" s="34"/>
      <c r="H15" s="12"/>
      <c r="I15" s="21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89" t="s">
        <v>72</v>
      </c>
      <c r="B16" s="16" t="s">
        <v>14</v>
      </c>
      <c r="C16" s="28">
        <v>10</v>
      </c>
      <c r="D16" s="12">
        <v>5</v>
      </c>
      <c r="E16" s="61">
        <v>2</v>
      </c>
      <c r="F16" s="12">
        <v>0</v>
      </c>
      <c r="G16" s="34">
        <v>4</v>
      </c>
      <c r="H16" s="12"/>
      <c r="I16" s="21">
        <f t="shared" si="0"/>
        <v>21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89" t="s">
        <v>73</v>
      </c>
      <c r="B17" s="16" t="s">
        <v>15</v>
      </c>
      <c r="C17" s="31">
        <f>SUM(C18:C20)</f>
        <v>0</v>
      </c>
      <c r="D17" s="26">
        <f>SUM(D18:D20)</f>
        <v>0</v>
      </c>
      <c r="E17" s="60">
        <v>0</v>
      </c>
      <c r="F17" s="29">
        <v>0</v>
      </c>
      <c r="G17" s="26"/>
      <c r="H17" s="29">
        <f>SUM(H18:H20)</f>
        <v>0</v>
      </c>
      <c r="I17" s="21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89" t="s">
        <v>74</v>
      </c>
      <c r="B18" s="16" t="s">
        <v>16</v>
      </c>
      <c r="C18" s="28"/>
      <c r="D18" s="12">
        <v>0</v>
      </c>
      <c r="E18" s="61"/>
      <c r="F18" s="12">
        <v>0</v>
      </c>
      <c r="G18" s="12"/>
      <c r="H18" s="12"/>
      <c r="I18" s="21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89" t="s">
        <v>75</v>
      </c>
      <c r="B19" s="16" t="s">
        <v>17</v>
      </c>
      <c r="C19" s="28"/>
      <c r="D19" s="12">
        <v>0</v>
      </c>
      <c r="E19" s="61"/>
      <c r="F19" s="12">
        <v>0</v>
      </c>
      <c r="G19" s="12"/>
      <c r="H19" s="12"/>
      <c r="I19" s="21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90" t="s">
        <v>76</v>
      </c>
      <c r="B20" s="16" t="s">
        <v>18</v>
      </c>
      <c r="C20" s="28"/>
      <c r="D20" s="12">
        <v>0</v>
      </c>
      <c r="E20" s="61"/>
      <c r="F20" s="12">
        <v>0</v>
      </c>
      <c r="G20" s="12"/>
      <c r="H20" s="12"/>
      <c r="I20" s="21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91" t="s">
        <v>60</v>
      </c>
      <c r="B21" s="11" t="s">
        <v>19</v>
      </c>
      <c r="C21" s="31">
        <f>C22</f>
        <v>350</v>
      </c>
      <c r="D21" s="26">
        <f>D22</f>
        <v>2</v>
      </c>
      <c r="E21" s="60">
        <v>24</v>
      </c>
      <c r="F21" s="29">
        <f>SUM(F22,F34)</f>
        <v>2291</v>
      </c>
      <c r="G21" s="26">
        <f>G22</f>
        <v>344</v>
      </c>
      <c r="H21" s="26">
        <f>H22+H34</f>
        <v>90</v>
      </c>
      <c r="I21" s="19">
        <f t="shared" si="0"/>
        <v>3101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89" t="s">
        <v>62</v>
      </c>
      <c r="B22" s="16" t="s">
        <v>20</v>
      </c>
      <c r="C22" s="33">
        <f>C23+C24+C25+C26+C27</f>
        <v>350</v>
      </c>
      <c r="D22" s="26">
        <f>D24</f>
        <v>2</v>
      </c>
      <c r="E22" s="60">
        <v>24</v>
      </c>
      <c r="F22" s="29">
        <f>SUM(F23:F27)</f>
        <v>2291</v>
      </c>
      <c r="G22" s="26">
        <f>SUM(G23:G27)</f>
        <v>344</v>
      </c>
      <c r="H22" s="26">
        <f>SUM(H23:H27)</f>
        <v>90</v>
      </c>
      <c r="I22" s="21">
        <f t="shared" si="0"/>
        <v>3101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89" t="s">
        <v>63</v>
      </c>
      <c r="B23" s="16" t="s">
        <v>21</v>
      </c>
      <c r="C23" s="28">
        <v>0</v>
      </c>
      <c r="D23" s="12">
        <v>0</v>
      </c>
      <c r="E23" s="61"/>
      <c r="F23" s="12">
        <v>0</v>
      </c>
      <c r="G23" s="12"/>
      <c r="H23" s="12"/>
      <c r="I23" s="21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89" t="s">
        <v>64</v>
      </c>
      <c r="B24" s="16" t="s">
        <v>22</v>
      </c>
      <c r="C24" s="32">
        <v>350</v>
      </c>
      <c r="D24" s="12">
        <v>2</v>
      </c>
      <c r="E24" s="61">
        <v>24</v>
      </c>
      <c r="F24" s="12">
        <v>2291</v>
      </c>
      <c r="G24" s="34">
        <v>344</v>
      </c>
      <c r="H24" s="12">
        <v>90</v>
      </c>
      <c r="I24" s="21">
        <f t="shared" si="0"/>
        <v>3101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89" t="s">
        <v>65</v>
      </c>
      <c r="B25" s="16" t="s">
        <v>23</v>
      </c>
      <c r="C25" s="28">
        <v>0</v>
      </c>
      <c r="D25" s="12">
        <v>0</v>
      </c>
      <c r="E25" s="61"/>
      <c r="F25" s="12">
        <v>0</v>
      </c>
      <c r="G25" s="12"/>
      <c r="H25" s="12"/>
      <c r="I25" s="21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89" t="s">
        <v>66</v>
      </c>
      <c r="B26" s="16" t="s">
        <v>24</v>
      </c>
      <c r="C26" s="28">
        <v>0</v>
      </c>
      <c r="D26" s="12">
        <v>0</v>
      </c>
      <c r="E26" s="61"/>
      <c r="F26" s="12">
        <v>0</v>
      </c>
      <c r="G26" s="12"/>
      <c r="H26" s="12"/>
      <c r="I26" s="21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89" t="s">
        <v>67</v>
      </c>
      <c r="B27" s="16" t="s">
        <v>25</v>
      </c>
      <c r="C27" s="28">
        <v>0</v>
      </c>
      <c r="D27" s="12">
        <v>0</v>
      </c>
      <c r="E27" s="61"/>
      <c r="F27" s="12">
        <v>0</v>
      </c>
      <c r="G27" s="12"/>
      <c r="H27" s="12"/>
      <c r="I27" s="21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89" t="s">
        <v>68</v>
      </c>
      <c r="B28" s="16" t="s">
        <v>26</v>
      </c>
      <c r="C28" s="33">
        <v>87</v>
      </c>
      <c r="D28" s="26">
        <v>0</v>
      </c>
      <c r="E28" s="61"/>
      <c r="F28" s="29">
        <f>SUM(F29:F33)</f>
        <v>7387</v>
      </c>
      <c r="G28" s="26">
        <f>G30</f>
        <v>5</v>
      </c>
      <c r="H28" s="26">
        <v>68</v>
      </c>
      <c r="I28" s="21">
        <f t="shared" si="0"/>
        <v>7547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89" t="s">
        <v>69</v>
      </c>
      <c r="B29" s="16" t="s">
        <v>27</v>
      </c>
      <c r="C29" s="30">
        <v>68</v>
      </c>
      <c r="D29" s="12">
        <v>0</v>
      </c>
      <c r="E29" s="61"/>
      <c r="F29" s="12">
        <v>1605</v>
      </c>
      <c r="G29" s="12">
        <v>5</v>
      </c>
      <c r="H29" s="1">
        <v>29</v>
      </c>
      <c r="I29" s="21">
        <f t="shared" si="0"/>
        <v>1707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89" t="s">
        <v>70</v>
      </c>
      <c r="B30" s="16" t="s">
        <v>28</v>
      </c>
      <c r="C30" s="30">
        <v>424</v>
      </c>
      <c r="D30" s="12">
        <v>0</v>
      </c>
      <c r="E30" s="61"/>
      <c r="F30" s="12">
        <v>2099</v>
      </c>
      <c r="G30" s="12">
        <v>5</v>
      </c>
      <c r="H30" s="12">
        <v>64</v>
      </c>
      <c r="I30" s="21">
        <f t="shared" si="0"/>
        <v>2592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89" t="s">
        <v>71</v>
      </c>
      <c r="B31" s="16" t="s">
        <v>29</v>
      </c>
      <c r="C31" s="28">
        <v>0</v>
      </c>
      <c r="D31" s="12">
        <v>0</v>
      </c>
      <c r="E31" s="61"/>
      <c r="F31" s="12">
        <v>0</v>
      </c>
      <c r="G31" s="12"/>
      <c r="H31" s="12"/>
      <c r="I31" s="21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89" t="s">
        <v>72</v>
      </c>
      <c r="B32" s="16" t="s">
        <v>30</v>
      </c>
      <c r="C32" s="28">
        <v>0</v>
      </c>
      <c r="D32" s="12">
        <v>0</v>
      </c>
      <c r="E32" s="61"/>
      <c r="F32" s="12">
        <v>0</v>
      </c>
      <c r="G32" s="12"/>
      <c r="H32" s="12"/>
      <c r="I32" s="21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89" t="s">
        <v>73</v>
      </c>
      <c r="B33" s="16" t="s">
        <v>31</v>
      </c>
      <c r="C33" s="28">
        <v>100</v>
      </c>
      <c r="D33" s="12">
        <v>0</v>
      </c>
      <c r="E33" s="61"/>
      <c r="F33" s="12">
        <v>3683</v>
      </c>
      <c r="G33" s="12">
        <v>3</v>
      </c>
      <c r="H33" s="12">
        <v>33</v>
      </c>
      <c r="I33" s="21">
        <f t="shared" si="0"/>
        <v>3819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89" t="s">
        <v>74</v>
      </c>
      <c r="B34" s="16" t="s">
        <v>32</v>
      </c>
      <c r="C34" s="33"/>
      <c r="D34" s="26">
        <v>0</v>
      </c>
      <c r="E34" s="60">
        <v>0</v>
      </c>
      <c r="F34" s="26">
        <v>0</v>
      </c>
      <c r="G34" s="26">
        <f>G35+G36+G37</f>
        <v>0</v>
      </c>
      <c r="H34" s="26">
        <f>SUM(H35:H37)</f>
        <v>0</v>
      </c>
      <c r="I34" s="21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90" t="s">
        <v>77</v>
      </c>
      <c r="B35" s="16" t="s">
        <v>33</v>
      </c>
      <c r="C35" s="28"/>
      <c r="D35" s="12">
        <v>0</v>
      </c>
      <c r="E35" s="61"/>
      <c r="F35" s="12">
        <v>0</v>
      </c>
      <c r="G35" s="12"/>
      <c r="H35" s="12"/>
      <c r="I35" s="21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89" t="s">
        <v>75</v>
      </c>
      <c r="B36" s="16" t="s">
        <v>34</v>
      </c>
      <c r="C36" s="28"/>
      <c r="D36" s="12">
        <v>0</v>
      </c>
      <c r="E36" s="61"/>
      <c r="F36" s="12">
        <v>0</v>
      </c>
      <c r="G36" s="12"/>
      <c r="H36" s="12"/>
      <c r="I36" s="21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90" t="s">
        <v>76</v>
      </c>
      <c r="B37" s="16" t="s">
        <v>35</v>
      </c>
      <c r="C37" s="28"/>
      <c r="D37" s="12">
        <v>0</v>
      </c>
      <c r="E37" s="61"/>
      <c r="F37" s="12">
        <v>0</v>
      </c>
      <c r="G37" s="12"/>
      <c r="H37" s="12"/>
      <c r="I37" s="21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88" t="s">
        <v>78</v>
      </c>
      <c r="B38" s="11" t="s">
        <v>36</v>
      </c>
      <c r="C38" s="28"/>
      <c r="D38" s="12">
        <v>0</v>
      </c>
      <c r="E38" s="61"/>
      <c r="F38" s="12">
        <v>0</v>
      </c>
      <c r="G38" s="12"/>
      <c r="H38" s="12"/>
      <c r="I38" s="19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91" t="s">
        <v>79</v>
      </c>
      <c r="B39" s="11" t="s">
        <v>37</v>
      </c>
      <c r="C39" s="27">
        <v>147</v>
      </c>
      <c r="D39" s="26">
        <v>59</v>
      </c>
      <c r="E39" s="61">
        <v>206</v>
      </c>
      <c r="F39" s="12">
        <v>40</v>
      </c>
      <c r="G39" s="12">
        <v>87</v>
      </c>
      <c r="H39" s="12">
        <v>25</v>
      </c>
      <c r="I39" s="19">
        <f t="shared" si="0"/>
        <v>564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91" t="s">
        <v>80</v>
      </c>
      <c r="B40" s="11" t="s">
        <v>38</v>
      </c>
      <c r="C40" s="28"/>
      <c r="D40" s="12">
        <v>0</v>
      </c>
      <c r="E40" s="61"/>
      <c r="F40" s="12">
        <v>0</v>
      </c>
      <c r="G40" s="12"/>
      <c r="H40" s="12"/>
      <c r="I40" s="19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91" t="s">
        <v>81</v>
      </c>
      <c r="B41" s="11" t="s">
        <v>39</v>
      </c>
      <c r="C41" s="28"/>
      <c r="D41" s="12">
        <v>0</v>
      </c>
      <c r="E41" s="61"/>
      <c r="F41" s="12">
        <v>0</v>
      </c>
      <c r="G41" s="12"/>
      <c r="H41" s="12"/>
      <c r="I41" s="19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91" t="s">
        <v>82</v>
      </c>
      <c r="B42" s="11" t="s">
        <v>40</v>
      </c>
      <c r="C42" s="28"/>
      <c r="D42" s="12">
        <v>0</v>
      </c>
      <c r="E42" s="61"/>
      <c r="F42" s="12">
        <v>0</v>
      </c>
      <c r="G42" s="12"/>
      <c r="H42" s="12"/>
      <c r="I42" s="19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91" t="s">
        <v>83</v>
      </c>
      <c r="B43" s="11" t="s">
        <v>41</v>
      </c>
      <c r="C43" s="28"/>
      <c r="D43" s="12">
        <v>0</v>
      </c>
      <c r="E43" s="61"/>
      <c r="F43" s="12">
        <v>0</v>
      </c>
      <c r="G43" s="12"/>
      <c r="H43" s="12"/>
      <c r="I43" s="19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92" t="s">
        <v>84</v>
      </c>
      <c r="B44" s="14" t="s">
        <v>42</v>
      </c>
      <c r="C44" s="31">
        <f>C39+C3</f>
        <v>649</v>
      </c>
      <c r="D44" s="26">
        <f>D39+D3</f>
        <v>141</v>
      </c>
      <c r="E44" s="60">
        <v>243</v>
      </c>
      <c r="F44" s="52">
        <f>SUM(F3,F39)</f>
        <v>2332</v>
      </c>
      <c r="G44" s="26">
        <f>G3+G39</f>
        <v>600</v>
      </c>
      <c r="H44" s="47">
        <f>H39+H3</f>
        <v>115</v>
      </c>
      <c r="I44" s="23">
        <f t="shared" si="0"/>
        <v>4080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99B68-4236-47D0-8448-BC83B3434DB5}">
  <dimension ref="A1:AR126"/>
  <sheetViews>
    <sheetView zoomScale="80" zoomScaleNormal="80" workbookViewId="0">
      <selection activeCell="C2" sqref="C2:I2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7" t="s">
        <v>88</v>
      </c>
    </row>
    <row r="2" spans="1:39" s="7" customFormat="1" ht="15" x14ac:dyDescent="0.25">
      <c r="A2" s="8"/>
      <c r="B2" s="9"/>
      <c r="C2" s="120" t="s">
        <v>93</v>
      </c>
      <c r="D2" s="120" t="s">
        <v>94</v>
      </c>
      <c r="E2" s="120" t="s">
        <v>95</v>
      </c>
      <c r="F2" s="120" t="s">
        <v>96</v>
      </c>
      <c r="G2" s="120" t="s">
        <v>97</v>
      </c>
      <c r="H2" s="121" t="s">
        <v>98</v>
      </c>
      <c r="I2" s="121" t="s">
        <v>99</v>
      </c>
    </row>
    <row r="3" spans="1:39" s="1" customFormat="1" x14ac:dyDescent="0.2">
      <c r="A3" s="93" t="s">
        <v>59</v>
      </c>
      <c r="B3" s="11" t="s">
        <v>1</v>
      </c>
      <c r="C3" s="31">
        <f>C4+C21</f>
        <v>510</v>
      </c>
      <c r="D3" s="26">
        <f>D4+D21</f>
        <v>71</v>
      </c>
      <c r="E3" s="26">
        <f>E4+E21</f>
        <v>35</v>
      </c>
      <c r="F3" s="26">
        <f>SUM(F4,F21)</f>
        <v>841</v>
      </c>
      <c r="G3" s="26">
        <f>G4+G21</f>
        <v>423</v>
      </c>
      <c r="H3" s="26">
        <f>H4+H21</f>
        <v>61</v>
      </c>
      <c r="I3" s="19">
        <f>SUM(C3:H3)</f>
        <v>1941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93" t="s">
        <v>60</v>
      </c>
      <c r="B4" s="11" t="s">
        <v>2</v>
      </c>
      <c r="C4" s="31">
        <f>C5+C17</f>
        <v>168</v>
      </c>
      <c r="D4" s="26">
        <f>D5+D17</f>
        <v>67</v>
      </c>
      <c r="E4" s="26">
        <f>SUM(E5,E17)</f>
        <v>10</v>
      </c>
      <c r="F4" s="26">
        <f>SUM(F5)</f>
        <v>1</v>
      </c>
      <c r="G4" s="26">
        <f>G5</f>
        <v>73</v>
      </c>
      <c r="H4" s="26">
        <f>H5+H17</f>
        <v>0</v>
      </c>
      <c r="I4" s="19">
        <f t="shared" ref="I4:I44" si="0">SUM(C4:H4)</f>
        <v>319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94" t="s">
        <v>61</v>
      </c>
      <c r="B5" s="16" t="s">
        <v>3</v>
      </c>
      <c r="C5" s="31">
        <f t="shared" ref="C5" si="1">C6+C7+C8+C9+C10</f>
        <v>168</v>
      </c>
      <c r="D5" s="26">
        <f>SUM(D6:D10)</f>
        <v>67</v>
      </c>
      <c r="E5" s="26">
        <f>SUM(E6:E10)</f>
        <v>10</v>
      </c>
      <c r="F5" s="26">
        <f>SUM(F6:F10)</f>
        <v>1</v>
      </c>
      <c r="G5" s="26">
        <f>G6+G8</f>
        <v>73</v>
      </c>
      <c r="H5" s="26">
        <f>SUM(H6:H10)</f>
        <v>0</v>
      </c>
      <c r="I5" s="21">
        <f t="shared" si="0"/>
        <v>319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94" t="s">
        <v>62</v>
      </c>
      <c r="B6" s="16" t="s">
        <v>4</v>
      </c>
      <c r="C6" s="27">
        <v>143</v>
      </c>
      <c r="D6" s="12">
        <v>3</v>
      </c>
      <c r="E6" s="12">
        <v>2</v>
      </c>
      <c r="F6" s="12">
        <v>1</v>
      </c>
      <c r="G6" s="34">
        <v>62</v>
      </c>
      <c r="H6" s="12"/>
      <c r="I6" s="21">
        <f t="shared" si="0"/>
        <v>211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94" t="s">
        <v>63</v>
      </c>
      <c r="B7" s="16" t="s">
        <v>5</v>
      </c>
      <c r="C7" s="28">
        <v>0</v>
      </c>
      <c r="D7" s="12">
        <v>0</v>
      </c>
      <c r="E7" s="12"/>
      <c r="F7" s="12">
        <v>0</v>
      </c>
      <c r="G7" s="34"/>
      <c r="H7" s="12"/>
      <c r="I7" s="21">
        <f t="shared" si="0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94" t="s">
        <v>64</v>
      </c>
      <c r="B8" s="16" t="s">
        <v>6</v>
      </c>
      <c r="C8" s="27">
        <v>10</v>
      </c>
      <c r="D8" s="12">
        <v>35</v>
      </c>
      <c r="E8" s="12"/>
      <c r="F8" s="12">
        <v>0</v>
      </c>
      <c r="G8" s="34">
        <v>11</v>
      </c>
      <c r="H8" s="12"/>
      <c r="I8" s="21">
        <f t="shared" si="0"/>
        <v>56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94" t="s">
        <v>65</v>
      </c>
      <c r="B9" s="16" t="s">
        <v>7</v>
      </c>
      <c r="C9" s="28">
        <v>0</v>
      </c>
      <c r="D9" s="12">
        <v>29</v>
      </c>
      <c r="E9" s="12">
        <v>8</v>
      </c>
      <c r="F9" s="12">
        <v>0</v>
      </c>
      <c r="G9" s="12"/>
      <c r="H9" s="12"/>
      <c r="I9" s="21">
        <f t="shared" si="0"/>
        <v>37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94" t="s">
        <v>66</v>
      </c>
      <c r="B10" s="16" t="s">
        <v>8</v>
      </c>
      <c r="C10" s="28">
        <v>15</v>
      </c>
      <c r="D10" s="12">
        <v>0</v>
      </c>
      <c r="E10" s="12"/>
      <c r="F10" s="12">
        <v>0</v>
      </c>
      <c r="G10" s="12"/>
      <c r="H10" s="12"/>
      <c r="I10" s="21">
        <f t="shared" si="0"/>
        <v>15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94" t="s">
        <v>67</v>
      </c>
      <c r="B11" s="16" t="s">
        <v>9</v>
      </c>
      <c r="C11" s="33">
        <v>95</v>
      </c>
      <c r="D11" s="26">
        <f>MAX(D12:D16)</f>
        <v>66</v>
      </c>
      <c r="E11" s="12">
        <v>10</v>
      </c>
      <c r="F11" s="29">
        <f>SUM(F16,F13)</f>
        <v>2</v>
      </c>
      <c r="G11" s="26">
        <f>G13</f>
        <v>25</v>
      </c>
      <c r="H11" s="26"/>
      <c r="I11" s="21">
        <f t="shared" si="0"/>
        <v>198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94" t="s">
        <v>68</v>
      </c>
      <c r="B12" s="16" t="s">
        <v>10</v>
      </c>
      <c r="C12" s="30">
        <v>91</v>
      </c>
      <c r="D12" s="12">
        <v>66</v>
      </c>
      <c r="E12" s="12">
        <v>8</v>
      </c>
      <c r="F12" s="12">
        <v>0</v>
      </c>
      <c r="G12" s="34">
        <v>22</v>
      </c>
      <c r="H12" s="12"/>
      <c r="I12" s="21">
        <f t="shared" si="0"/>
        <v>187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94" t="s">
        <v>69</v>
      </c>
      <c r="B13" s="16" t="s">
        <v>11</v>
      </c>
      <c r="C13" s="30">
        <v>34</v>
      </c>
      <c r="D13" s="12">
        <v>59</v>
      </c>
      <c r="E13" s="12">
        <v>6</v>
      </c>
      <c r="F13" s="12">
        <v>1</v>
      </c>
      <c r="G13" s="34">
        <v>25</v>
      </c>
      <c r="H13" s="12"/>
      <c r="I13" s="21">
        <f t="shared" si="0"/>
        <v>125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94" t="s">
        <v>70</v>
      </c>
      <c r="B14" s="16" t="s">
        <v>12</v>
      </c>
      <c r="C14" s="28">
        <v>0</v>
      </c>
      <c r="D14" s="12">
        <v>0</v>
      </c>
      <c r="E14" s="12"/>
      <c r="F14" s="12">
        <v>0</v>
      </c>
      <c r="G14" s="34"/>
      <c r="H14" s="12"/>
      <c r="I14" s="21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94" t="s">
        <v>71</v>
      </c>
      <c r="B15" s="16" t="s">
        <v>13</v>
      </c>
      <c r="C15" s="28">
        <v>0</v>
      </c>
      <c r="D15" s="12">
        <v>0</v>
      </c>
      <c r="E15" s="12"/>
      <c r="F15" s="12">
        <v>0</v>
      </c>
      <c r="G15" s="34"/>
      <c r="H15" s="12"/>
      <c r="I15" s="21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94" t="s">
        <v>72</v>
      </c>
      <c r="B16" s="16" t="s">
        <v>14</v>
      </c>
      <c r="C16" s="28">
        <v>19</v>
      </c>
      <c r="D16" s="12">
        <v>1</v>
      </c>
      <c r="E16" s="12">
        <v>6</v>
      </c>
      <c r="F16" s="12">
        <v>1</v>
      </c>
      <c r="G16" s="34">
        <v>6</v>
      </c>
      <c r="H16" s="12"/>
      <c r="I16" s="21">
        <f t="shared" si="0"/>
        <v>33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94" t="s">
        <v>73</v>
      </c>
      <c r="B17" s="16" t="s">
        <v>15</v>
      </c>
      <c r="C17" s="31">
        <f>SUM(C18:C20)</f>
        <v>0</v>
      </c>
      <c r="D17" s="26">
        <f>SUM(D18:D20)</f>
        <v>0</v>
      </c>
      <c r="E17" s="26">
        <f>SUM(E18:E20)</f>
        <v>0</v>
      </c>
      <c r="F17" s="29">
        <v>0</v>
      </c>
      <c r="G17" s="26"/>
      <c r="H17" s="29">
        <f>SUM(H18:H20)</f>
        <v>0</v>
      </c>
      <c r="I17" s="21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94" t="s">
        <v>74</v>
      </c>
      <c r="B18" s="16" t="s">
        <v>16</v>
      </c>
      <c r="C18" s="28"/>
      <c r="D18" s="12">
        <v>0</v>
      </c>
      <c r="E18" s="12"/>
      <c r="F18" s="12">
        <v>0</v>
      </c>
      <c r="G18" s="12"/>
      <c r="H18" s="12"/>
      <c r="I18" s="21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94" t="s">
        <v>75</v>
      </c>
      <c r="B19" s="16" t="s">
        <v>17</v>
      </c>
      <c r="C19" s="28"/>
      <c r="D19" s="12">
        <v>0</v>
      </c>
      <c r="E19" s="12"/>
      <c r="F19" s="12">
        <v>0</v>
      </c>
      <c r="G19" s="12"/>
      <c r="H19" s="12"/>
      <c r="I19" s="21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95" t="s">
        <v>76</v>
      </c>
      <c r="B20" s="16" t="s">
        <v>18</v>
      </c>
      <c r="C20" s="28"/>
      <c r="D20" s="12">
        <v>0</v>
      </c>
      <c r="E20" s="12"/>
      <c r="F20" s="12">
        <v>0</v>
      </c>
      <c r="G20" s="12"/>
      <c r="H20" s="12"/>
      <c r="I20" s="21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96" t="s">
        <v>60</v>
      </c>
      <c r="B21" s="11" t="s">
        <v>19</v>
      </c>
      <c r="C21" s="31">
        <f>C22</f>
        <v>342</v>
      </c>
      <c r="D21" s="26">
        <v>4</v>
      </c>
      <c r="E21" s="26">
        <f>SUM(E22,E28,E34)</f>
        <v>25</v>
      </c>
      <c r="F21" s="29">
        <f>SUM(F22,F34)</f>
        <v>840</v>
      </c>
      <c r="G21" s="26">
        <f>G22</f>
        <v>350</v>
      </c>
      <c r="H21" s="26">
        <f>H22+H34</f>
        <v>61</v>
      </c>
      <c r="I21" s="19">
        <f t="shared" si="0"/>
        <v>1622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94" t="s">
        <v>62</v>
      </c>
      <c r="B22" s="16" t="s">
        <v>20</v>
      </c>
      <c r="C22" s="33">
        <f>C23+C24+C25+C26+C27</f>
        <v>342</v>
      </c>
      <c r="D22" s="26">
        <v>4</v>
      </c>
      <c r="E22" s="26">
        <f>SUM(E23:E27)</f>
        <v>25</v>
      </c>
      <c r="F22" s="29">
        <f>SUM(F23:F27)</f>
        <v>840</v>
      </c>
      <c r="G22" s="26">
        <f>SUM(G23:G27)</f>
        <v>350</v>
      </c>
      <c r="H22" s="26">
        <f>SUM(H23:H27)</f>
        <v>61</v>
      </c>
      <c r="I22" s="21">
        <f t="shared" si="0"/>
        <v>1622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94" t="s">
        <v>63</v>
      </c>
      <c r="B23" s="16" t="s">
        <v>21</v>
      </c>
      <c r="C23" s="28">
        <v>0</v>
      </c>
      <c r="D23" s="12">
        <v>0</v>
      </c>
      <c r="E23" s="12"/>
      <c r="F23" s="12">
        <v>0</v>
      </c>
      <c r="G23" s="12"/>
      <c r="H23" s="12"/>
      <c r="I23" s="21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94" t="s">
        <v>64</v>
      </c>
      <c r="B24" s="16" t="s">
        <v>22</v>
      </c>
      <c r="C24" s="32">
        <v>342</v>
      </c>
      <c r="D24" s="12">
        <v>4</v>
      </c>
      <c r="E24" s="12">
        <v>25</v>
      </c>
      <c r="F24" s="12">
        <v>840</v>
      </c>
      <c r="G24" s="12">
        <v>350</v>
      </c>
      <c r="H24" s="12">
        <v>61</v>
      </c>
      <c r="I24" s="21">
        <f t="shared" si="0"/>
        <v>1622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94" t="s">
        <v>65</v>
      </c>
      <c r="B25" s="16" t="s">
        <v>23</v>
      </c>
      <c r="C25" s="28">
        <v>0</v>
      </c>
      <c r="D25" s="12">
        <v>0</v>
      </c>
      <c r="E25" s="12"/>
      <c r="F25" s="12">
        <v>0</v>
      </c>
      <c r="G25" s="12"/>
      <c r="H25" s="12"/>
      <c r="I25" s="21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94" t="s">
        <v>66</v>
      </c>
      <c r="B26" s="16" t="s">
        <v>24</v>
      </c>
      <c r="C26" s="28">
        <v>0</v>
      </c>
      <c r="D26" s="12">
        <v>0</v>
      </c>
      <c r="E26" s="12"/>
      <c r="F26" s="12">
        <v>0</v>
      </c>
      <c r="G26" s="12"/>
      <c r="H26" s="12"/>
      <c r="I26" s="21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94" t="s">
        <v>67</v>
      </c>
      <c r="B27" s="16" t="s">
        <v>25</v>
      </c>
      <c r="C27" s="28">
        <v>0</v>
      </c>
      <c r="D27" s="12">
        <v>0</v>
      </c>
      <c r="E27" s="12"/>
      <c r="F27" s="12">
        <v>0</v>
      </c>
      <c r="G27" s="12"/>
      <c r="H27" s="12"/>
      <c r="I27" s="21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94" t="s">
        <v>68</v>
      </c>
      <c r="B28" s="16" t="s">
        <v>26</v>
      </c>
      <c r="C28" s="33">
        <v>120</v>
      </c>
      <c r="D28" s="26">
        <v>0</v>
      </c>
      <c r="E28" s="12"/>
      <c r="F28" s="29">
        <f>SUM(F29:F33)</f>
        <v>578</v>
      </c>
      <c r="G28" s="26">
        <v>0</v>
      </c>
      <c r="H28" s="26">
        <v>25</v>
      </c>
      <c r="I28" s="21">
        <f t="shared" si="0"/>
        <v>723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94" t="s">
        <v>69</v>
      </c>
      <c r="B29" s="16" t="s">
        <v>27</v>
      </c>
      <c r="C29" s="30">
        <v>52</v>
      </c>
      <c r="D29" s="12">
        <v>0</v>
      </c>
      <c r="E29" s="12"/>
      <c r="F29" s="12">
        <v>0</v>
      </c>
      <c r="G29" s="12"/>
      <c r="H29" s="1">
        <v>20</v>
      </c>
      <c r="I29" s="21">
        <f t="shared" si="0"/>
        <v>72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94" t="s">
        <v>70</v>
      </c>
      <c r="B30" s="16" t="s">
        <v>28</v>
      </c>
      <c r="C30" s="30">
        <v>116</v>
      </c>
      <c r="D30" s="12">
        <v>0</v>
      </c>
      <c r="E30" s="12"/>
      <c r="F30" s="12">
        <v>562</v>
      </c>
      <c r="G30" s="12"/>
      <c r="H30" s="12">
        <v>25</v>
      </c>
      <c r="I30" s="21">
        <f t="shared" si="0"/>
        <v>703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94" t="s">
        <v>71</v>
      </c>
      <c r="B31" s="16" t="s">
        <v>29</v>
      </c>
      <c r="C31" s="28">
        <v>0</v>
      </c>
      <c r="D31" s="12">
        <v>0</v>
      </c>
      <c r="E31" s="12"/>
      <c r="F31" s="12">
        <v>0</v>
      </c>
      <c r="G31" s="12"/>
      <c r="H31" s="12"/>
      <c r="I31" s="21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94" t="s">
        <v>72</v>
      </c>
      <c r="B32" s="16" t="s">
        <v>30</v>
      </c>
      <c r="C32" s="28">
        <v>0</v>
      </c>
      <c r="D32" s="12">
        <v>0</v>
      </c>
      <c r="E32" s="12"/>
      <c r="F32" s="12">
        <v>0</v>
      </c>
      <c r="G32" s="12"/>
      <c r="H32" s="12"/>
      <c r="I32" s="21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94" t="s">
        <v>73</v>
      </c>
      <c r="B33" s="16" t="s">
        <v>31</v>
      </c>
      <c r="C33" s="28">
        <v>100</v>
      </c>
      <c r="D33" s="12">
        <v>0</v>
      </c>
      <c r="E33" s="12"/>
      <c r="F33" s="12">
        <v>16</v>
      </c>
      <c r="G33" s="12"/>
      <c r="H33" s="12">
        <v>20</v>
      </c>
      <c r="I33" s="21">
        <f t="shared" si="0"/>
        <v>136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94" t="s">
        <v>74</v>
      </c>
      <c r="B34" s="16" t="s">
        <v>32</v>
      </c>
      <c r="C34" s="33"/>
      <c r="D34" s="26">
        <v>0</v>
      </c>
      <c r="E34" s="26">
        <f>SUM(E35:E37)</f>
        <v>0</v>
      </c>
      <c r="F34" s="26">
        <v>0</v>
      </c>
      <c r="G34" s="26"/>
      <c r="H34" s="26">
        <f>SUM(H35:H37)</f>
        <v>0</v>
      </c>
      <c r="I34" s="21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95" t="s">
        <v>77</v>
      </c>
      <c r="B35" s="16" t="s">
        <v>33</v>
      </c>
      <c r="C35" s="28"/>
      <c r="D35" s="12">
        <v>0</v>
      </c>
      <c r="E35" s="12"/>
      <c r="F35" s="12">
        <v>0</v>
      </c>
      <c r="G35" s="12"/>
      <c r="H35" s="12"/>
      <c r="I35" s="21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94" t="s">
        <v>75</v>
      </c>
      <c r="B36" s="16" t="s">
        <v>34</v>
      </c>
      <c r="C36" s="28"/>
      <c r="D36" s="12">
        <v>0</v>
      </c>
      <c r="E36" s="12"/>
      <c r="F36" s="12">
        <v>0</v>
      </c>
      <c r="G36" s="12"/>
      <c r="H36" s="12"/>
      <c r="I36" s="21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95" t="s">
        <v>76</v>
      </c>
      <c r="B37" s="16" t="s">
        <v>35</v>
      </c>
      <c r="C37" s="28"/>
      <c r="D37" s="12">
        <v>0</v>
      </c>
      <c r="E37" s="12"/>
      <c r="F37" s="12">
        <v>0</v>
      </c>
      <c r="G37" s="12"/>
      <c r="H37" s="12"/>
      <c r="I37" s="21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93" t="s">
        <v>78</v>
      </c>
      <c r="B38" s="11" t="s">
        <v>36</v>
      </c>
      <c r="C38" s="28"/>
      <c r="D38" s="12">
        <v>0</v>
      </c>
      <c r="E38" s="12"/>
      <c r="F38" s="12">
        <v>0</v>
      </c>
      <c r="G38" s="12"/>
      <c r="H38" s="12"/>
      <c r="I38" s="19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96" t="s">
        <v>79</v>
      </c>
      <c r="B39" s="11" t="s">
        <v>37</v>
      </c>
      <c r="C39" s="27">
        <v>117</v>
      </c>
      <c r="D39" s="26">
        <v>19</v>
      </c>
      <c r="E39" s="12">
        <v>171</v>
      </c>
      <c r="F39" s="12">
        <v>34</v>
      </c>
      <c r="G39" s="12">
        <v>53</v>
      </c>
      <c r="H39" s="12">
        <v>38</v>
      </c>
      <c r="I39" s="19">
        <f t="shared" si="0"/>
        <v>432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96" t="s">
        <v>80</v>
      </c>
      <c r="B40" s="11" t="s">
        <v>38</v>
      </c>
      <c r="C40" s="28"/>
      <c r="D40" s="12">
        <v>0</v>
      </c>
      <c r="E40" s="12"/>
      <c r="F40" s="12">
        <v>0</v>
      </c>
      <c r="G40" s="12"/>
      <c r="H40" s="12"/>
      <c r="I40" s="19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96" t="s">
        <v>81</v>
      </c>
      <c r="B41" s="11" t="s">
        <v>39</v>
      </c>
      <c r="C41" s="28"/>
      <c r="D41" s="12">
        <v>0</v>
      </c>
      <c r="E41" s="12"/>
      <c r="F41" s="12">
        <v>0</v>
      </c>
      <c r="G41" s="12"/>
      <c r="H41" s="12"/>
      <c r="I41" s="19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96" t="s">
        <v>82</v>
      </c>
      <c r="B42" s="11" t="s">
        <v>40</v>
      </c>
      <c r="C42" s="28"/>
      <c r="D42" s="12">
        <v>0</v>
      </c>
      <c r="E42" s="12"/>
      <c r="F42" s="12">
        <v>0</v>
      </c>
      <c r="G42" s="12"/>
      <c r="H42" s="12"/>
      <c r="I42" s="19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96" t="s">
        <v>83</v>
      </c>
      <c r="B43" s="11" t="s">
        <v>41</v>
      </c>
      <c r="C43" s="28"/>
      <c r="D43" s="12">
        <v>0</v>
      </c>
      <c r="E43" s="12"/>
      <c r="F43" s="12">
        <v>0</v>
      </c>
      <c r="G43" s="12"/>
      <c r="H43" s="12"/>
      <c r="I43" s="19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97" t="s">
        <v>84</v>
      </c>
      <c r="B44" s="14" t="s">
        <v>42</v>
      </c>
      <c r="C44" s="31">
        <f>C39+C3</f>
        <v>627</v>
      </c>
      <c r="D44" s="26">
        <f>D39+D3</f>
        <v>90</v>
      </c>
      <c r="E44" s="26">
        <f>SUM(E3,E38:E43)</f>
        <v>206</v>
      </c>
      <c r="F44" s="52">
        <f>SUM(F3,F39)</f>
        <v>875</v>
      </c>
      <c r="G44" s="26">
        <f>G3+G39</f>
        <v>476</v>
      </c>
      <c r="H44" s="47">
        <f>H39+H3</f>
        <v>99</v>
      </c>
      <c r="I44" s="23">
        <f t="shared" si="0"/>
        <v>2373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3813-F505-411E-B923-8E706DC61055}">
  <dimension ref="A1:AY127"/>
  <sheetViews>
    <sheetView zoomScale="80" zoomScaleNormal="80" workbookViewId="0">
      <selection activeCell="C2" sqref="C2:P3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7" t="s">
        <v>89</v>
      </c>
    </row>
    <row r="2" spans="1:46" s="7" customFormat="1" ht="15" customHeight="1" x14ac:dyDescent="0.25">
      <c r="A2" s="8"/>
      <c r="B2" s="9"/>
      <c r="C2" s="74" t="s">
        <v>93</v>
      </c>
      <c r="D2" s="75"/>
      <c r="E2" s="74" t="s">
        <v>94</v>
      </c>
      <c r="F2" s="75"/>
      <c r="G2" s="74" t="s">
        <v>100</v>
      </c>
      <c r="H2" s="75"/>
      <c r="I2" s="74" t="s">
        <v>96</v>
      </c>
      <c r="J2" s="75"/>
      <c r="K2" s="74" t="s">
        <v>97</v>
      </c>
      <c r="L2" s="75"/>
      <c r="M2" s="74" t="s">
        <v>98</v>
      </c>
      <c r="N2" s="82"/>
      <c r="O2" s="76" t="s">
        <v>99</v>
      </c>
      <c r="P2" s="82"/>
    </row>
    <row r="3" spans="1:46" s="7" customFormat="1" x14ac:dyDescent="0.25">
      <c r="A3" s="24"/>
      <c r="B3" s="25"/>
      <c r="C3" s="113" t="s">
        <v>101</v>
      </c>
      <c r="D3" s="113" t="s">
        <v>102</v>
      </c>
      <c r="E3" s="113" t="s">
        <v>101</v>
      </c>
      <c r="F3" s="113" t="s">
        <v>102</v>
      </c>
      <c r="G3" s="113" t="s">
        <v>101</v>
      </c>
      <c r="H3" s="113" t="s">
        <v>102</v>
      </c>
      <c r="I3" s="113" t="s">
        <v>101</v>
      </c>
      <c r="J3" s="113" t="s">
        <v>102</v>
      </c>
      <c r="K3" s="113" t="s">
        <v>101</v>
      </c>
      <c r="L3" s="113" t="s">
        <v>102</v>
      </c>
      <c r="M3" s="113" t="s">
        <v>101</v>
      </c>
      <c r="N3" s="114" t="s">
        <v>102</v>
      </c>
      <c r="O3" s="113" t="s">
        <v>103</v>
      </c>
      <c r="P3" s="114" t="s">
        <v>102</v>
      </c>
    </row>
    <row r="4" spans="1:46" s="1" customFormat="1" x14ac:dyDescent="0.2">
      <c r="A4" s="98" t="s">
        <v>59</v>
      </c>
      <c r="B4" s="11" t="s">
        <v>1</v>
      </c>
      <c r="C4" s="26">
        <f t="shared" ref="C4:F4" si="0">C5+C22</f>
        <v>71439</v>
      </c>
      <c r="D4" s="26">
        <f t="shared" si="0"/>
        <v>22</v>
      </c>
      <c r="E4" s="26">
        <f t="shared" si="0"/>
        <v>28817</v>
      </c>
      <c r="F4" s="26">
        <f t="shared" si="0"/>
        <v>32</v>
      </c>
      <c r="G4" s="59">
        <v>7798</v>
      </c>
      <c r="H4" s="60">
        <v>16</v>
      </c>
      <c r="I4" s="49">
        <f>SUM(I5,I22,I29)</f>
        <v>10307</v>
      </c>
      <c r="J4" s="53">
        <v>0</v>
      </c>
      <c r="K4" s="43">
        <f>K5+K22</f>
        <v>54732.464000000007</v>
      </c>
      <c r="L4" s="26"/>
      <c r="M4" s="43">
        <f t="shared" ref="M4" si="1">M5+M22</f>
        <v>242.18</v>
      </c>
      <c r="N4" s="18"/>
      <c r="O4" s="18">
        <f>C4+E4+G4+I4+K4+M4</f>
        <v>173335.644</v>
      </c>
      <c r="P4" s="19">
        <f>D4+F4+H4+J4+L4+N4</f>
        <v>70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98" t="s">
        <v>60</v>
      </c>
      <c r="B5" s="11" t="s">
        <v>2</v>
      </c>
      <c r="C5" s="26">
        <f>C6+C12+C18</f>
        <v>67630</v>
      </c>
      <c r="D5" s="26">
        <f>D6+D12+D18</f>
        <v>22</v>
      </c>
      <c r="E5" s="26">
        <f>E6+E12+E18</f>
        <v>27614</v>
      </c>
      <c r="F5" s="26">
        <f>F6+F12+F18</f>
        <v>32</v>
      </c>
      <c r="G5" s="59">
        <v>7343</v>
      </c>
      <c r="H5" s="71"/>
      <c r="I5" s="49">
        <f>SUM(I12,I6)</f>
        <v>7881</v>
      </c>
      <c r="J5" s="53">
        <v>0</v>
      </c>
      <c r="K5" s="43">
        <f>K6+K12</f>
        <v>53505.573000000004</v>
      </c>
      <c r="L5" s="26"/>
      <c r="M5" s="43">
        <f t="shared" ref="M5" si="2">M6+M12</f>
        <v>0</v>
      </c>
      <c r="N5" s="18"/>
      <c r="O5" s="18">
        <f t="shared" ref="O5:O45" si="3">C5+E5+G5+I5+K5+M5</f>
        <v>163973.573</v>
      </c>
      <c r="P5" s="19">
        <f t="shared" ref="P5:P45" si="4">D5+F5+H5+J5+L5+N5</f>
        <v>54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99" t="s">
        <v>61</v>
      </c>
      <c r="B6" s="16" t="s">
        <v>3</v>
      </c>
      <c r="C6" s="26">
        <f>SUM(C7:C11)</f>
        <v>67221</v>
      </c>
      <c r="D6" s="26"/>
      <c r="E6" s="26">
        <f t="shared" ref="E6" si="5">SUM(E7:E11)</f>
        <v>27510</v>
      </c>
      <c r="F6" s="26">
        <f>SUM(F7:F11)</f>
        <v>0</v>
      </c>
      <c r="G6" s="59">
        <v>7323</v>
      </c>
      <c r="H6" s="71"/>
      <c r="I6" s="49">
        <f>SUM(I7:I11)</f>
        <v>7874</v>
      </c>
      <c r="J6" s="53">
        <v>0</v>
      </c>
      <c r="K6" s="43">
        <f>K7+K9</f>
        <v>53505.573000000004</v>
      </c>
      <c r="L6" s="26"/>
      <c r="M6" s="43">
        <f t="shared" ref="M6" si="6">SUM(M7:M11)</f>
        <v>0</v>
      </c>
      <c r="N6" s="20"/>
      <c r="O6" s="18">
        <f t="shared" si="3"/>
        <v>163433.573</v>
      </c>
      <c r="P6" s="19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99" t="s">
        <v>62</v>
      </c>
      <c r="B7" s="16" t="s">
        <v>4</v>
      </c>
      <c r="C7" s="34">
        <v>58772</v>
      </c>
      <c r="D7" s="12"/>
      <c r="E7" s="12">
        <v>16218</v>
      </c>
      <c r="F7" s="12">
        <v>0</v>
      </c>
      <c r="G7" s="63">
        <v>7323</v>
      </c>
      <c r="H7" s="70"/>
      <c r="I7" s="12">
        <v>6537</v>
      </c>
      <c r="J7" s="54"/>
      <c r="K7" s="44">
        <v>53353.16</v>
      </c>
      <c r="L7" s="34"/>
      <c r="M7" s="12"/>
      <c r="N7" s="20"/>
      <c r="O7" s="18">
        <f t="shared" si="3"/>
        <v>142203.16</v>
      </c>
      <c r="P7" s="19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99" t="s">
        <v>63</v>
      </c>
      <c r="B8" s="16" t="s">
        <v>5</v>
      </c>
      <c r="C8" s="34"/>
      <c r="D8" s="12"/>
      <c r="E8" s="12">
        <v>0</v>
      </c>
      <c r="F8" s="12">
        <v>0</v>
      </c>
      <c r="G8" s="64"/>
      <c r="H8" s="70"/>
      <c r="I8" s="12"/>
      <c r="J8" s="54"/>
      <c r="K8" s="44"/>
      <c r="L8" s="34"/>
      <c r="M8" s="12"/>
      <c r="N8" s="20"/>
      <c r="O8" s="18">
        <f t="shared" si="3"/>
        <v>0</v>
      </c>
      <c r="P8" s="19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99" t="s">
        <v>64</v>
      </c>
      <c r="B9" s="16" t="s">
        <v>6</v>
      </c>
      <c r="C9" s="34">
        <v>8320</v>
      </c>
      <c r="D9" s="12"/>
      <c r="E9" s="12">
        <v>665</v>
      </c>
      <c r="F9" s="12">
        <v>0</v>
      </c>
      <c r="G9" s="65"/>
      <c r="H9" s="70"/>
      <c r="I9" s="12">
        <v>630</v>
      </c>
      <c r="J9" s="54"/>
      <c r="K9" s="44">
        <v>152.41300000000001</v>
      </c>
      <c r="L9" s="34"/>
      <c r="M9" s="12"/>
      <c r="N9" s="20"/>
      <c r="O9" s="18">
        <f t="shared" si="3"/>
        <v>9767.4130000000005</v>
      </c>
      <c r="P9" s="19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99" t="s">
        <v>65</v>
      </c>
      <c r="B10" s="16" t="s">
        <v>7</v>
      </c>
      <c r="C10" s="34"/>
      <c r="D10" s="12"/>
      <c r="E10" s="12">
        <v>10627</v>
      </c>
      <c r="F10" s="12">
        <v>0</v>
      </c>
      <c r="G10" s="65"/>
      <c r="H10" s="70"/>
      <c r="I10" s="12">
        <v>707</v>
      </c>
      <c r="J10" s="54"/>
      <c r="K10" s="45"/>
      <c r="L10" s="12"/>
      <c r="M10" s="12"/>
      <c r="N10" s="20"/>
      <c r="O10" s="18">
        <f t="shared" si="3"/>
        <v>11334</v>
      </c>
      <c r="P10" s="19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99" t="s">
        <v>66</v>
      </c>
      <c r="B11" s="16" t="s">
        <v>8</v>
      </c>
      <c r="C11" s="34">
        <v>129</v>
      </c>
      <c r="D11" s="12"/>
      <c r="E11" s="12">
        <v>0</v>
      </c>
      <c r="F11" s="12">
        <v>0</v>
      </c>
      <c r="G11" s="64"/>
      <c r="H11" s="70"/>
      <c r="I11" s="12"/>
      <c r="J11" s="54"/>
      <c r="K11" s="45"/>
      <c r="L11" s="12"/>
      <c r="M11" s="12"/>
      <c r="N11" s="20"/>
      <c r="O11" s="18">
        <f t="shared" si="3"/>
        <v>129</v>
      </c>
      <c r="P11" s="19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99" t="s">
        <v>67</v>
      </c>
      <c r="B12" s="16" t="s">
        <v>9</v>
      </c>
      <c r="C12" s="29">
        <f>C13+C14+C15+C16+C17</f>
        <v>242</v>
      </c>
      <c r="D12" s="26"/>
      <c r="E12" s="26">
        <f t="shared" ref="E12" si="7">SUM(E13:E17)</f>
        <v>104</v>
      </c>
      <c r="F12" s="26">
        <v>0</v>
      </c>
      <c r="G12" s="66">
        <v>20</v>
      </c>
      <c r="H12" s="71"/>
      <c r="I12" s="51">
        <f>SUM(I13:I17)</f>
        <v>7</v>
      </c>
      <c r="J12" s="53">
        <f>SUM(J13:J15)</f>
        <v>0</v>
      </c>
      <c r="K12" s="43">
        <f>SUM(K13:K17)</f>
        <v>0</v>
      </c>
      <c r="L12" s="26"/>
      <c r="M12" s="43">
        <f t="shared" ref="M12" si="8">SUM(M13:M17)</f>
        <v>0</v>
      </c>
      <c r="N12" s="20"/>
      <c r="O12" s="18">
        <f t="shared" si="3"/>
        <v>373</v>
      </c>
      <c r="P12" s="19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99" t="s">
        <v>68</v>
      </c>
      <c r="B13" s="16" t="s">
        <v>10</v>
      </c>
      <c r="C13" s="34"/>
      <c r="D13" s="12"/>
      <c r="E13" s="12">
        <v>0</v>
      </c>
      <c r="F13" s="12">
        <v>0</v>
      </c>
      <c r="G13" s="65">
        <v>0</v>
      </c>
      <c r="H13" s="70"/>
      <c r="I13" s="12"/>
      <c r="J13" s="54">
        <v>0</v>
      </c>
      <c r="K13" s="45"/>
      <c r="L13" s="12"/>
      <c r="M13" s="12"/>
      <c r="N13" s="20"/>
      <c r="O13" s="18">
        <f t="shared" si="3"/>
        <v>0</v>
      </c>
      <c r="P13" s="19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99" t="s">
        <v>69</v>
      </c>
      <c r="B14" s="16" t="s">
        <v>11</v>
      </c>
      <c r="C14" s="34">
        <v>242</v>
      </c>
      <c r="D14" s="12"/>
      <c r="E14" s="12">
        <v>102</v>
      </c>
      <c r="F14" s="12">
        <v>0</v>
      </c>
      <c r="G14" s="65"/>
      <c r="H14" s="70"/>
      <c r="I14" s="12">
        <v>0</v>
      </c>
      <c r="J14" s="54">
        <v>0</v>
      </c>
      <c r="K14" s="45"/>
      <c r="L14" s="12"/>
      <c r="M14" s="12"/>
      <c r="N14" s="20"/>
      <c r="O14" s="18">
        <f t="shared" si="3"/>
        <v>344</v>
      </c>
      <c r="P14" s="19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99" t="s">
        <v>70</v>
      </c>
      <c r="B15" s="16" t="s">
        <v>12</v>
      </c>
      <c r="C15" s="34"/>
      <c r="D15" s="12"/>
      <c r="E15" s="12">
        <v>0</v>
      </c>
      <c r="F15" s="12">
        <v>0</v>
      </c>
      <c r="G15" s="64"/>
      <c r="H15" s="70"/>
      <c r="I15" s="12">
        <v>0</v>
      </c>
      <c r="J15" s="54">
        <v>0</v>
      </c>
      <c r="K15" s="45"/>
      <c r="L15" s="12"/>
      <c r="M15" s="12"/>
      <c r="N15" s="20"/>
      <c r="O15" s="18">
        <f t="shared" si="3"/>
        <v>0</v>
      </c>
      <c r="P15" s="19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99" t="s">
        <v>71</v>
      </c>
      <c r="B16" s="16" t="s">
        <v>13</v>
      </c>
      <c r="C16" s="34"/>
      <c r="D16" s="12"/>
      <c r="E16" s="12">
        <v>0</v>
      </c>
      <c r="F16" s="12">
        <v>0</v>
      </c>
      <c r="G16" s="64"/>
      <c r="H16" s="70"/>
      <c r="I16" s="12">
        <v>0</v>
      </c>
      <c r="J16" s="54">
        <v>0</v>
      </c>
      <c r="K16" s="45"/>
      <c r="L16" s="12"/>
      <c r="M16" s="12"/>
      <c r="N16" s="20"/>
      <c r="O16" s="18">
        <f t="shared" si="3"/>
        <v>0</v>
      </c>
      <c r="P16" s="19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99" t="s">
        <v>72</v>
      </c>
      <c r="B17" s="16" t="s">
        <v>14</v>
      </c>
      <c r="C17" s="12"/>
      <c r="D17" s="12"/>
      <c r="E17" s="12">
        <v>2</v>
      </c>
      <c r="F17" s="12">
        <v>0</v>
      </c>
      <c r="G17" s="67">
        <v>20</v>
      </c>
      <c r="H17" s="70"/>
      <c r="I17" s="12">
        <v>7</v>
      </c>
      <c r="J17" s="54">
        <v>0</v>
      </c>
      <c r="K17" s="45"/>
      <c r="L17" s="12"/>
      <c r="M17" s="12"/>
      <c r="N17" s="20"/>
      <c r="O17" s="18">
        <f t="shared" si="3"/>
        <v>29</v>
      </c>
      <c r="P17" s="19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99" t="s">
        <v>73</v>
      </c>
      <c r="B18" s="16" t="s">
        <v>15</v>
      </c>
      <c r="C18" s="26">
        <f t="shared" ref="C18" si="9">C20</f>
        <v>167</v>
      </c>
      <c r="D18" s="26">
        <f>D20</f>
        <v>22</v>
      </c>
      <c r="E18" s="26">
        <f t="shared" ref="E18:F18" si="10">SUM(E19:E21)</f>
        <v>0</v>
      </c>
      <c r="F18" s="26">
        <f t="shared" si="10"/>
        <v>32</v>
      </c>
      <c r="G18" s="67"/>
      <c r="H18" s="71"/>
      <c r="I18" s="26">
        <v>0</v>
      </c>
      <c r="J18" s="53">
        <f>SUM(J19:J21)</f>
        <v>0</v>
      </c>
      <c r="K18" s="43"/>
      <c r="L18" s="26"/>
      <c r="M18" s="43">
        <f t="shared" ref="M18" si="11">SUM(M19:M21)</f>
        <v>0</v>
      </c>
      <c r="N18" s="20"/>
      <c r="O18" s="18">
        <f t="shared" si="3"/>
        <v>167</v>
      </c>
      <c r="P18" s="19">
        <f t="shared" si="4"/>
        <v>54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99" t="s">
        <v>74</v>
      </c>
      <c r="B19" s="16" t="s">
        <v>16</v>
      </c>
      <c r="C19" s="34"/>
      <c r="D19" s="12"/>
      <c r="E19" s="12">
        <v>0</v>
      </c>
      <c r="F19" s="12">
        <v>0</v>
      </c>
      <c r="G19" s="64"/>
      <c r="H19" s="70"/>
      <c r="I19" s="12">
        <v>0</v>
      </c>
      <c r="J19" s="54">
        <f>0</f>
        <v>0</v>
      </c>
      <c r="K19" s="45"/>
      <c r="L19" s="12"/>
      <c r="M19" s="12"/>
      <c r="N19" s="20"/>
      <c r="O19" s="18">
        <f t="shared" si="3"/>
        <v>0</v>
      </c>
      <c r="P19" s="19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99" t="s">
        <v>75</v>
      </c>
      <c r="B20" s="16" t="s">
        <v>17</v>
      </c>
      <c r="C20" s="34">
        <v>167</v>
      </c>
      <c r="D20" s="12">
        <v>22</v>
      </c>
      <c r="E20" s="12">
        <v>0</v>
      </c>
      <c r="F20" s="12">
        <v>32</v>
      </c>
      <c r="G20" s="64"/>
      <c r="H20" s="70"/>
      <c r="I20" s="12">
        <v>0</v>
      </c>
      <c r="J20" s="54">
        <f>0</f>
        <v>0</v>
      </c>
      <c r="K20" s="45"/>
      <c r="L20" s="12"/>
      <c r="M20" s="12"/>
      <c r="N20" s="20"/>
      <c r="O20" s="18">
        <f t="shared" si="3"/>
        <v>167</v>
      </c>
      <c r="P20" s="19">
        <f t="shared" si="4"/>
        <v>54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00" t="s">
        <v>76</v>
      </c>
      <c r="B21" s="16" t="s">
        <v>18</v>
      </c>
      <c r="C21" s="34"/>
      <c r="D21" s="12"/>
      <c r="E21" s="12">
        <v>0</v>
      </c>
      <c r="F21" s="12">
        <v>0</v>
      </c>
      <c r="G21" s="64"/>
      <c r="H21" s="70"/>
      <c r="I21" s="12">
        <v>0</v>
      </c>
      <c r="J21" s="54">
        <f>0</f>
        <v>0</v>
      </c>
      <c r="K21" s="45"/>
      <c r="L21" s="12"/>
      <c r="M21" s="12"/>
      <c r="N21" s="20"/>
      <c r="O21" s="18">
        <f t="shared" si="3"/>
        <v>0</v>
      </c>
      <c r="P21" s="19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1" t="s">
        <v>60</v>
      </c>
      <c r="B22" s="11" t="s">
        <v>19</v>
      </c>
      <c r="C22" s="31">
        <f>C23+C29</f>
        <v>3809</v>
      </c>
      <c r="D22" s="29"/>
      <c r="E22" s="26">
        <f t="shared" ref="E22" si="12">E23+E29</f>
        <v>1203</v>
      </c>
      <c r="F22" s="26">
        <f>F23+F29</f>
        <v>0</v>
      </c>
      <c r="G22" s="66">
        <v>455</v>
      </c>
      <c r="H22" s="71"/>
      <c r="I22" s="29">
        <f>SUM(I23,I35)</f>
        <v>2045</v>
      </c>
      <c r="J22" s="55">
        <f t="shared" ref="J22" si="13">J23+J35</f>
        <v>0</v>
      </c>
      <c r="K22" s="43">
        <f t="shared" ref="K22" si="14">K23</f>
        <v>1226.8910000000001</v>
      </c>
      <c r="L22" s="26"/>
      <c r="M22" s="43">
        <f t="shared" ref="M22" si="15">M23+M29</f>
        <v>242.18</v>
      </c>
      <c r="N22" s="18"/>
      <c r="O22" s="18">
        <f t="shared" si="3"/>
        <v>8981.0709999999999</v>
      </c>
      <c r="P22" s="19">
        <f t="shared" si="4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99" t="s">
        <v>62</v>
      </c>
      <c r="B23" s="16" t="s">
        <v>20</v>
      </c>
      <c r="C23" s="29">
        <f>SUM(C24:C28)</f>
        <v>3345</v>
      </c>
      <c r="D23" s="26"/>
      <c r="E23" s="26">
        <f t="shared" ref="E23" si="16">E25</f>
        <v>1203</v>
      </c>
      <c r="F23" s="26">
        <f>SUM(F24:F28)</f>
        <v>0</v>
      </c>
      <c r="G23" s="66">
        <v>455</v>
      </c>
      <c r="H23" s="71"/>
      <c r="I23" s="29">
        <f t="shared" ref="I23:J23" si="17">SUM(I24:I28)</f>
        <v>2045</v>
      </c>
      <c r="J23" s="53">
        <f t="shared" si="17"/>
        <v>0</v>
      </c>
      <c r="K23" s="43">
        <f>K25</f>
        <v>1226.8910000000001</v>
      </c>
      <c r="L23" s="26"/>
      <c r="M23" s="26"/>
      <c r="N23" s="20"/>
      <c r="O23" s="18">
        <f t="shared" si="3"/>
        <v>8274.8909999999996</v>
      </c>
      <c r="P23" s="19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99" t="s">
        <v>63</v>
      </c>
      <c r="B24" s="16" t="s">
        <v>21</v>
      </c>
      <c r="C24" s="34"/>
      <c r="D24" s="12"/>
      <c r="E24" s="12">
        <v>0</v>
      </c>
      <c r="F24" s="12">
        <v>0</v>
      </c>
      <c r="G24" s="64"/>
      <c r="H24" s="70"/>
      <c r="I24" s="12">
        <v>0</v>
      </c>
      <c r="J24" s="54">
        <v>0</v>
      </c>
      <c r="K24" s="45"/>
      <c r="L24" s="12"/>
      <c r="M24" s="12"/>
      <c r="N24" s="20"/>
      <c r="O24" s="18">
        <f t="shared" si="3"/>
        <v>0</v>
      </c>
      <c r="P24" s="19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99" t="s">
        <v>64</v>
      </c>
      <c r="B25" s="16" t="s">
        <v>22</v>
      </c>
      <c r="C25" s="34">
        <v>3345</v>
      </c>
      <c r="D25" s="12"/>
      <c r="E25" s="12">
        <v>1203</v>
      </c>
      <c r="F25" s="12">
        <v>0</v>
      </c>
      <c r="G25" s="67">
        <v>455</v>
      </c>
      <c r="H25" s="70"/>
      <c r="I25" s="12">
        <v>2045</v>
      </c>
      <c r="J25" s="54">
        <v>0</v>
      </c>
      <c r="K25" s="45">
        <v>1226.8910000000001</v>
      </c>
      <c r="L25" s="12"/>
      <c r="M25" s="12"/>
      <c r="N25" s="20"/>
      <c r="O25" s="18">
        <f t="shared" si="3"/>
        <v>8274.8909999999996</v>
      </c>
      <c r="P25" s="19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99" t="s">
        <v>65</v>
      </c>
      <c r="B26" s="16" t="s">
        <v>23</v>
      </c>
      <c r="C26" s="34"/>
      <c r="D26" s="12"/>
      <c r="E26" s="12">
        <v>0</v>
      </c>
      <c r="F26" s="12">
        <v>0</v>
      </c>
      <c r="G26" s="67"/>
      <c r="H26" s="70"/>
      <c r="I26" s="12">
        <v>0</v>
      </c>
      <c r="J26" s="54">
        <v>0</v>
      </c>
      <c r="K26" s="45"/>
      <c r="L26" s="12"/>
      <c r="M26" s="12"/>
      <c r="N26" s="20"/>
      <c r="O26" s="18">
        <f t="shared" si="3"/>
        <v>0</v>
      </c>
      <c r="P26" s="19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99" t="s">
        <v>66</v>
      </c>
      <c r="B27" s="16" t="s">
        <v>24</v>
      </c>
      <c r="C27" s="34"/>
      <c r="D27" s="12"/>
      <c r="E27" s="12">
        <v>0</v>
      </c>
      <c r="F27" s="12">
        <v>0</v>
      </c>
      <c r="G27" s="64"/>
      <c r="H27" s="70"/>
      <c r="I27" s="12">
        <v>0</v>
      </c>
      <c r="J27" s="54">
        <v>0</v>
      </c>
      <c r="K27" s="45"/>
      <c r="L27" s="12"/>
      <c r="M27" s="12"/>
      <c r="N27" s="20"/>
      <c r="O27" s="18">
        <f t="shared" si="3"/>
        <v>0</v>
      </c>
      <c r="P27" s="19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99" t="s">
        <v>67</v>
      </c>
      <c r="B28" s="16" t="s">
        <v>25</v>
      </c>
      <c r="C28" s="34"/>
      <c r="D28" s="12"/>
      <c r="E28" s="12">
        <v>0</v>
      </c>
      <c r="F28" s="12">
        <v>0</v>
      </c>
      <c r="G28" s="64"/>
      <c r="H28" s="70"/>
      <c r="I28" s="12">
        <v>0</v>
      </c>
      <c r="J28" s="54">
        <v>0</v>
      </c>
      <c r="K28" s="45"/>
      <c r="L28" s="12"/>
      <c r="M28" s="12"/>
      <c r="N28" s="20"/>
      <c r="O28" s="18">
        <f t="shared" si="3"/>
        <v>0</v>
      </c>
      <c r="P28" s="19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99" t="s">
        <v>68</v>
      </c>
      <c r="B29" s="16" t="s">
        <v>26</v>
      </c>
      <c r="C29" s="29">
        <f>SUM(C30:C34)</f>
        <v>464</v>
      </c>
      <c r="D29" s="26"/>
      <c r="E29" s="26">
        <f t="shared" ref="E29" si="18">E30+E31</f>
        <v>0</v>
      </c>
      <c r="F29" s="26">
        <v>0</v>
      </c>
      <c r="G29" s="66">
        <v>0</v>
      </c>
      <c r="H29" s="71"/>
      <c r="I29" s="29">
        <f>SUM(I30:I34)</f>
        <v>381</v>
      </c>
      <c r="J29" s="53">
        <f>SUM(J30:J32)</f>
        <v>0</v>
      </c>
      <c r="K29" s="43">
        <v>0</v>
      </c>
      <c r="L29" s="26"/>
      <c r="M29" s="43">
        <f>SUM(M30:M34)</f>
        <v>242.18</v>
      </c>
      <c r="N29" s="20"/>
      <c r="O29" s="18">
        <f t="shared" si="3"/>
        <v>1087.18</v>
      </c>
      <c r="P29" s="19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99" t="s">
        <v>69</v>
      </c>
      <c r="B30" s="16" t="s">
        <v>27</v>
      </c>
      <c r="C30" s="34"/>
      <c r="D30" s="12"/>
      <c r="E30" s="12">
        <v>0</v>
      </c>
      <c r="F30" s="12">
        <v>0</v>
      </c>
      <c r="G30" s="68"/>
      <c r="H30" s="70"/>
      <c r="I30" s="12">
        <v>0</v>
      </c>
      <c r="J30" s="54">
        <v>0</v>
      </c>
      <c r="K30" s="45"/>
      <c r="L30" s="12"/>
      <c r="M30" s="12"/>
      <c r="N30" s="20"/>
      <c r="O30" s="18">
        <f t="shared" si="3"/>
        <v>0</v>
      </c>
      <c r="P30" s="19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99" t="s">
        <v>70</v>
      </c>
      <c r="B31" s="16" t="s">
        <v>28</v>
      </c>
      <c r="C31" s="34">
        <v>233</v>
      </c>
      <c r="D31" s="12"/>
      <c r="E31" s="12">
        <v>0</v>
      </c>
      <c r="F31" s="12">
        <v>0</v>
      </c>
      <c r="G31" s="68"/>
      <c r="H31" s="70"/>
      <c r="I31" s="12">
        <v>381</v>
      </c>
      <c r="J31" s="54">
        <v>0</v>
      </c>
      <c r="K31" s="45"/>
      <c r="L31" s="12"/>
      <c r="M31" s="45">
        <v>56.21</v>
      </c>
      <c r="N31" s="20"/>
      <c r="O31" s="18">
        <f t="shared" si="3"/>
        <v>670.21</v>
      </c>
      <c r="P31" s="19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99" t="s">
        <v>71</v>
      </c>
      <c r="B32" s="16" t="s">
        <v>29</v>
      </c>
      <c r="C32" s="34"/>
      <c r="D32" s="12"/>
      <c r="E32" s="12">
        <v>0</v>
      </c>
      <c r="F32" s="12">
        <v>0</v>
      </c>
      <c r="G32" s="68"/>
      <c r="H32" s="70"/>
      <c r="I32" s="12">
        <v>0</v>
      </c>
      <c r="J32" s="54">
        <v>0</v>
      </c>
      <c r="K32" s="45"/>
      <c r="L32" s="12"/>
      <c r="M32" s="12"/>
      <c r="N32" s="20"/>
      <c r="O32" s="18">
        <f t="shared" si="3"/>
        <v>0</v>
      </c>
      <c r="P32" s="19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99" t="s">
        <v>72</v>
      </c>
      <c r="B33" s="16" t="s">
        <v>30</v>
      </c>
      <c r="C33" s="34"/>
      <c r="D33" s="12"/>
      <c r="E33" s="12">
        <v>0</v>
      </c>
      <c r="F33" s="12">
        <v>0</v>
      </c>
      <c r="G33" s="64"/>
      <c r="H33" s="70"/>
      <c r="I33" s="12">
        <v>0</v>
      </c>
      <c r="J33" s="54">
        <v>0</v>
      </c>
      <c r="K33" s="45"/>
      <c r="L33" s="12"/>
      <c r="M33" s="12"/>
      <c r="N33" s="20"/>
      <c r="O33" s="18">
        <f t="shared" si="3"/>
        <v>0</v>
      </c>
      <c r="P33" s="19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99" t="s">
        <v>73</v>
      </c>
      <c r="B34" s="16" t="s">
        <v>31</v>
      </c>
      <c r="C34" s="34">
        <v>231</v>
      </c>
      <c r="D34" s="12"/>
      <c r="E34" s="12">
        <v>0</v>
      </c>
      <c r="F34" s="12">
        <v>0</v>
      </c>
      <c r="G34" s="64"/>
      <c r="H34" s="70"/>
      <c r="I34" s="12">
        <v>0</v>
      </c>
      <c r="J34" s="54">
        <v>0</v>
      </c>
      <c r="K34" s="45"/>
      <c r="L34" s="12"/>
      <c r="M34" s="45">
        <v>185.97</v>
      </c>
      <c r="N34" s="20"/>
      <c r="O34" s="18">
        <f t="shared" si="3"/>
        <v>416.97</v>
      </c>
      <c r="P34" s="19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99" t="s">
        <v>74</v>
      </c>
      <c r="B35" s="16" t="s">
        <v>32</v>
      </c>
      <c r="C35" s="29"/>
      <c r="D35" s="26"/>
      <c r="E35" s="26">
        <v>0</v>
      </c>
      <c r="F35" s="26">
        <v>0</v>
      </c>
      <c r="G35" s="66"/>
      <c r="H35" s="60">
        <v>16</v>
      </c>
      <c r="I35" s="26">
        <v>0</v>
      </c>
      <c r="J35" s="53">
        <f>SUM(J36:J38)</f>
        <v>0</v>
      </c>
      <c r="K35" s="43">
        <f>K36+K37+K38</f>
        <v>0</v>
      </c>
      <c r="L35" s="26"/>
      <c r="M35" s="26"/>
      <c r="N35" s="20"/>
      <c r="O35" s="18">
        <f t="shared" si="3"/>
        <v>0</v>
      </c>
      <c r="P35" s="19">
        <f t="shared" si="4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00" t="s">
        <v>77</v>
      </c>
      <c r="B36" s="16" t="s">
        <v>33</v>
      </c>
      <c r="C36" s="34"/>
      <c r="D36" s="12"/>
      <c r="E36" s="12">
        <v>0</v>
      </c>
      <c r="F36" s="12">
        <v>0</v>
      </c>
      <c r="G36" s="61"/>
      <c r="H36" s="61">
        <v>16</v>
      </c>
      <c r="I36" s="12">
        <v>0</v>
      </c>
      <c r="J36" s="54">
        <v>0</v>
      </c>
      <c r="K36" s="45"/>
      <c r="L36" s="12"/>
      <c r="M36" s="12"/>
      <c r="N36" s="20"/>
      <c r="O36" s="18">
        <f t="shared" si="3"/>
        <v>0</v>
      </c>
      <c r="P36" s="19">
        <f t="shared" si="4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99" t="s">
        <v>75</v>
      </c>
      <c r="B37" s="16" t="s">
        <v>34</v>
      </c>
      <c r="C37" s="34"/>
      <c r="E37" s="12">
        <v>0</v>
      </c>
      <c r="F37" s="12">
        <v>0</v>
      </c>
      <c r="G37" s="64"/>
      <c r="H37" s="61"/>
      <c r="I37" s="12">
        <v>0</v>
      </c>
      <c r="J37" s="54">
        <v>0</v>
      </c>
      <c r="K37" s="45"/>
      <c r="L37" s="12"/>
      <c r="M37" s="12"/>
      <c r="N37" s="20"/>
      <c r="O37" s="18">
        <f t="shared" si="3"/>
        <v>0</v>
      </c>
      <c r="P37" s="19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00" t="s">
        <v>76</v>
      </c>
      <c r="B38" s="16" t="s">
        <v>35</v>
      </c>
      <c r="C38" s="34"/>
      <c r="D38" s="12"/>
      <c r="E38" s="12">
        <v>0</v>
      </c>
      <c r="F38" s="12">
        <v>0</v>
      </c>
      <c r="G38" s="64"/>
      <c r="H38" s="61"/>
      <c r="I38" s="12">
        <v>0</v>
      </c>
      <c r="J38" s="54">
        <v>0</v>
      </c>
      <c r="K38" s="45"/>
      <c r="L38" s="12"/>
      <c r="M38" s="12"/>
      <c r="N38" s="20"/>
      <c r="O38" s="18">
        <f t="shared" si="3"/>
        <v>0</v>
      </c>
      <c r="P38" s="19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98" t="s">
        <v>78</v>
      </c>
      <c r="B39" s="11" t="s">
        <v>36</v>
      </c>
      <c r="C39" s="34"/>
      <c r="D39" s="12"/>
      <c r="E39" s="12">
        <v>0</v>
      </c>
      <c r="F39" s="12">
        <v>0</v>
      </c>
      <c r="G39" s="64"/>
      <c r="H39" s="61"/>
      <c r="I39" s="12">
        <v>0</v>
      </c>
      <c r="J39" s="54">
        <v>0</v>
      </c>
      <c r="K39" s="45"/>
      <c r="L39" s="12"/>
      <c r="M39" s="12"/>
      <c r="N39" s="18"/>
      <c r="O39" s="18">
        <f t="shared" si="3"/>
        <v>0</v>
      </c>
      <c r="P39" s="19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1" t="s">
        <v>79</v>
      </c>
      <c r="B40" s="11" t="s">
        <v>37</v>
      </c>
      <c r="C40" s="34">
        <v>13983</v>
      </c>
      <c r="D40" s="12"/>
      <c r="E40" s="26">
        <v>171</v>
      </c>
      <c r="F40" s="26">
        <v>0</v>
      </c>
      <c r="G40" s="69">
        <v>9731</v>
      </c>
      <c r="H40" s="61"/>
      <c r="I40" s="12">
        <v>3661</v>
      </c>
      <c r="J40" s="54">
        <v>0</v>
      </c>
      <c r="K40" s="45">
        <v>2497.1390000000001</v>
      </c>
      <c r="L40" s="12"/>
      <c r="M40" s="12"/>
      <c r="N40" s="18"/>
      <c r="O40" s="18">
        <f t="shared" si="3"/>
        <v>30043.138999999999</v>
      </c>
      <c r="P40" s="19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1" t="s">
        <v>80</v>
      </c>
      <c r="B41" s="11" t="s">
        <v>38</v>
      </c>
      <c r="C41" s="34"/>
      <c r="D41" s="12"/>
      <c r="E41" s="12">
        <v>0</v>
      </c>
      <c r="F41" s="12">
        <v>0</v>
      </c>
      <c r="G41" s="70"/>
      <c r="H41" s="61"/>
      <c r="I41" s="12">
        <v>0</v>
      </c>
      <c r="J41" s="54">
        <v>0</v>
      </c>
      <c r="K41" s="45"/>
      <c r="L41" s="12"/>
      <c r="M41" s="12"/>
      <c r="N41" s="18"/>
      <c r="O41" s="18">
        <f t="shared" si="3"/>
        <v>0</v>
      </c>
      <c r="P41" s="19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1" t="s">
        <v>81</v>
      </c>
      <c r="B42" s="11" t="s">
        <v>39</v>
      </c>
      <c r="C42" s="34"/>
      <c r="D42" s="12"/>
      <c r="E42" s="12">
        <v>0</v>
      </c>
      <c r="F42" s="12">
        <v>0</v>
      </c>
      <c r="G42" s="70"/>
      <c r="H42" s="61"/>
      <c r="I42" s="12">
        <v>0</v>
      </c>
      <c r="J42" s="54">
        <v>0</v>
      </c>
      <c r="K42" s="45"/>
      <c r="L42" s="12"/>
      <c r="M42" s="12"/>
      <c r="N42" s="18"/>
      <c r="O42" s="18">
        <f t="shared" si="3"/>
        <v>0</v>
      </c>
      <c r="P42" s="19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1" t="s">
        <v>82</v>
      </c>
      <c r="B43" s="11" t="s">
        <v>40</v>
      </c>
      <c r="C43" s="12"/>
      <c r="D43" s="12"/>
      <c r="E43" s="12">
        <v>0</v>
      </c>
      <c r="F43" s="12">
        <v>0</v>
      </c>
      <c r="G43" s="70"/>
      <c r="H43" s="61"/>
      <c r="I43" s="12">
        <v>0</v>
      </c>
      <c r="J43" s="54">
        <v>0</v>
      </c>
      <c r="K43" s="45"/>
      <c r="L43" s="12"/>
      <c r="M43" s="12"/>
      <c r="N43" s="18"/>
      <c r="O43" s="18">
        <f t="shared" si="3"/>
        <v>0</v>
      </c>
      <c r="P43" s="19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1" t="s">
        <v>83</v>
      </c>
      <c r="B44" s="11" t="s">
        <v>41</v>
      </c>
      <c r="C44" s="12"/>
      <c r="D44" s="12"/>
      <c r="E44" s="12">
        <v>0</v>
      </c>
      <c r="F44" s="12">
        <v>0</v>
      </c>
      <c r="G44" s="70"/>
      <c r="H44" s="61"/>
      <c r="I44" s="12">
        <v>0</v>
      </c>
      <c r="J44" s="54">
        <v>0</v>
      </c>
      <c r="K44" s="45"/>
      <c r="L44" s="12"/>
      <c r="M44" s="12"/>
      <c r="N44" s="18"/>
      <c r="O44" s="18">
        <f t="shared" si="3"/>
        <v>0</v>
      </c>
      <c r="P44" s="19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02" t="s">
        <v>84</v>
      </c>
      <c r="B45" s="14" t="s">
        <v>42</v>
      </c>
      <c r="C45" s="26">
        <f>C4+C40</f>
        <v>85422</v>
      </c>
      <c r="D45" s="26">
        <f>D20</f>
        <v>22</v>
      </c>
      <c r="E45" s="26">
        <f t="shared" ref="E45:F45" si="19">E40+E4</f>
        <v>28988</v>
      </c>
      <c r="F45" s="26">
        <f t="shared" si="19"/>
        <v>32</v>
      </c>
      <c r="G45" s="59">
        <v>17529</v>
      </c>
      <c r="H45" s="60">
        <v>16</v>
      </c>
      <c r="I45" s="52">
        <f>SUM(I4,I40,I39)</f>
        <v>13968</v>
      </c>
      <c r="J45" s="56">
        <v>0</v>
      </c>
      <c r="K45" s="46">
        <f>K4+K40</f>
        <v>57229.60300000001</v>
      </c>
      <c r="L45" s="29"/>
      <c r="M45" s="43">
        <f t="shared" ref="M45" si="20">M6+M12+M23+M29+M40</f>
        <v>242.18</v>
      </c>
      <c r="N45" s="22"/>
      <c r="O45" s="22">
        <f t="shared" si="3"/>
        <v>203378.783</v>
      </c>
      <c r="P45" s="23">
        <f t="shared" si="4"/>
        <v>70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47855-642A-4D87-BD82-E84E8FE38F80}">
  <dimension ref="A1:AY127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2" sqref="C2:P3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7" t="s">
        <v>90</v>
      </c>
    </row>
    <row r="2" spans="1:46" s="7" customFormat="1" ht="15" customHeight="1" x14ac:dyDescent="0.25">
      <c r="A2" s="8"/>
      <c r="B2" s="9"/>
      <c r="C2" s="74" t="s">
        <v>93</v>
      </c>
      <c r="D2" s="75"/>
      <c r="E2" s="74" t="s">
        <v>94</v>
      </c>
      <c r="F2" s="75"/>
      <c r="G2" s="74" t="s">
        <v>100</v>
      </c>
      <c r="H2" s="75"/>
      <c r="I2" s="74" t="s">
        <v>96</v>
      </c>
      <c r="J2" s="75"/>
      <c r="K2" s="74" t="s">
        <v>97</v>
      </c>
      <c r="L2" s="75"/>
      <c r="M2" s="74" t="s">
        <v>98</v>
      </c>
      <c r="N2" s="82"/>
      <c r="O2" s="76" t="s">
        <v>99</v>
      </c>
      <c r="P2" s="82"/>
    </row>
    <row r="3" spans="1:46" s="7" customFormat="1" x14ac:dyDescent="0.25">
      <c r="A3" s="24"/>
      <c r="B3" s="25"/>
      <c r="C3" s="113" t="s">
        <v>101</v>
      </c>
      <c r="D3" s="113" t="s">
        <v>102</v>
      </c>
      <c r="E3" s="113" t="s">
        <v>101</v>
      </c>
      <c r="F3" s="113" t="s">
        <v>102</v>
      </c>
      <c r="G3" s="113" t="s">
        <v>101</v>
      </c>
      <c r="H3" s="113" t="s">
        <v>102</v>
      </c>
      <c r="I3" s="113" t="s">
        <v>101</v>
      </c>
      <c r="J3" s="113" t="s">
        <v>102</v>
      </c>
      <c r="K3" s="113" t="s">
        <v>101</v>
      </c>
      <c r="L3" s="113" t="s">
        <v>102</v>
      </c>
      <c r="M3" s="113" t="s">
        <v>101</v>
      </c>
      <c r="N3" s="114" t="s">
        <v>102</v>
      </c>
      <c r="O3" s="113" t="s">
        <v>103</v>
      </c>
      <c r="P3" s="114" t="s">
        <v>102</v>
      </c>
    </row>
    <row r="4" spans="1:46" s="1" customFormat="1" x14ac:dyDescent="0.2">
      <c r="A4" s="103" t="s">
        <v>59</v>
      </c>
      <c r="B4" s="11" t="s">
        <v>1</v>
      </c>
      <c r="C4" s="26">
        <f t="shared" ref="C4:F4" si="0">C5+C22</f>
        <v>50799</v>
      </c>
      <c r="D4" s="26">
        <f t="shared" si="0"/>
        <v>22</v>
      </c>
      <c r="E4" s="26">
        <f t="shared" si="0"/>
        <v>25179</v>
      </c>
      <c r="F4" s="26">
        <f t="shared" si="0"/>
        <v>32</v>
      </c>
      <c r="G4" s="29">
        <f>G5+G22</f>
        <v>7230</v>
      </c>
      <c r="H4" s="29">
        <v>16</v>
      </c>
      <c r="I4" s="49">
        <f>SUM(I5,I22,I29)</f>
        <v>3408</v>
      </c>
      <c r="J4" s="49"/>
      <c r="K4" s="43">
        <f>K5+K22</f>
        <v>8660.7942599999988</v>
      </c>
      <c r="L4" s="26"/>
      <c r="M4" s="43"/>
      <c r="N4" s="18"/>
      <c r="O4" s="18">
        <f>C4+E4+G4+I4+K4+M4</f>
        <v>95276.794259999995</v>
      </c>
      <c r="P4" s="19">
        <f>D4+F4+H4+J4+L4+N4</f>
        <v>70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3" t="s">
        <v>60</v>
      </c>
      <c r="B5" s="11" t="s">
        <v>2</v>
      </c>
      <c r="C5" s="26">
        <f>C6+C12</f>
        <v>47287</v>
      </c>
      <c r="D5" s="26">
        <f>D6+D12+D18</f>
        <v>22</v>
      </c>
      <c r="E5" s="26">
        <f>E6+E12</f>
        <v>23196</v>
      </c>
      <c r="F5" s="26">
        <f>F6+F12+F18</f>
        <v>32</v>
      </c>
      <c r="G5" s="29">
        <f>G6+G12</f>
        <v>5896</v>
      </c>
      <c r="H5" s="40"/>
      <c r="I5" s="49">
        <f>SUM(I12,I6)</f>
        <v>2443</v>
      </c>
      <c r="J5" s="49"/>
      <c r="K5" s="43">
        <f>K6+K12</f>
        <v>4779.0532599999997</v>
      </c>
      <c r="L5" s="26"/>
      <c r="M5" s="43"/>
      <c r="N5" s="18"/>
      <c r="O5" s="18">
        <f t="shared" ref="O5:O45" si="1">C5+E5+G5+I5+K5+M5</f>
        <v>83601.053260000001</v>
      </c>
      <c r="P5" s="19">
        <f t="shared" ref="P5:P45" si="2">D5+F5+H5+J5+L5+N5</f>
        <v>54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04" t="s">
        <v>61</v>
      </c>
      <c r="B6" s="16" t="s">
        <v>3</v>
      </c>
      <c r="C6" s="26">
        <f>SUM(C7:C11)</f>
        <v>47068</v>
      </c>
      <c r="D6" s="26"/>
      <c r="E6" s="26">
        <f t="shared" ref="E6:F6" si="3">SUM(E7:E11)</f>
        <v>22595</v>
      </c>
      <c r="F6" s="26">
        <f t="shared" si="3"/>
        <v>0</v>
      </c>
      <c r="G6" s="29">
        <f>G7+G10</f>
        <v>5707</v>
      </c>
      <c r="H6" s="40"/>
      <c r="I6" s="49">
        <f>SUM(I7:I11)</f>
        <v>2238</v>
      </c>
      <c r="J6" s="49"/>
      <c r="K6" s="43">
        <f>K7</f>
        <v>4720.6962599999997</v>
      </c>
      <c r="L6" s="26"/>
      <c r="M6" s="43"/>
      <c r="N6" s="20"/>
      <c r="O6" s="18">
        <f t="shared" si="1"/>
        <v>82328.696259999997</v>
      </c>
      <c r="P6" s="19">
        <f t="shared" si="2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04" t="s">
        <v>62</v>
      </c>
      <c r="B7" s="16" t="s">
        <v>4</v>
      </c>
      <c r="C7" s="34">
        <v>43486</v>
      </c>
      <c r="D7" s="12"/>
      <c r="E7" s="12">
        <v>13798</v>
      </c>
      <c r="F7" s="12">
        <v>0</v>
      </c>
      <c r="G7" s="12">
        <v>5707</v>
      </c>
      <c r="H7" s="39"/>
      <c r="I7" s="12">
        <v>2083</v>
      </c>
      <c r="J7" s="12"/>
      <c r="K7" s="44">
        <v>4720.6962599999997</v>
      </c>
      <c r="L7" s="34"/>
      <c r="M7" s="12"/>
      <c r="N7" s="20"/>
      <c r="O7" s="18">
        <f t="shared" si="1"/>
        <v>69794.696259999997</v>
      </c>
      <c r="P7" s="19">
        <f t="shared" si="2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04" t="s">
        <v>63</v>
      </c>
      <c r="B8" s="16" t="s">
        <v>5</v>
      </c>
      <c r="C8" s="34"/>
      <c r="D8" s="12"/>
      <c r="E8" s="12">
        <v>0</v>
      </c>
      <c r="F8" s="12">
        <v>0</v>
      </c>
      <c r="G8" s="36"/>
      <c r="H8" s="39"/>
      <c r="I8" s="12">
        <v>0</v>
      </c>
      <c r="J8" s="12"/>
      <c r="K8" s="44"/>
      <c r="L8" s="34"/>
      <c r="M8" s="12"/>
      <c r="N8" s="20"/>
      <c r="O8" s="18">
        <f t="shared" si="1"/>
        <v>0</v>
      </c>
      <c r="P8" s="19">
        <f t="shared" si="2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04" t="s">
        <v>64</v>
      </c>
      <c r="B9" s="16" t="s">
        <v>6</v>
      </c>
      <c r="C9" s="34">
        <v>3344</v>
      </c>
      <c r="D9" s="12"/>
      <c r="E9" s="12">
        <v>683</v>
      </c>
      <c r="F9" s="12">
        <v>0</v>
      </c>
      <c r="G9" s="37"/>
      <c r="H9" s="39"/>
      <c r="I9" s="12">
        <v>0</v>
      </c>
      <c r="J9" s="12"/>
      <c r="K9" s="44"/>
      <c r="L9" s="34"/>
      <c r="M9" s="12"/>
      <c r="N9" s="20"/>
      <c r="O9" s="18">
        <f t="shared" si="1"/>
        <v>4027</v>
      </c>
      <c r="P9" s="19">
        <f t="shared" si="2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04" t="s">
        <v>65</v>
      </c>
      <c r="B10" s="16" t="s">
        <v>7</v>
      </c>
      <c r="C10" s="34"/>
      <c r="D10" s="12"/>
      <c r="E10" s="12">
        <v>8114</v>
      </c>
      <c r="F10" s="12">
        <v>0</v>
      </c>
      <c r="G10" s="34"/>
      <c r="H10" s="39"/>
      <c r="I10" s="12">
        <v>155</v>
      </c>
      <c r="J10" s="12"/>
      <c r="K10" s="45"/>
      <c r="L10" s="12"/>
      <c r="M10" s="12"/>
      <c r="N10" s="20"/>
      <c r="O10" s="18">
        <f t="shared" si="1"/>
        <v>8269</v>
      </c>
      <c r="P10" s="19">
        <f t="shared" si="2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04" t="s">
        <v>66</v>
      </c>
      <c r="B11" s="16" t="s">
        <v>8</v>
      </c>
      <c r="C11" s="34">
        <v>238</v>
      </c>
      <c r="D11" s="12"/>
      <c r="E11" s="12">
        <v>0</v>
      </c>
      <c r="F11" s="12">
        <v>0</v>
      </c>
      <c r="G11" s="36"/>
      <c r="H11" s="39"/>
      <c r="I11" s="12">
        <v>0</v>
      </c>
      <c r="J11" s="12"/>
      <c r="K11" s="45"/>
      <c r="L11" s="12"/>
      <c r="M11" s="12"/>
      <c r="N11" s="20"/>
      <c r="O11" s="18">
        <f t="shared" si="1"/>
        <v>238</v>
      </c>
      <c r="P11" s="19">
        <f t="shared" si="2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04" t="s">
        <v>67</v>
      </c>
      <c r="B12" s="16" t="s">
        <v>9</v>
      </c>
      <c r="C12" s="29">
        <f>C13+C14+C15+C16+C17</f>
        <v>219</v>
      </c>
      <c r="D12" s="26"/>
      <c r="E12" s="26">
        <f t="shared" ref="E12" si="4">SUM(E13:E17)</f>
        <v>601</v>
      </c>
      <c r="F12" s="26">
        <v>0</v>
      </c>
      <c r="G12" s="29">
        <f>G14+G17</f>
        <v>189</v>
      </c>
      <c r="H12" s="40"/>
      <c r="I12" s="51">
        <f>SUM(I13:I17)</f>
        <v>205</v>
      </c>
      <c r="J12" s="26"/>
      <c r="K12" s="43">
        <f>SUM(K13:K17)</f>
        <v>58.356999999999999</v>
      </c>
      <c r="L12" s="26"/>
      <c r="M12" s="43"/>
      <c r="N12" s="20"/>
      <c r="O12" s="18">
        <f t="shared" si="1"/>
        <v>1272.357</v>
      </c>
      <c r="P12" s="19">
        <f t="shared" si="2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04" t="s">
        <v>68</v>
      </c>
      <c r="B13" s="16" t="s">
        <v>10</v>
      </c>
      <c r="C13" s="34"/>
      <c r="D13" s="12"/>
      <c r="E13" s="12">
        <v>0</v>
      </c>
      <c r="F13" s="12">
        <v>0</v>
      </c>
      <c r="G13" s="36"/>
      <c r="H13" s="39"/>
      <c r="I13" s="12"/>
      <c r="J13" s="12"/>
      <c r="K13" s="45">
        <v>36.805</v>
      </c>
      <c r="L13" s="12"/>
      <c r="M13" s="12"/>
      <c r="N13" s="20"/>
      <c r="O13" s="18">
        <f t="shared" si="1"/>
        <v>36.805</v>
      </c>
      <c r="P13" s="19">
        <f t="shared" si="2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04" t="s">
        <v>69</v>
      </c>
      <c r="B14" s="16" t="s">
        <v>11</v>
      </c>
      <c r="C14" s="34">
        <v>219</v>
      </c>
      <c r="D14" s="12"/>
      <c r="E14" s="12">
        <v>508</v>
      </c>
      <c r="F14" s="12">
        <v>0</v>
      </c>
      <c r="G14" s="12">
        <v>0</v>
      </c>
      <c r="H14" s="39"/>
      <c r="I14" s="12">
        <v>205</v>
      </c>
      <c r="J14" s="12"/>
      <c r="K14" s="45">
        <v>21.552</v>
      </c>
      <c r="L14" s="12"/>
      <c r="M14" s="12"/>
      <c r="N14" s="20"/>
      <c r="O14" s="18">
        <f t="shared" si="1"/>
        <v>953.55200000000002</v>
      </c>
      <c r="P14" s="19">
        <f t="shared" si="2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04" t="s">
        <v>70</v>
      </c>
      <c r="B15" s="16" t="s">
        <v>12</v>
      </c>
      <c r="C15" s="34"/>
      <c r="D15" s="12"/>
      <c r="E15" s="12">
        <v>0</v>
      </c>
      <c r="F15" s="12">
        <v>0</v>
      </c>
      <c r="G15" s="36"/>
      <c r="H15" s="39"/>
      <c r="I15" s="12">
        <v>0</v>
      </c>
      <c r="J15" s="12"/>
      <c r="K15" s="45"/>
      <c r="L15" s="12"/>
      <c r="M15" s="12"/>
      <c r="N15" s="20"/>
      <c r="O15" s="18">
        <f t="shared" si="1"/>
        <v>0</v>
      </c>
      <c r="P15" s="19">
        <f t="shared" si="2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04" t="s">
        <v>71</v>
      </c>
      <c r="B16" s="16" t="s">
        <v>13</v>
      </c>
      <c r="C16" s="34"/>
      <c r="D16" s="12"/>
      <c r="E16" s="12">
        <v>0</v>
      </c>
      <c r="F16" s="12">
        <v>0</v>
      </c>
      <c r="G16" s="36"/>
      <c r="H16" s="39"/>
      <c r="I16" s="12">
        <v>0</v>
      </c>
      <c r="J16" s="12"/>
      <c r="K16" s="45"/>
      <c r="L16" s="12"/>
      <c r="M16" s="12"/>
      <c r="N16" s="20"/>
      <c r="O16" s="18">
        <f t="shared" si="1"/>
        <v>0</v>
      </c>
      <c r="P16" s="19">
        <f t="shared" si="2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04" t="s">
        <v>72</v>
      </c>
      <c r="B17" s="16" t="s">
        <v>14</v>
      </c>
      <c r="C17" s="12"/>
      <c r="D17" s="12"/>
      <c r="E17" s="12">
        <v>93</v>
      </c>
      <c r="F17" s="12">
        <v>0</v>
      </c>
      <c r="G17" s="12">
        <v>189</v>
      </c>
      <c r="H17" s="39"/>
      <c r="I17" s="12">
        <v>0</v>
      </c>
      <c r="J17" s="12"/>
      <c r="K17" s="45"/>
      <c r="L17" s="12"/>
      <c r="M17" s="12"/>
      <c r="N17" s="20"/>
      <c r="O17" s="18">
        <f t="shared" si="1"/>
        <v>282</v>
      </c>
      <c r="P17" s="19">
        <f t="shared" si="2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04" t="s">
        <v>73</v>
      </c>
      <c r="B18" s="16" t="s">
        <v>15</v>
      </c>
      <c r="C18" s="29"/>
      <c r="D18" s="26">
        <f>D20</f>
        <v>22</v>
      </c>
      <c r="E18" s="26">
        <f t="shared" ref="E18:F18" si="5">SUM(E19:E21)</f>
        <v>0</v>
      </c>
      <c r="F18" s="26">
        <f t="shared" si="5"/>
        <v>32</v>
      </c>
      <c r="G18" s="38"/>
      <c r="H18" s="40"/>
      <c r="I18" s="26">
        <v>0</v>
      </c>
      <c r="J18" s="26"/>
      <c r="K18" s="43"/>
      <c r="L18" s="26"/>
      <c r="M18" s="43"/>
      <c r="N18" s="20"/>
      <c r="O18" s="18">
        <f t="shared" si="1"/>
        <v>0</v>
      </c>
      <c r="P18" s="19">
        <f t="shared" si="2"/>
        <v>54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04" t="s">
        <v>74</v>
      </c>
      <c r="B19" s="16" t="s">
        <v>16</v>
      </c>
      <c r="C19" s="34"/>
      <c r="D19" s="12"/>
      <c r="E19" s="12">
        <v>0</v>
      </c>
      <c r="F19" s="12">
        <v>0</v>
      </c>
      <c r="G19" s="36"/>
      <c r="H19" s="39"/>
      <c r="I19" s="12">
        <v>0</v>
      </c>
      <c r="J19" s="12"/>
      <c r="K19" s="45"/>
      <c r="L19" s="12"/>
      <c r="M19" s="12"/>
      <c r="N19" s="20"/>
      <c r="O19" s="18">
        <f t="shared" si="1"/>
        <v>0</v>
      </c>
      <c r="P19" s="19">
        <f t="shared" si="2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04" t="s">
        <v>75</v>
      </c>
      <c r="B20" s="16" t="s">
        <v>17</v>
      </c>
      <c r="C20" s="34"/>
      <c r="D20" s="12">
        <v>22</v>
      </c>
      <c r="E20" s="12">
        <v>0</v>
      </c>
      <c r="F20" s="12">
        <v>32</v>
      </c>
      <c r="G20" s="36"/>
      <c r="H20" s="39"/>
      <c r="I20" s="12">
        <v>0</v>
      </c>
      <c r="J20" s="12"/>
      <c r="K20" s="45"/>
      <c r="L20" s="12"/>
      <c r="M20" s="12"/>
      <c r="N20" s="20"/>
      <c r="O20" s="18">
        <f t="shared" si="1"/>
        <v>0</v>
      </c>
      <c r="P20" s="19">
        <f t="shared" si="2"/>
        <v>54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05" t="s">
        <v>76</v>
      </c>
      <c r="B21" s="16" t="s">
        <v>18</v>
      </c>
      <c r="C21" s="34"/>
      <c r="D21" s="12"/>
      <c r="E21" s="12">
        <v>0</v>
      </c>
      <c r="F21" s="12">
        <v>0</v>
      </c>
      <c r="G21" s="36"/>
      <c r="H21" s="39"/>
      <c r="I21" s="12">
        <v>0</v>
      </c>
      <c r="J21" s="12"/>
      <c r="K21" s="45"/>
      <c r="L21" s="12"/>
      <c r="M21" s="12"/>
      <c r="N21" s="20"/>
      <c r="O21" s="18">
        <f t="shared" si="1"/>
        <v>0</v>
      </c>
      <c r="P21" s="19">
        <f t="shared" si="2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6" t="s">
        <v>60</v>
      </c>
      <c r="B22" s="11" t="s">
        <v>19</v>
      </c>
      <c r="C22" s="31">
        <f>C23+C29</f>
        <v>3512</v>
      </c>
      <c r="D22" s="29"/>
      <c r="E22" s="26">
        <v>1983</v>
      </c>
      <c r="F22" s="26">
        <v>0</v>
      </c>
      <c r="G22" s="29">
        <f>G23</f>
        <v>1334</v>
      </c>
      <c r="H22" s="40"/>
      <c r="I22" s="29">
        <f>SUM(I23,I35)</f>
        <v>865</v>
      </c>
      <c r="J22" s="29"/>
      <c r="K22" s="43">
        <f>K23+K29</f>
        <v>3881.741</v>
      </c>
      <c r="L22" s="26"/>
      <c r="M22" s="43"/>
      <c r="N22" s="18"/>
      <c r="O22" s="18">
        <f t="shared" si="1"/>
        <v>11575.741</v>
      </c>
      <c r="P22" s="19">
        <f t="shared" si="2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04" t="s">
        <v>62</v>
      </c>
      <c r="B23" s="16" t="s">
        <v>20</v>
      </c>
      <c r="C23" s="29">
        <f>SUM(C24:C28)</f>
        <v>3174</v>
      </c>
      <c r="D23" s="26"/>
      <c r="E23" s="26">
        <v>1983</v>
      </c>
      <c r="F23" s="26">
        <v>0</v>
      </c>
      <c r="G23" s="29">
        <f>G25</f>
        <v>1334</v>
      </c>
      <c r="H23" s="40"/>
      <c r="I23" s="29">
        <f t="shared" ref="I23" si="6">SUM(I24:I28)</f>
        <v>865</v>
      </c>
      <c r="J23" s="26"/>
      <c r="K23" s="43">
        <f>K25</f>
        <v>3881.741</v>
      </c>
      <c r="L23" s="26"/>
      <c r="M23" s="26"/>
      <c r="N23" s="20"/>
      <c r="O23" s="18">
        <f t="shared" si="1"/>
        <v>11237.741</v>
      </c>
      <c r="P23" s="19">
        <f t="shared" si="2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04" t="s">
        <v>63</v>
      </c>
      <c r="B24" s="16" t="s">
        <v>21</v>
      </c>
      <c r="C24" s="34"/>
      <c r="D24" s="12"/>
      <c r="E24" s="12">
        <v>0</v>
      </c>
      <c r="F24" s="12">
        <v>0</v>
      </c>
      <c r="G24" s="36"/>
      <c r="H24" s="39"/>
      <c r="I24" s="12">
        <v>0</v>
      </c>
      <c r="J24" s="12"/>
      <c r="K24" s="45"/>
      <c r="L24" s="12"/>
      <c r="M24" s="12"/>
      <c r="N24" s="20"/>
      <c r="O24" s="18">
        <f t="shared" si="1"/>
        <v>0</v>
      </c>
      <c r="P24" s="19">
        <f t="shared" si="2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04" t="s">
        <v>64</v>
      </c>
      <c r="B25" s="16" t="s">
        <v>22</v>
      </c>
      <c r="C25" s="34">
        <v>3174</v>
      </c>
      <c r="D25" s="12"/>
      <c r="E25" s="12">
        <v>1983</v>
      </c>
      <c r="F25" s="12">
        <v>0</v>
      </c>
      <c r="G25" s="12">
        <v>1334</v>
      </c>
      <c r="H25" s="39"/>
      <c r="I25" s="12">
        <v>865</v>
      </c>
      <c r="J25" s="12"/>
      <c r="K25" s="45">
        <v>3881.741</v>
      </c>
      <c r="L25" s="12"/>
      <c r="M25" s="12"/>
      <c r="N25" s="20"/>
      <c r="O25" s="18">
        <f t="shared" si="1"/>
        <v>11237.741</v>
      </c>
      <c r="P25" s="19">
        <f t="shared" si="2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04" t="s">
        <v>65</v>
      </c>
      <c r="B26" s="16" t="s">
        <v>23</v>
      </c>
      <c r="C26" s="34"/>
      <c r="D26" s="12"/>
      <c r="E26" s="12">
        <v>0</v>
      </c>
      <c r="F26" s="12">
        <v>0</v>
      </c>
      <c r="G26" s="36"/>
      <c r="H26" s="39"/>
      <c r="I26" s="12">
        <v>0</v>
      </c>
      <c r="J26" s="12"/>
      <c r="K26" s="45"/>
      <c r="L26" s="12"/>
      <c r="M26" s="12"/>
      <c r="N26" s="20"/>
      <c r="O26" s="18">
        <f t="shared" si="1"/>
        <v>0</v>
      </c>
      <c r="P26" s="19">
        <f t="shared" si="2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04" t="s">
        <v>66</v>
      </c>
      <c r="B27" s="16" t="s">
        <v>24</v>
      </c>
      <c r="C27" s="34"/>
      <c r="D27" s="12"/>
      <c r="E27" s="12">
        <v>0</v>
      </c>
      <c r="F27" s="12">
        <v>0</v>
      </c>
      <c r="G27" s="36"/>
      <c r="H27" s="39"/>
      <c r="I27" s="12">
        <v>0</v>
      </c>
      <c r="J27" s="12"/>
      <c r="K27" s="45"/>
      <c r="L27" s="12"/>
      <c r="M27" s="12"/>
      <c r="N27" s="20"/>
      <c r="O27" s="18">
        <f t="shared" si="1"/>
        <v>0</v>
      </c>
      <c r="P27" s="19">
        <f t="shared" si="2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04" t="s">
        <v>67</v>
      </c>
      <c r="B28" s="16" t="s">
        <v>25</v>
      </c>
      <c r="C28" s="34"/>
      <c r="D28" s="12"/>
      <c r="E28" s="12">
        <v>0</v>
      </c>
      <c r="F28" s="12">
        <v>0</v>
      </c>
      <c r="G28" s="36"/>
      <c r="H28" s="39"/>
      <c r="I28" s="12">
        <v>0</v>
      </c>
      <c r="J28" s="12"/>
      <c r="K28" s="45"/>
      <c r="L28" s="12"/>
      <c r="M28" s="12"/>
      <c r="N28" s="20"/>
      <c r="O28" s="18">
        <f t="shared" si="1"/>
        <v>0</v>
      </c>
      <c r="P28" s="19">
        <f t="shared" si="2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04" t="s">
        <v>68</v>
      </c>
      <c r="B29" s="16" t="s">
        <v>26</v>
      </c>
      <c r="C29" s="29">
        <f>SUM(C30:C34)</f>
        <v>338</v>
      </c>
      <c r="D29" s="26"/>
      <c r="E29" s="26">
        <v>0</v>
      </c>
      <c r="F29" s="26">
        <v>0</v>
      </c>
      <c r="G29" s="38"/>
      <c r="H29" s="40"/>
      <c r="I29" s="29">
        <f>SUM(I30:I34)</f>
        <v>100</v>
      </c>
      <c r="J29" s="26"/>
      <c r="K29" s="43">
        <v>0</v>
      </c>
      <c r="L29" s="26"/>
      <c r="M29" s="43"/>
      <c r="N29" s="20"/>
      <c r="O29" s="18">
        <f t="shared" si="1"/>
        <v>438</v>
      </c>
      <c r="P29" s="19">
        <f t="shared" si="2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04" t="s">
        <v>69</v>
      </c>
      <c r="B30" s="16" t="s">
        <v>27</v>
      </c>
      <c r="C30" s="34"/>
      <c r="D30" s="12"/>
      <c r="E30" s="12">
        <v>0</v>
      </c>
      <c r="F30" s="12">
        <v>0</v>
      </c>
      <c r="G30" s="36"/>
      <c r="H30" s="39"/>
      <c r="I30" s="12">
        <v>0</v>
      </c>
      <c r="J30" s="12"/>
      <c r="K30" s="45"/>
      <c r="L30" s="12"/>
      <c r="M30" s="12"/>
      <c r="N30" s="20"/>
      <c r="O30" s="18">
        <f t="shared" si="1"/>
        <v>0</v>
      </c>
      <c r="P30" s="19">
        <f t="shared" si="2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04" t="s">
        <v>70</v>
      </c>
      <c r="B31" s="16" t="s">
        <v>28</v>
      </c>
      <c r="C31" s="34">
        <v>147</v>
      </c>
      <c r="D31" s="12"/>
      <c r="E31" s="12">
        <v>0</v>
      </c>
      <c r="F31" s="12">
        <v>0</v>
      </c>
      <c r="G31" s="36"/>
      <c r="H31" s="39"/>
      <c r="I31" s="12">
        <v>100</v>
      </c>
      <c r="J31" s="12"/>
      <c r="K31" s="45"/>
      <c r="L31" s="12"/>
      <c r="M31" s="12"/>
      <c r="N31" s="20"/>
      <c r="O31" s="18">
        <f t="shared" si="1"/>
        <v>247</v>
      </c>
      <c r="P31" s="19">
        <f t="shared" si="2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04" t="s">
        <v>71</v>
      </c>
      <c r="B32" s="16" t="s">
        <v>29</v>
      </c>
      <c r="C32" s="34"/>
      <c r="D32" s="12"/>
      <c r="E32" s="12">
        <v>0</v>
      </c>
      <c r="F32" s="12">
        <v>0</v>
      </c>
      <c r="G32" s="36"/>
      <c r="H32" s="39"/>
      <c r="I32" s="12">
        <v>0</v>
      </c>
      <c r="J32" s="12"/>
      <c r="K32" s="45"/>
      <c r="L32" s="12"/>
      <c r="M32" s="12"/>
      <c r="N32" s="20"/>
      <c r="O32" s="18">
        <f t="shared" si="1"/>
        <v>0</v>
      </c>
      <c r="P32" s="19">
        <f t="shared" si="2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04" t="s">
        <v>72</v>
      </c>
      <c r="B33" s="16" t="s">
        <v>30</v>
      </c>
      <c r="C33" s="34"/>
      <c r="D33" s="12"/>
      <c r="E33" s="12">
        <v>0</v>
      </c>
      <c r="F33" s="12">
        <v>0</v>
      </c>
      <c r="G33" s="36"/>
      <c r="H33" s="39"/>
      <c r="I33" s="12">
        <v>0</v>
      </c>
      <c r="J33" s="12"/>
      <c r="K33" s="45"/>
      <c r="L33" s="12"/>
      <c r="M33" s="12"/>
      <c r="N33" s="20"/>
      <c r="O33" s="18">
        <f t="shared" si="1"/>
        <v>0</v>
      </c>
      <c r="P33" s="19">
        <f t="shared" si="2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04" t="s">
        <v>73</v>
      </c>
      <c r="B34" s="16" t="s">
        <v>31</v>
      </c>
      <c r="C34" s="34">
        <v>191</v>
      </c>
      <c r="D34" s="12"/>
      <c r="E34" s="12">
        <v>0</v>
      </c>
      <c r="F34" s="12">
        <v>0</v>
      </c>
      <c r="G34" s="36"/>
      <c r="H34" s="39"/>
      <c r="I34" s="12">
        <v>0</v>
      </c>
      <c r="J34" s="12"/>
      <c r="K34" s="45"/>
      <c r="L34" s="12"/>
      <c r="M34" s="12"/>
      <c r="N34" s="20"/>
      <c r="O34" s="18">
        <f t="shared" si="1"/>
        <v>191</v>
      </c>
      <c r="P34" s="19">
        <f t="shared" si="2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04" t="s">
        <v>74</v>
      </c>
      <c r="B35" s="16" t="s">
        <v>32</v>
      </c>
      <c r="C35" s="29"/>
      <c r="D35" s="26"/>
      <c r="E35" s="26">
        <v>0</v>
      </c>
      <c r="F35" s="26">
        <v>0</v>
      </c>
      <c r="G35" s="38"/>
      <c r="H35" s="26">
        <v>16</v>
      </c>
      <c r="I35" s="26">
        <v>0</v>
      </c>
      <c r="J35" s="26"/>
      <c r="K35" s="43"/>
      <c r="L35" s="26"/>
      <c r="M35" s="43"/>
      <c r="N35" s="20"/>
      <c r="O35" s="18">
        <f t="shared" si="1"/>
        <v>0</v>
      </c>
      <c r="P35" s="19">
        <f t="shared" si="2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05" t="s">
        <v>77</v>
      </c>
      <c r="B36" s="16" t="s">
        <v>33</v>
      </c>
      <c r="C36" s="34"/>
      <c r="D36" s="12"/>
      <c r="E36" s="12">
        <v>0</v>
      </c>
      <c r="F36" s="12">
        <v>0</v>
      </c>
      <c r="G36" s="12"/>
      <c r="H36" s="12">
        <v>16</v>
      </c>
      <c r="I36" s="12">
        <v>0</v>
      </c>
      <c r="J36" s="12"/>
      <c r="K36" s="45"/>
      <c r="L36" s="12"/>
      <c r="M36" s="12"/>
      <c r="N36" s="20"/>
      <c r="O36" s="18">
        <f t="shared" si="1"/>
        <v>0</v>
      </c>
      <c r="P36" s="19">
        <f t="shared" si="2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04" t="s">
        <v>75</v>
      </c>
      <c r="B37" s="16" t="s">
        <v>34</v>
      </c>
      <c r="C37" s="34"/>
      <c r="E37" s="12">
        <v>0</v>
      </c>
      <c r="F37" s="12">
        <v>0</v>
      </c>
      <c r="G37" s="36"/>
      <c r="H37" s="12"/>
      <c r="I37" s="12">
        <v>0</v>
      </c>
      <c r="J37" s="12"/>
      <c r="K37" s="45"/>
      <c r="L37" s="12"/>
      <c r="M37" s="12"/>
      <c r="N37" s="20"/>
      <c r="O37" s="18">
        <f t="shared" si="1"/>
        <v>0</v>
      </c>
      <c r="P37" s="19">
        <f t="shared" si="2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05" t="s">
        <v>76</v>
      </c>
      <c r="B38" s="16" t="s">
        <v>35</v>
      </c>
      <c r="C38" s="34"/>
      <c r="D38" s="12"/>
      <c r="E38" s="12">
        <v>0</v>
      </c>
      <c r="F38" s="12">
        <v>0</v>
      </c>
      <c r="G38" s="36"/>
      <c r="H38" s="12"/>
      <c r="I38" s="12">
        <v>0</v>
      </c>
      <c r="J38" s="12"/>
      <c r="K38" s="45"/>
      <c r="L38" s="12"/>
      <c r="M38" s="12"/>
      <c r="N38" s="20"/>
      <c r="O38" s="18">
        <f t="shared" si="1"/>
        <v>0</v>
      </c>
      <c r="P38" s="19">
        <f t="shared" si="2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3" t="s">
        <v>78</v>
      </c>
      <c r="B39" s="11" t="s">
        <v>36</v>
      </c>
      <c r="C39" s="34"/>
      <c r="D39" s="12"/>
      <c r="E39" s="12">
        <v>0</v>
      </c>
      <c r="F39" s="12">
        <v>0</v>
      </c>
      <c r="G39" s="36"/>
      <c r="H39" s="12"/>
      <c r="I39" s="12">
        <v>0</v>
      </c>
      <c r="J39" s="12"/>
      <c r="K39" s="45"/>
      <c r="L39" s="12"/>
      <c r="M39" s="12"/>
      <c r="N39" s="18"/>
      <c r="O39" s="18">
        <f t="shared" si="1"/>
        <v>0</v>
      </c>
      <c r="P39" s="19">
        <f t="shared" si="2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6" t="s">
        <v>79</v>
      </c>
      <c r="B40" s="11" t="s">
        <v>37</v>
      </c>
      <c r="C40" s="34">
        <v>1436</v>
      </c>
      <c r="D40" s="12"/>
      <c r="E40" s="26">
        <v>293</v>
      </c>
      <c r="F40" s="26">
        <v>0</v>
      </c>
      <c r="G40" s="12">
        <v>1647</v>
      </c>
      <c r="H40" s="12"/>
      <c r="I40" s="12">
        <v>519</v>
      </c>
      <c r="J40" s="12"/>
      <c r="K40" s="45"/>
      <c r="L40" s="12"/>
      <c r="M40" s="12"/>
      <c r="N40" s="18"/>
      <c r="O40" s="18">
        <f t="shared" si="1"/>
        <v>3895</v>
      </c>
      <c r="P40" s="19">
        <f t="shared" si="2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6" t="s">
        <v>80</v>
      </c>
      <c r="B41" s="11" t="s">
        <v>38</v>
      </c>
      <c r="C41" s="34"/>
      <c r="D41" s="12"/>
      <c r="E41" s="12">
        <v>0</v>
      </c>
      <c r="F41" s="12">
        <v>0</v>
      </c>
      <c r="G41" s="39"/>
      <c r="H41" s="12"/>
      <c r="I41" s="12">
        <v>0</v>
      </c>
      <c r="J41" s="12"/>
      <c r="K41" s="45"/>
      <c r="L41" s="12"/>
      <c r="M41" s="12"/>
      <c r="N41" s="18"/>
      <c r="O41" s="18">
        <f t="shared" si="1"/>
        <v>0</v>
      </c>
      <c r="P41" s="19">
        <f t="shared" si="2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6" t="s">
        <v>81</v>
      </c>
      <c r="B42" s="11" t="s">
        <v>39</v>
      </c>
      <c r="C42" s="34"/>
      <c r="D42" s="12"/>
      <c r="E42" s="12">
        <v>0</v>
      </c>
      <c r="F42" s="12">
        <v>0</v>
      </c>
      <c r="G42" s="39"/>
      <c r="H42" s="12"/>
      <c r="I42" s="12">
        <v>0</v>
      </c>
      <c r="J42" s="12"/>
      <c r="K42" s="45"/>
      <c r="L42" s="12"/>
      <c r="M42" s="12"/>
      <c r="N42" s="18"/>
      <c r="O42" s="18">
        <f t="shared" si="1"/>
        <v>0</v>
      </c>
      <c r="P42" s="19">
        <f t="shared" si="2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6" t="s">
        <v>82</v>
      </c>
      <c r="B43" s="11" t="s">
        <v>40</v>
      </c>
      <c r="C43" s="12"/>
      <c r="D43" s="12"/>
      <c r="E43" s="12">
        <v>0</v>
      </c>
      <c r="F43" s="12">
        <v>0</v>
      </c>
      <c r="G43" s="39"/>
      <c r="H43" s="12"/>
      <c r="I43" s="12">
        <v>0</v>
      </c>
      <c r="J43" s="12"/>
      <c r="K43" s="45"/>
      <c r="L43" s="12"/>
      <c r="M43" s="12"/>
      <c r="N43" s="18"/>
      <c r="O43" s="18">
        <f t="shared" si="1"/>
        <v>0</v>
      </c>
      <c r="P43" s="19">
        <f t="shared" si="2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6" t="s">
        <v>83</v>
      </c>
      <c r="B44" s="11" t="s">
        <v>41</v>
      </c>
      <c r="C44" s="12"/>
      <c r="D44" s="12"/>
      <c r="E44" s="12">
        <v>0</v>
      </c>
      <c r="F44" s="12">
        <v>0</v>
      </c>
      <c r="G44" s="39"/>
      <c r="H44" s="12"/>
      <c r="I44" s="12">
        <v>0</v>
      </c>
      <c r="J44" s="12"/>
      <c r="K44" s="45"/>
      <c r="L44" s="12"/>
      <c r="M44" s="12"/>
      <c r="N44" s="18"/>
      <c r="O44" s="18">
        <f t="shared" si="1"/>
        <v>0</v>
      </c>
      <c r="P44" s="19">
        <f t="shared" si="2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07" t="s">
        <v>84</v>
      </c>
      <c r="B45" s="14" t="s">
        <v>42</v>
      </c>
      <c r="C45" s="26">
        <f>C6+C12+C23+C29+C40</f>
        <v>52235</v>
      </c>
      <c r="D45" s="26">
        <f>D20</f>
        <v>22</v>
      </c>
      <c r="E45" s="26">
        <f t="shared" ref="E45:F45" si="7">E40+E4</f>
        <v>25472</v>
      </c>
      <c r="F45" s="26">
        <f t="shared" si="7"/>
        <v>32</v>
      </c>
      <c r="G45" s="29">
        <f>G40+G4</f>
        <v>8877</v>
      </c>
      <c r="H45" s="29">
        <f>H4</f>
        <v>16</v>
      </c>
      <c r="I45" s="52">
        <f>SUM(I4,I40)</f>
        <v>3927</v>
      </c>
      <c r="J45" s="26"/>
      <c r="K45" s="46">
        <f>K4+K40</f>
        <v>8660.7942599999988</v>
      </c>
      <c r="L45" s="29"/>
      <c r="M45" s="57"/>
      <c r="N45" s="22"/>
      <c r="O45" s="22">
        <f t="shared" si="1"/>
        <v>99171.794259999995</v>
      </c>
      <c r="P45" s="23">
        <f t="shared" si="2"/>
        <v>70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DED84-A07E-4234-B245-6F073E9EF9AB}">
  <dimension ref="A1:AY127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2" sqref="C2:P3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7" t="s">
        <v>91</v>
      </c>
    </row>
    <row r="2" spans="1:46" s="7" customFormat="1" ht="15" customHeight="1" x14ac:dyDescent="0.25">
      <c r="A2" s="8"/>
      <c r="B2" s="9"/>
      <c r="C2" s="74" t="s">
        <v>93</v>
      </c>
      <c r="D2" s="75"/>
      <c r="E2" s="74" t="s">
        <v>94</v>
      </c>
      <c r="F2" s="75"/>
      <c r="G2" s="74" t="s">
        <v>100</v>
      </c>
      <c r="H2" s="75"/>
      <c r="I2" s="74" t="s">
        <v>96</v>
      </c>
      <c r="J2" s="75"/>
      <c r="K2" s="74" t="s">
        <v>97</v>
      </c>
      <c r="L2" s="75"/>
      <c r="M2" s="74" t="s">
        <v>98</v>
      </c>
      <c r="N2" s="82"/>
      <c r="O2" s="76" t="s">
        <v>99</v>
      </c>
      <c r="P2" s="82"/>
    </row>
    <row r="3" spans="1:46" s="7" customFormat="1" x14ac:dyDescent="0.25">
      <c r="A3" s="24"/>
      <c r="B3" s="25"/>
      <c r="C3" s="113" t="s">
        <v>101</v>
      </c>
      <c r="D3" s="113" t="s">
        <v>102</v>
      </c>
      <c r="E3" s="113" t="s">
        <v>101</v>
      </c>
      <c r="F3" s="113" t="s">
        <v>102</v>
      </c>
      <c r="G3" s="113" t="s">
        <v>101</v>
      </c>
      <c r="H3" s="113" t="s">
        <v>102</v>
      </c>
      <c r="I3" s="113" t="s">
        <v>101</v>
      </c>
      <c r="J3" s="113" t="s">
        <v>102</v>
      </c>
      <c r="K3" s="113" t="s">
        <v>101</v>
      </c>
      <c r="L3" s="113" t="s">
        <v>102</v>
      </c>
      <c r="M3" s="113" t="s">
        <v>101</v>
      </c>
      <c r="N3" s="114" t="s">
        <v>102</v>
      </c>
      <c r="O3" s="113" t="s">
        <v>103</v>
      </c>
      <c r="P3" s="114" t="s">
        <v>102</v>
      </c>
    </row>
    <row r="4" spans="1:46" s="1" customFormat="1" x14ac:dyDescent="0.2">
      <c r="A4" s="108" t="s">
        <v>59</v>
      </c>
      <c r="B4" s="11" t="s">
        <v>1</v>
      </c>
      <c r="C4" s="26">
        <f>C5+C22</f>
        <v>340</v>
      </c>
      <c r="D4" s="26">
        <f>D5+D22</f>
        <v>3</v>
      </c>
      <c r="E4" s="26">
        <f t="shared" ref="E4:F4" si="0">E5+E22</f>
        <v>84</v>
      </c>
      <c r="F4" s="26">
        <f t="shared" si="0"/>
        <v>3</v>
      </c>
      <c r="G4" s="60">
        <v>26</v>
      </c>
      <c r="H4" s="60">
        <v>3</v>
      </c>
      <c r="I4" s="49">
        <f>SUM(I5,I22,I29)</f>
        <v>48</v>
      </c>
      <c r="J4" s="26">
        <v>0</v>
      </c>
      <c r="K4" s="26">
        <f>K5+K22</f>
        <v>137</v>
      </c>
      <c r="L4" s="18"/>
      <c r="M4" s="26">
        <f t="shared" ref="M4" si="1">M5+M22</f>
        <v>2</v>
      </c>
      <c r="N4" s="18"/>
      <c r="O4" s="18">
        <f>C4+E4+G4+I4+K4+M4</f>
        <v>637</v>
      </c>
      <c r="P4" s="19">
        <f>D4+F4+H4+J4+L4+N4</f>
        <v>9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8" t="s">
        <v>60</v>
      </c>
      <c r="B5" s="11" t="s">
        <v>2</v>
      </c>
      <c r="C5" s="26">
        <f>C6+C12+C18</f>
        <v>305</v>
      </c>
      <c r="D5" s="26">
        <f>D6+D12+D18</f>
        <v>3</v>
      </c>
      <c r="E5" s="26">
        <f t="shared" ref="E5" si="2">E6+E12</f>
        <v>82</v>
      </c>
      <c r="F5" s="26">
        <f>F6+F12+F18</f>
        <v>3</v>
      </c>
      <c r="G5" s="60">
        <v>23</v>
      </c>
      <c r="H5" s="71"/>
      <c r="I5" s="49">
        <f>SUM(I12,I6)</f>
        <v>33</v>
      </c>
      <c r="J5" s="26">
        <v>0</v>
      </c>
      <c r="K5" s="26">
        <f>K6+K12</f>
        <v>131</v>
      </c>
      <c r="L5" s="18"/>
      <c r="M5" s="26">
        <f t="shared" ref="M5" si="3">M6+M12</f>
        <v>0</v>
      </c>
      <c r="N5" s="18"/>
      <c r="O5" s="18">
        <f t="shared" ref="O5:O45" si="4">C5+E5+G5+I5+K5+M5</f>
        <v>574</v>
      </c>
      <c r="P5" s="19">
        <f t="shared" ref="P5:P45" si="5">D5+F5+H5+J5+L5+N5</f>
        <v>6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09" t="s">
        <v>61</v>
      </c>
      <c r="B6" s="16" t="s">
        <v>3</v>
      </c>
      <c r="C6" s="26">
        <f>SUM(C7:C11)</f>
        <v>290</v>
      </c>
      <c r="D6" s="26"/>
      <c r="E6" s="26">
        <f t="shared" ref="E6" si="6">SUM(E7:E11)</f>
        <v>79</v>
      </c>
      <c r="F6" s="26">
        <f>SUM(F7:F11)</f>
        <v>0</v>
      </c>
      <c r="G6" s="60">
        <v>22</v>
      </c>
      <c r="H6" s="71"/>
      <c r="I6" s="49">
        <f>SUM(I7:I11)</f>
        <v>32</v>
      </c>
      <c r="J6" s="26">
        <v>0</v>
      </c>
      <c r="K6" s="26">
        <f>K7+K9</f>
        <v>131</v>
      </c>
      <c r="L6" s="20"/>
      <c r="M6" s="26">
        <f t="shared" ref="M6" si="7">SUM(M7:M11)</f>
        <v>0</v>
      </c>
      <c r="N6" s="20"/>
      <c r="O6" s="18">
        <f t="shared" si="4"/>
        <v>554</v>
      </c>
      <c r="P6" s="19">
        <f t="shared" si="5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09" t="s">
        <v>62</v>
      </c>
      <c r="B7" s="16" t="s">
        <v>4</v>
      </c>
      <c r="C7" s="34">
        <v>243</v>
      </c>
      <c r="D7" s="12"/>
      <c r="E7" s="12">
        <v>35</v>
      </c>
      <c r="F7" s="12">
        <v>0</v>
      </c>
      <c r="G7" s="67">
        <v>22</v>
      </c>
      <c r="H7" s="70"/>
      <c r="I7" s="12">
        <v>24</v>
      </c>
      <c r="J7" s="12"/>
      <c r="K7" s="34">
        <v>128</v>
      </c>
      <c r="L7" s="20"/>
      <c r="M7" s="12"/>
      <c r="N7" s="20"/>
      <c r="O7" s="18">
        <f t="shared" si="4"/>
        <v>452</v>
      </c>
      <c r="P7" s="19">
        <f t="shared" si="5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09" t="s">
        <v>63</v>
      </c>
      <c r="B8" s="16" t="s">
        <v>5</v>
      </c>
      <c r="C8" s="34"/>
      <c r="D8" s="12"/>
      <c r="E8" s="12">
        <v>0</v>
      </c>
      <c r="F8" s="12">
        <v>0</v>
      </c>
      <c r="G8" s="64"/>
      <c r="H8" s="70"/>
      <c r="I8" s="12"/>
      <c r="J8" s="12"/>
      <c r="K8" s="34"/>
      <c r="L8" s="20"/>
      <c r="M8" s="12"/>
      <c r="N8" s="20"/>
      <c r="O8" s="18">
        <f t="shared" si="4"/>
        <v>0</v>
      </c>
      <c r="P8" s="19">
        <f t="shared" si="5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09" t="s">
        <v>64</v>
      </c>
      <c r="B9" s="16" t="s">
        <v>6</v>
      </c>
      <c r="C9" s="34">
        <v>43</v>
      </c>
      <c r="D9" s="12"/>
      <c r="E9" s="12">
        <v>7</v>
      </c>
      <c r="F9" s="12">
        <v>0</v>
      </c>
      <c r="G9" s="65"/>
      <c r="H9" s="70"/>
      <c r="I9" s="12">
        <v>3</v>
      </c>
      <c r="J9" s="12"/>
      <c r="K9" s="34">
        <v>3</v>
      </c>
      <c r="L9" s="20"/>
      <c r="M9" s="12"/>
      <c r="N9" s="20"/>
      <c r="O9" s="18">
        <f t="shared" si="4"/>
        <v>56</v>
      </c>
      <c r="P9" s="19">
        <f t="shared" si="5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09" t="s">
        <v>65</v>
      </c>
      <c r="B10" s="16" t="s">
        <v>7</v>
      </c>
      <c r="C10" s="34"/>
      <c r="D10" s="12"/>
      <c r="E10" s="12">
        <v>37</v>
      </c>
      <c r="F10" s="12">
        <v>0</v>
      </c>
      <c r="G10" s="65"/>
      <c r="H10" s="70"/>
      <c r="I10" s="12">
        <v>5</v>
      </c>
      <c r="J10" s="12"/>
      <c r="K10" s="12"/>
      <c r="L10" s="20"/>
      <c r="M10" s="12"/>
      <c r="N10" s="20"/>
      <c r="O10" s="18">
        <f t="shared" si="4"/>
        <v>42</v>
      </c>
      <c r="P10" s="19">
        <f t="shared" si="5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09" t="s">
        <v>66</v>
      </c>
      <c r="B11" s="16" t="s">
        <v>8</v>
      </c>
      <c r="C11" s="34">
        <v>4</v>
      </c>
      <c r="D11" s="12"/>
      <c r="E11" s="12">
        <v>0</v>
      </c>
      <c r="F11" s="12">
        <v>0</v>
      </c>
      <c r="G11" s="64"/>
      <c r="H11" s="70"/>
      <c r="I11" s="12"/>
      <c r="J11" s="12"/>
      <c r="K11" s="12"/>
      <c r="L11" s="20"/>
      <c r="M11" s="12"/>
      <c r="N11" s="20"/>
      <c r="O11" s="18">
        <f t="shared" si="4"/>
        <v>4</v>
      </c>
      <c r="P11" s="19">
        <f t="shared" si="5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09" t="s">
        <v>67</v>
      </c>
      <c r="B12" s="16" t="s">
        <v>9</v>
      </c>
      <c r="C12" s="29">
        <f>SUM(C13:C17)</f>
        <v>14</v>
      </c>
      <c r="D12" s="26"/>
      <c r="E12" s="26">
        <f t="shared" ref="E12" si="8">SUM(E13:E17)</f>
        <v>3</v>
      </c>
      <c r="F12" s="26">
        <v>0</v>
      </c>
      <c r="G12" s="66">
        <v>1</v>
      </c>
      <c r="H12" s="71"/>
      <c r="I12" s="51">
        <f>SUM(I13:I17)</f>
        <v>1</v>
      </c>
      <c r="J12" s="26">
        <f>SUM(J13:J17)</f>
        <v>0</v>
      </c>
      <c r="K12" s="26">
        <f>SUM(K13:K17)</f>
        <v>0</v>
      </c>
      <c r="L12" s="20"/>
      <c r="M12" s="26">
        <f t="shared" ref="M12" si="9">SUM(M13:M17)</f>
        <v>0</v>
      </c>
      <c r="N12" s="20"/>
      <c r="O12" s="18">
        <f t="shared" si="4"/>
        <v>19</v>
      </c>
      <c r="P12" s="19">
        <f t="shared" si="5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09" t="s">
        <v>68</v>
      </c>
      <c r="B13" s="16" t="s">
        <v>10</v>
      </c>
      <c r="C13" s="34"/>
      <c r="D13" s="12"/>
      <c r="E13" s="12">
        <v>0</v>
      </c>
      <c r="F13" s="12">
        <v>0</v>
      </c>
      <c r="G13" s="65">
        <v>0</v>
      </c>
      <c r="H13" s="70"/>
      <c r="I13" s="12"/>
      <c r="J13" s="12">
        <v>0</v>
      </c>
      <c r="K13" s="12"/>
      <c r="L13" s="20"/>
      <c r="M13" s="12"/>
      <c r="N13" s="20"/>
      <c r="O13" s="18">
        <f t="shared" si="4"/>
        <v>0</v>
      </c>
      <c r="P13" s="19">
        <f t="shared" si="5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09" t="s">
        <v>69</v>
      </c>
      <c r="B14" s="16" t="s">
        <v>11</v>
      </c>
      <c r="C14" s="34">
        <v>14</v>
      </c>
      <c r="D14" s="12"/>
      <c r="E14" s="12">
        <v>3</v>
      </c>
      <c r="F14" s="12">
        <v>0</v>
      </c>
      <c r="G14" s="65"/>
      <c r="H14" s="70"/>
      <c r="I14" s="12">
        <v>0</v>
      </c>
      <c r="J14" s="12">
        <v>0</v>
      </c>
      <c r="K14" s="12"/>
      <c r="L14" s="20"/>
      <c r="M14" s="12"/>
      <c r="N14" s="20"/>
      <c r="O14" s="18">
        <f t="shared" si="4"/>
        <v>17</v>
      </c>
      <c r="P14" s="19">
        <f t="shared" si="5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09" t="s">
        <v>70</v>
      </c>
      <c r="B15" s="16" t="s">
        <v>12</v>
      </c>
      <c r="C15" s="34"/>
      <c r="D15" s="12"/>
      <c r="E15" s="12">
        <v>0</v>
      </c>
      <c r="F15" s="12">
        <v>0</v>
      </c>
      <c r="G15" s="64"/>
      <c r="H15" s="70"/>
      <c r="I15" s="12">
        <v>0</v>
      </c>
      <c r="J15" s="12">
        <v>0</v>
      </c>
      <c r="K15" s="12"/>
      <c r="L15" s="20"/>
      <c r="M15" s="12"/>
      <c r="N15" s="20"/>
      <c r="O15" s="18">
        <f t="shared" si="4"/>
        <v>0</v>
      </c>
      <c r="P15" s="19">
        <f t="shared" si="5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09" t="s">
        <v>71</v>
      </c>
      <c r="B16" s="16" t="s">
        <v>13</v>
      </c>
      <c r="C16" s="34"/>
      <c r="D16" s="12"/>
      <c r="E16" s="12">
        <v>0</v>
      </c>
      <c r="F16" s="12">
        <v>0</v>
      </c>
      <c r="G16" s="64"/>
      <c r="H16" s="70"/>
      <c r="I16" s="12">
        <v>0</v>
      </c>
      <c r="J16" s="12">
        <v>0</v>
      </c>
      <c r="K16" s="12"/>
      <c r="L16" s="20"/>
      <c r="M16" s="12"/>
      <c r="N16" s="20"/>
      <c r="O16" s="18">
        <f t="shared" si="4"/>
        <v>0</v>
      </c>
      <c r="P16" s="19">
        <f t="shared" si="5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09" t="s">
        <v>72</v>
      </c>
      <c r="B17" s="16" t="s">
        <v>14</v>
      </c>
      <c r="C17" s="12"/>
      <c r="D17" s="12"/>
      <c r="E17" s="12">
        <v>0</v>
      </c>
      <c r="F17" s="12">
        <v>0</v>
      </c>
      <c r="G17" s="67">
        <v>1</v>
      </c>
      <c r="H17" s="70"/>
      <c r="I17" s="12">
        <v>1</v>
      </c>
      <c r="J17" s="12">
        <v>0</v>
      </c>
      <c r="K17" s="12"/>
      <c r="L17" s="20"/>
      <c r="M17" s="12"/>
      <c r="N17" s="20"/>
      <c r="O17" s="18">
        <f t="shared" si="4"/>
        <v>2</v>
      </c>
      <c r="P17" s="19">
        <f t="shared" si="5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09" t="s">
        <v>73</v>
      </c>
      <c r="B18" s="16" t="s">
        <v>15</v>
      </c>
      <c r="C18" s="26">
        <f t="shared" ref="C18" si="10">C20</f>
        <v>1</v>
      </c>
      <c r="D18" s="26">
        <f>D20</f>
        <v>3</v>
      </c>
      <c r="E18" s="26">
        <f t="shared" ref="E18:F18" si="11">SUM(E19:E21)</f>
        <v>0</v>
      </c>
      <c r="F18" s="26">
        <f t="shared" si="11"/>
        <v>3</v>
      </c>
      <c r="G18" s="67"/>
      <c r="H18" s="71"/>
      <c r="I18" s="29">
        <v>0</v>
      </c>
      <c r="J18" s="26">
        <f>SUM(J19:J21)</f>
        <v>0</v>
      </c>
      <c r="K18" s="26"/>
      <c r="L18" s="20"/>
      <c r="M18" s="26">
        <f t="shared" ref="M18" si="12">SUM(M19:M21)</f>
        <v>0</v>
      </c>
      <c r="N18" s="20"/>
      <c r="O18" s="18">
        <f t="shared" si="4"/>
        <v>1</v>
      </c>
      <c r="P18" s="19">
        <f t="shared" si="5"/>
        <v>6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09" t="s">
        <v>74</v>
      </c>
      <c r="B19" s="16" t="s">
        <v>16</v>
      </c>
      <c r="C19" s="34"/>
      <c r="D19" s="12"/>
      <c r="E19" s="12">
        <v>0</v>
      </c>
      <c r="F19" s="12">
        <v>0</v>
      </c>
      <c r="G19" s="64"/>
      <c r="H19" s="70"/>
      <c r="I19" s="12">
        <v>0</v>
      </c>
      <c r="J19" s="12">
        <f>0</f>
        <v>0</v>
      </c>
      <c r="K19" s="12"/>
      <c r="L19" s="20"/>
      <c r="M19" s="12"/>
      <c r="N19" s="20"/>
      <c r="O19" s="18">
        <f t="shared" si="4"/>
        <v>0</v>
      </c>
      <c r="P19" s="19">
        <f t="shared" si="5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09" t="s">
        <v>75</v>
      </c>
      <c r="B20" s="16" t="s">
        <v>17</v>
      </c>
      <c r="C20" s="34">
        <v>1</v>
      </c>
      <c r="D20" s="12">
        <v>3</v>
      </c>
      <c r="E20" s="12">
        <v>0</v>
      </c>
      <c r="F20" s="12">
        <v>3</v>
      </c>
      <c r="G20" s="64"/>
      <c r="H20" s="70"/>
      <c r="I20" s="12">
        <v>0</v>
      </c>
      <c r="J20" s="12">
        <f>0</f>
        <v>0</v>
      </c>
      <c r="K20" s="12"/>
      <c r="L20" s="20"/>
      <c r="M20" s="12"/>
      <c r="N20" s="20"/>
      <c r="O20" s="18">
        <f t="shared" si="4"/>
        <v>1</v>
      </c>
      <c r="P20" s="19">
        <f t="shared" si="5"/>
        <v>6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10" t="s">
        <v>76</v>
      </c>
      <c r="B21" s="16" t="s">
        <v>18</v>
      </c>
      <c r="C21" s="34"/>
      <c r="D21" s="12"/>
      <c r="E21" s="12">
        <v>0</v>
      </c>
      <c r="F21" s="12">
        <v>0</v>
      </c>
      <c r="G21" s="64"/>
      <c r="H21" s="70"/>
      <c r="I21" s="12">
        <v>0</v>
      </c>
      <c r="J21" s="12">
        <f>0</f>
        <v>0</v>
      </c>
      <c r="K21" s="12"/>
      <c r="L21" s="20"/>
      <c r="M21" s="12"/>
      <c r="N21" s="20"/>
      <c r="O21" s="18">
        <f t="shared" si="4"/>
        <v>0</v>
      </c>
      <c r="P21" s="19">
        <f t="shared" si="5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11" t="s">
        <v>60</v>
      </c>
      <c r="B22" s="11" t="s">
        <v>19</v>
      </c>
      <c r="C22" s="29">
        <f>C23+C29+C35</f>
        <v>35</v>
      </c>
      <c r="D22" s="29"/>
      <c r="E22" s="26">
        <f t="shared" ref="E22" si="13">E23+E29</f>
        <v>2</v>
      </c>
      <c r="F22" s="26">
        <f>F23+F29</f>
        <v>0</v>
      </c>
      <c r="G22" s="66">
        <v>3</v>
      </c>
      <c r="H22" s="71"/>
      <c r="I22" s="29">
        <f>SUM(I23,I35)</f>
        <v>8</v>
      </c>
      <c r="J22" s="29">
        <f t="shared" ref="J22" si="14">J23+J35</f>
        <v>0</v>
      </c>
      <c r="K22" s="26">
        <f t="shared" ref="K22" si="15">K23</f>
        <v>6</v>
      </c>
      <c r="L22" s="18"/>
      <c r="M22" s="26">
        <f t="shared" ref="M22" si="16">M23+M29</f>
        <v>2</v>
      </c>
      <c r="N22" s="18"/>
      <c r="O22" s="18">
        <f t="shared" si="4"/>
        <v>56</v>
      </c>
      <c r="P22" s="19">
        <f t="shared" si="5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09" t="s">
        <v>62</v>
      </c>
      <c r="B23" s="16" t="s">
        <v>20</v>
      </c>
      <c r="C23" s="29">
        <f>SUM(C25:C28)</f>
        <v>20</v>
      </c>
      <c r="D23" s="26"/>
      <c r="E23" s="26">
        <f t="shared" ref="E23" si="17">E25</f>
        <v>2</v>
      </c>
      <c r="F23" s="26">
        <f>SUM(F24:F28)</f>
        <v>0</v>
      </c>
      <c r="G23" s="66">
        <v>3</v>
      </c>
      <c r="H23" s="71"/>
      <c r="I23" s="29">
        <f t="shared" ref="I23:J23" si="18">SUM(I24:I28)</f>
        <v>8</v>
      </c>
      <c r="J23" s="26">
        <f t="shared" si="18"/>
        <v>0</v>
      </c>
      <c r="K23" s="26">
        <f>K25</f>
        <v>6</v>
      </c>
      <c r="L23" s="20"/>
      <c r="M23" s="26"/>
      <c r="N23" s="20"/>
      <c r="O23" s="18">
        <f t="shared" si="4"/>
        <v>39</v>
      </c>
      <c r="P23" s="19">
        <f t="shared" si="5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09" t="s">
        <v>63</v>
      </c>
      <c r="B24" s="16" t="s">
        <v>21</v>
      </c>
      <c r="C24" s="34"/>
      <c r="D24" s="12"/>
      <c r="E24" s="12">
        <v>0</v>
      </c>
      <c r="F24" s="12">
        <v>0</v>
      </c>
      <c r="G24" s="64"/>
      <c r="H24" s="70"/>
      <c r="I24" s="12">
        <v>0</v>
      </c>
      <c r="J24" s="12">
        <v>0</v>
      </c>
      <c r="K24" s="12"/>
      <c r="L24" s="20"/>
      <c r="M24" s="12"/>
      <c r="N24" s="20"/>
      <c r="O24" s="18">
        <f t="shared" si="4"/>
        <v>0</v>
      </c>
      <c r="P24" s="19">
        <f t="shared" si="5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09" t="s">
        <v>64</v>
      </c>
      <c r="B25" s="16" t="s">
        <v>22</v>
      </c>
      <c r="C25" s="34">
        <v>20</v>
      </c>
      <c r="D25" s="12"/>
      <c r="E25" s="12">
        <v>2</v>
      </c>
      <c r="F25" s="12">
        <v>0</v>
      </c>
      <c r="G25" s="67">
        <v>3</v>
      </c>
      <c r="H25" s="72"/>
      <c r="I25" s="12">
        <v>8</v>
      </c>
      <c r="J25" s="12">
        <v>0</v>
      </c>
      <c r="K25" s="12">
        <v>6</v>
      </c>
      <c r="L25" s="20"/>
      <c r="M25" s="12"/>
      <c r="N25" s="20"/>
      <c r="O25" s="18">
        <f t="shared" si="4"/>
        <v>39</v>
      </c>
      <c r="P25" s="19">
        <f t="shared" si="5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09" t="s">
        <v>65</v>
      </c>
      <c r="B26" s="16" t="s">
        <v>23</v>
      </c>
      <c r="C26" s="34"/>
      <c r="D26" s="12"/>
      <c r="E26" s="12">
        <v>0</v>
      </c>
      <c r="F26" s="12">
        <v>0</v>
      </c>
      <c r="G26" s="67"/>
      <c r="H26" s="72"/>
      <c r="I26" s="12">
        <v>0</v>
      </c>
      <c r="J26" s="12">
        <v>0</v>
      </c>
      <c r="K26" s="12"/>
      <c r="L26" s="20"/>
      <c r="M26" s="12"/>
      <c r="N26" s="20"/>
      <c r="O26" s="18">
        <f t="shared" si="4"/>
        <v>0</v>
      </c>
      <c r="P26" s="19">
        <f t="shared" si="5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09" t="s">
        <v>66</v>
      </c>
      <c r="B27" s="16" t="s">
        <v>24</v>
      </c>
      <c r="C27" s="34"/>
      <c r="D27" s="12"/>
      <c r="E27" s="12">
        <v>0</v>
      </c>
      <c r="F27" s="12">
        <v>0</v>
      </c>
      <c r="G27" s="64"/>
      <c r="H27" s="70"/>
      <c r="I27" s="12">
        <v>0</v>
      </c>
      <c r="J27" s="12">
        <v>0</v>
      </c>
      <c r="K27" s="12"/>
      <c r="L27" s="20"/>
      <c r="M27" s="12"/>
      <c r="N27" s="20"/>
      <c r="O27" s="18">
        <f t="shared" si="4"/>
        <v>0</v>
      </c>
      <c r="P27" s="19">
        <f t="shared" si="5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09" t="s">
        <v>67</v>
      </c>
      <c r="B28" s="16" t="s">
        <v>25</v>
      </c>
      <c r="C28" s="34"/>
      <c r="D28" s="12"/>
      <c r="E28" s="12">
        <v>0</v>
      </c>
      <c r="F28" s="12">
        <v>0</v>
      </c>
      <c r="G28" s="64"/>
      <c r="H28" s="70"/>
      <c r="I28" s="12">
        <v>0</v>
      </c>
      <c r="J28" s="12">
        <v>0</v>
      </c>
      <c r="K28" s="12"/>
      <c r="L28" s="20"/>
      <c r="M28" s="12"/>
      <c r="N28" s="20"/>
      <c r="O28" s="18">
        <f t="shared" si="4"/>
        <v>0</v>
      </c>
      <c r="P28" s="19">
        <f t="shared" si="5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09" t="s">
        <v>68</v>
      </c>
      <c r="B29" s="16" t="s">
        <v>26</v>
      </c>
      <c r="C29" s="29">
        <f>SUM(C30:C34)</f>
        <v>15</v>
      </c>
      <c r="D29" s="26"/>
      <c r="E29" s="26">
        <f t="shared" ref="E29" si="19">E30+E31</f>
        <v>0</v>
      </c>
      <c r="F29" s="26">
        <v>0</v>
      </c>
      <c r="G29" s="66">
        <v>0</v>
      </c>
      <c r="H29" s="71"/>
      <c r="I29" s="29">
        <f>SUM(I30:I34)</f>
        <v>7</v>
      </c>
      <c r="J29" s="26">
        <f>SUM(J30:J34)</f>
        <v>0</v>
      </c>
      <c r="K29" s="26">
        <f>K31</f>
        <v>0</v>
      </c>
      <c r="L29" s="20"/>
      <c r="M29" s="26">
        <f>SUM(M30:M34)</f>
        <v>2</v>
      </c>
      <c r="N29" s="20"/>
      <c r="O29" s="18">
        <f t="shared" si="4"/>
        <v>24</v>
      </c>
      <c r="P29" s="19">
        <f t="shared" si="5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09" t="s">
        <v>69</v>
      </c>
      <c r="B30" s="16" t="s">
        <v>27</v>
      </c>
      <c r="C30" s="34"/>
      <c r="D30" s="12"/>
      <c r="E30" s="12">
        <v>0</v>
      </c>
      <c r="F30" s="12">
        <v>0</v>
      </c>
      <c r="G30" s="68"/>
      <c r="H30" s="70"/>
      <c r="I30" s="12">
        <v>0</v>
      </c>
      <c r="J30" s="12">
        <v>0</v>
      </c>
      <c r="K30" s="12"/>
      <c r="L30" s="20"/>
      <c r="M30" s="12"/>
      <c r="N30" s="20"/>
      <c r="O30" s="18">
        <f t="shared" si="4"/>
        <v>0</v>
      </c>
      <c r="P30" s="19">
        <f t="shared" si="5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09" t="s">
        <v>70</v>
      </c>
      <c r="B31" s="16" t="s">
        <v>28</v>
      </c>
      <c r="C31" s="34">
        <v>9</v>
      </c>
      <c r="D31" s="12"/>
      <c r="E31" s="12">
        <v>0</v>
      </c>
      <c r="F31" s="12">
        <v>0</v>
      </c>
      <c r="G31" s="68"/>
      <c r="H31" s="70"/>
      <c r="I31" s="12">
        <v>7</v>
      </c>
      <c r="J31" s="12">
        <v>0</v>
      </c>
      <c r="K31" s="12"/>
      <c r="L31" s="20"/>
      <c r="M31" s="12">
        <v>1</v>
      </c>
      <c r="N31" s="20"/>
      <c r="O31" s="18">
        <f t="shared" si="4"/>
        <v>17</v>
      </c>
      <c r="P31" s="19">
        <f t="shared" si="5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09" t="s">
        <v>71</v>
      </c>
      <c r="B32" s="16" t="s">
        <v>29</v>
      </c>
      <c r="C32" s="34"/>
      <c r="D32" s="12"/>
      <c r="E32" s="12">
        <v>0</v>
      </c>
      <c r="F32" s="12">
        <v>0</v>
      </c>
      <c r="G32" s="68"/>
      <c r="H32" s="70"/>
      <c r="I32" s="12">
        <v>0</v>
      </c>
      <c r="J32" s="12">
        <v>0</v>
      </c>
      <c r="K32" s="12"/>
      <c r="L32" s="20"/>
      <c r="M32" s="12"/>
      <c r="N32" s="20"/>
      <c r="O32" s="18">
        <f t="shared" si="4"/>
        <v>0</v>
      </c>
      <c r="P32" s="19">
        <f t="shared" si="5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09" t="s">
        <v>72</v>
      </c>
      <c r="B33" s="16" t="s">
        <v>30</v>
      </c>
      <c r="C33" s="34"/>
      <c r="D33" s="12"/>
      <c r="E33" s="12">
        <v>0</v>
      </c>
      <c r="F33" s="12">
        <v>0</v>
      </c>
      <c r="G33" s="64"/>
      <c r="H33" s="70"/>
      <c r="I33" s="12">
        <v>0</v>
      </c>
      <c r="J33" s="12">
        <v>0</v>
      </c>
      <c r="K33" s="12"/>
      <c r="L33" s="20"/>
      <c r="M33" s="12"/>
      <c r="N33" s="20"/>
      <c r="O33" s="18">
        <f t="shared" si="4"/>
        <v>0</v>
      </c>
      <c r="P33" s="19">
        <f t="shared" si="5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09" t="s">
        <v>73</v>
      </c>
      <c r="B34" s="16" t="s">
        <v>31</v>
      </c>
      <c r="C34" s="34">
        <v>6</v>
      </c>
      <c r="D34" s="12"/>
      <c r="E34" s="12">
        <v>0</v>
      </c>
      <c r="F34" s="12">
        <v>0</v>
      </c>
      <c r="G34" s="64"/>
      <c r="H34" s="70"/>
      <c r="I34" s="12">
        <v>0</v>
      </c>
      <c r="J34" s="12">
        <v>0</v>
      </c>
      <c r="K34" s="12"/>
      <c r="L34" s="20"/>
      <c r="M34" s="12">
        <v>1</v>
      </c>
      <c r="N34" s="20"/>
      <c r="O34" s="18">
        <f t="shared" si="4"/>
        <v>7</v>
      </c>
      <c r="P34" s="19">
        <f t="shared" si="5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09" t="s">
        <v>74</v>
      </c>
      <c r="B35" s="16" t="s">
        <v>32</v>
      </c>
      <c r="C35" s="29"/>
      <c r="D35" s="26"/>
      <c r="E35" s="26">
        <v>0</v>
      </c>
      <c r="F35" s="26">
        <v>0</v>
      </c>
      <c r="G35" s="66"/>
      <c r="H35" s="60">
        <v>3</v>
      </c>
      <c r="I35" s="29">
        <v>0</v>
      </c>
      <c r="J35" s="26">
        <f>SUM(J36:J38)</f>
        <v>0</v>
      </c>
      <c r="K35" s="26">
        <f>K36+K37+K38</f>
        <v>0</v>
      </c>
      <c r="L35" s="20"/>
      <c r="M35" s="26"/>
      <c r="N35" s="20"/>
      <c r="O35" s="18">
        <f t="shared" si="4"/>
        <v>0</v>
      </c>
      <c r="P35" s="19">
        <f t="shared" si="5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10" t="s">
        <v>77</v>
      </c>
      <c r="B36" s="16" t="s">
        <v>33</v>
      </c>
      <c r="C36" s="34"/>
      <c r="D36" s="12"/>
      <c r="E36" s="12">
        <v>0</v>
      </c>
      <c r="F36" s="12">
        <v>0</v>
      </c>
      <c r="G36" s="64"/>
      <c r="H36" s="61">
        <v>3</v>
      </c>
      <c r="I36" s="12">
        <v>0</v>
      </c>
      <c r="J36" s="12">
        <v>0</v>
      </c>
      <c r="K36" s="12"/>
      <c r="L36" s="20"/>
      <c r="M36" s="12"/>
      <c r="N36" s="20"/>
      <c r="O36" s="18">
        <f t="shared" si="4"/>
        <v>0</v>
      </c>
      <c r="P36" s="19">
        <f t="shared" si="5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09" t="s">
        <v>75</v>
      </c>
      <c r="B37" s="16" t="s">
        <v>34</v>
      </c>
      <c r="C37" s="34"/>
      <c r="E37" s="12">
        <v>0</v>
      </c>
      <c r="F37" s="12">
        <v>0</v>
      </c>
      <c r="G37" s="64"/>
      <c r="H37" s="61"/>
      <c r="I37" s="12">
        <v>0</v>
      </c>
      <c r="J37" s="12">
        <v>0</v>
      </c>
      <c r="K37" s="12"/>
      <c r="L37" s="20"/>
      <c r="M37" s="12"/>
      <c r="N37" s="20"/>
      <c r="O37" s="18">
        <f t="shared" si="4"/>
        <v>0</v>
      </c>
      <c r="P37" s="19">
        <f t="shared" si="5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10" t="s">
        <v>76</v>
      </c>
      <c r="B38" s="16" t="s">
        <v>35</v>
      </c>
      <c r="C38" s="34"/>
      <c r="D38" s="12"/>
      <c r="E38" s="12">
        <v>0</v>
      </c>
      <c r="F38" s="12">
        <v>0</v>
      </c>
      <c r="G38" s="64"/>
      <c r="H38" s="61"/>
      <c r="I38" s="12">
        <v>0</v>
      </c>
      <c r="J38" s="12">
        <v>0</v>
      </c>
      <c r="K38" s="12"/>
      <c r="L38" s="20"/>
      <c r="M38" s="12"/>
      <c r="N38" s="20"/>
      <c r="O38" s="18">
        <f t="shared" si="4"/>
        <v>0</v>
      </c>
      <c r="P38" s="19">
        <f t="shared" si="5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8" t="s">
        <v>78</v>
      </c>
      <c r="B39" s="11" t="s">
        <v>36</v>
      </c>
      <c r="C39" s="34"/>
      <c r="D39" s="12"/>
      <c r="E39" s="12">
        <v>0</v>
      </c>
      <c r="F39" s="12">
        <v>0</v>
      </c>
      <c r="G39" s="64"/>
      <c r="H39" s="61"/>
      <c r="I39" s="12">
        <v>0</v>
      </c>
      <c r="J39" s="12">
        <v>0</v>
      </c>
      <c r="K39" s="12"/>
      <c r="L39" s="18"/>
      <c r="M39" s="12"/>
      <c r="N39" s="18"/>
      <c r="O39" s="18">
        <f t="shared" si="4"/>
        <v>0</v>
      </c>
      <c r="P39" s="19">
        <f t="shared" si="5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11" t="s">
        <v>79</v>
      </c>
      <c r="B40" s="11" t="s">
        <v>37</v>
      </c>
      <c r="C40" s="34">
        <v>26</v>
      </c>
      <c r="D40" s="12"/>
      <c r="E40" s="26">
        <v>3</v>
      </c>
      <c r="F40" s="26">
        <v>0</v>
      </c>
      <c r="G40" s="66">
        <v>43</v>
      </c>
      <c r="H40" s="73"/>
      <c r="I40" s="12">
        <v>17</v>
      </c>
      <c r="J40" s="12">
        <v>0</v>
      </c>
      <c r="K40" s="12">
        <v>6</v>
      </c>
      <c r="L40" s="18"/>
      <c r="M40" s="12"/>
      <c r="N40" s="18"/>
      <c r="O40" s="18">
        <f t="shared" si="4"/>
        <v>95</v>
      </c>
      <c r="P40" s="19">
        <f t="shared" si="5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11" t="s">
        <v>80</v>
      </c>
      <c r="B41" s="11" t="s">
        <v>38</v>
      </c>
      <c r="C41" s="34"/>
      <c r="D41" s="12"/>
      <c r="E41" s="12">
        <v>0</v>
      </c>
      <c r="F41" s="12">
        <v>0</v>
      </c>
      <c r="G41" s="70"/>
      <c r="H41" s="61"/>
      <c r="I41" s="12">
        <v>0</v>
      </c>
      <c r="J41" s="12">
        <v>0</v>
      </c>
      <c r="K41" s="12"/>
      <c r="L41" s="18"/>
      <c r="M41" s="12"/>
      <c r="N41" s="18"/>
      <c r="O41" s="18">
        <f t="shared" si="4"/>
        <v>0</v>
      </c>
      <c r="P41" s="19">
        <f t="shared" si="5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11" t="s">
        <v>81</v>
      </c>
      <c r="B42" s="11" t="s">
        <v>39</v>
      </c>
      <c r="C42" s="34"/>
      <c r="D42" s="12"/>
      <c r="E42" s="12">
        <v>0</v>
      </c>
      <c r="F42" s="12">
        <v>0</v>
      </c>
      <c r="G42" s="70"/>
      <c r="H42" s="61"/>
      <c r="I42" s="12">
        <v>0</v>
      </c>
      <c r="J42" s="12">
        <v>0</v>
      </c>
      <c r="K42" s="12"/>
      <c r="L42" s="18"/>
      <c r="M42" s="12"/>
      <c r="N42" s="18"/>
      <c r="O42" s="18">
        <f t="shared" si="4"/>
        <v>0</v>
      </c>
      <c r="P42" s="19">
        <f t="shared" si="5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11" t="s">
        <v>82</v>
      </c>
      <c r="B43" s="11" t="s">
        <v>40</v>
      </c>
      <c r="C43" s="12"/>
      <c r="D43" s="12"/>
      <c r="E43" s="12">
        <v>0</v>
      </c>
      <c r="F43" s="12">
        <v>0</v>
      </c>
      <c r="G43" s="70"/>
      <c r="H43" s="61"/>
      <c r="I43" s="12">
        <v>0</v>
      </c>
      <c r="J43" s="12">
        <v>0</v>
      </c>
      <c r="K43" s="12"/>
      <c r="L43" s="18"/>
      <c r="M43" s="12"/>
      <c r="N43" s="18"/>
      <c r="O43" s="18">
        <f t="shared" si="4"/>
        <v>0</v>
      </c>
      <c r="P43" s="19">
        <f t="shared" si="5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11" t="s">
        <v>83</v>
      </c>
      <c r="B44" s="11" t="s">
        <v>41</v>
      </c>
      <c r="C44" s="12"/>
      <c r="D44" s="12"/>
      <c r="E44" s="12">
        <v>0</v>
      </c>
      <c r="F44" s="12">
        <v>0</v>
      </c>
      <c r="G44" s="70"/>
      <c r="H44" s="61"/>
      <c r="I44" s="12">
        <v>0</v>
      </c>
      <c r="J44" s="12">
        <v>0</v>
      </c>
      <c r="K44" s="12"/>
      <c r="L44" s="18"/>
      <c r="M44" s="12"/>
      <c r="N44" s="18"/>
      <c r="O44" s="18">
        <f t="shared" si="4"/>
        <v>0</v>
      </c>
      <c r="P44" s="19">
        <f t="shared" si="5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12" t="s">
        <v>84</v>
      </c>
      <c r="B45" s="14" t="s">
        <v>42</v>
      </c>
      <c r="C45" s="26">
        <f>C4+C40</f>
        <v>366</v>
      </c>
      <c r="D45" s="26">
        <f>D20</f>
        <v>3</v>
      </c>
      <c r="E45" s="26">
        <f t="shared" ref="E45:F45" si="20">E40+E4</f>
        <v>87</v>
      </c>
      <c r="F45" s="26">
        <f t="shared" si="20"/>
        <v>3</v>
      </c>
      <c r="G45" s="60">
        <v>69</v>
      </c>
      <c r="H45" s="60">
        <v>3</v>
      </c>
      <c r="I45" s="52">
        <f>SUM(I4,I40,I39)</f>
        <v>65</v>
      </c>
      <c r="J45" s="52">
        <v>0</v>
      </c>
      <c r="K45" s="29">
        <f>K4+K40</f>
        <v>143</v>
      </c>
      <c r="L45" s="22"/>
      <c r="M45" s="26">
        <f t="shared" ref="M45" si="21">M6+M12+M23+M29+M40</f>
        <v>2</v>
      </c>
      <c r="N45" s="22"/>
      <c r="O45" s="22">
        <f t="shared" si="4"/>
        <v>732</v>
      </c>
      <c r="P45" s="23">
        <f t="shared" si="5"/>
        <v>9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4DD4E-6AC3-4A47-AB23-6083C5EC7942}">
  <dimension ref="A1:AY141"/>
  <sheetViews>
    <sheetView tabSelected="1" zoomScale="70" zoomScaleNormal="7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2" sqref="C2:P3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7" t="s">
        <v>92</v>
      </c>
    </row>
    <row r="2" spans="1:46" s="7" customFormat="1" ht="15" customHeight="1" x14ac:dyDescent="0.25">
      <c r="A2" s="8"/>
      <c r="B2" s="9"/>
      <c r="C2" s="74" t="s">
        <v>93</v>
      </c>
      <c r="D2" s="75"/>
      <c r="E2" s="74" t="s">
        <v>94</v>
      </c>
      <c r="F2" s="75"/>
      <c r="G2" s="74" t="s">
        <v>100</v>
      </c>
      <c r="H2" s="75"/>
      <c r="I2" s="74" t="s">
        <v>96</v>
      </c>
      <c r="J2" s="75"/>
      <c r="K2" s="74" t="s">
        <v>97</v>
      </c>
      <c r="L2" s="75"/>
      <c r="M2" s="74" t="s">
        <v>98</v>
      </c>
      <c r="N2" s="82"/>
      <c r="O2" s="76" t="s">
        <v>99</v>
      </c>
      <c r="P2" s="82"/>
    </row>
    <row r="3" spans="1:46" s="7" customFormat="1" x14ac:dyDescent="0.25">
      <c r="A3" s="24"/>
      <c r="B3" s="25"/>
      <c r="C3" s="113" t="s">
        <v>101</v>
      </c>
      <c r="D3" s="113" t="s">
        <v>102</v>
      </c>
      <c r="E3" s="113" t="s">
        <v>101</v>
      </c>
      <c r="F3" s="113" t="s">
        <v>102</v>
      </c>
      <c r="G3" s="113" t="s">
        <v>101</v>
      </c>
      <c r="H3" s="113" t="s">
        <v>102</v>
      </c>
      <c r="I3" s="113" t="s">
        <v>101</v>
      </c>
      <c r="J3" s="113" t="s">
        <v>102</v>
      </c>
      <c r="K3" s="113" t="s">
        <v>101</v>
      </c>
      <c r="L3" s="113" t="s">
        <v>102</v>
      </c>
      <c r="M3" s="113" t="s">
        <v>101</v>
      </c>
      <c r="N3" s="114" t="s">
        <v>102</v>
      </c>
      <c r="O3" s="113" t="s">
        <v>103</v>
      </c>
      <c r="P3" s="114" t="s">
        <v>102</v>
      </c>
    </row>
    <row r="4" spans="1:46" s="1" customFormat="1" x14ac:dyDescent="0.2">
      <c r="A4" s="115" t="s">
        <v>59</v>
      </c>
      <c r="B4" s="11" t="s">
        <v>1</v>
      </c>
      <c r="C4" s="26">
        <f t="shared" ref="C4" si="0">C5+C22</f>
        <v>219</v>
      </c>
      <c r="D4" s="26">
        <f>D5+D22</f>
        <v>3</v>
      </c>
      <c r="E4" s="26">
        <f t="shared" ref="E4:F4" si="1">E5+E22</f>
        <v>99</v>
      </c>
      <c r="F4" s="26">
        <f t="shared" si="1"/>
        <v>3</v>
      </c>
      <c r="G4" s="29">
        <f>G5+G22</f>
        <v>22</v>
      </c>
      <c r="H4" s="29">
        <v>3</v>
      </c>
      <c r="I4" s="49">
        <f>SUM(I5,I22,I29)</f>
        <v>19</v>
      </c>
      <c r="J4" s="49"/>
      <c r="K4" s="26">
        <f>K5+K22</f>
        <v>52</v>
      </c>
      <c r="L4" s="18"/>
      <c r="M4" s="26"/>
      <c r="N4" s="18"/>
      <c r="O4" s="18">
        <f>C4+E4+G4+I4+K4+M4</f>
        <v>411</v>
      </c>
      <c r="P4" s="19">
        <f>D4+F4+H4+J4+L4+N4</f>
        <v>9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15" t="s">
        <v>60</v>
      </c>
      <c r="B5" s="11" t="s">
        <v>2</v>
      </c>
      <c r="C5" s="26">
        <f>C6+C12+C18</f>
        <v>194</v>
      </c>
      <c r="D5" s="26">
        <f>D6+D12+D18</f>
        <v>3</v>
      </c>
      <c r="E5" s="26">
        <f t="shared" ref="E5" si="2">E6+E12</f>
        <v>97</v>
      </c>
      <c r="F5" s="26">
        <f>F6+F12+F18</f>
        <v>3</v>
      </c>
      <c r="G5" s="29">
        <f>G6+G12</f>
        <v>15</v>
      </c>
      <c r="H5" s="41"/>
      <c r="I5" s="49">
        <f>SUM(I12,I6)</f>
        <v>13</v>
      </c>
      <c r="J5" s="49"/>
      <c r="K5" s="26">
        <f>K6+K12</f>
        <v>34</v>
      </c>
      <c r="L5" s="18"/>
      <c r="M5" s="26"/>
      <c r="N5" s="18"/>
      <c r="O5" s="18">
        <f t="shared" ref="O5:O45" si="3">C5+E5+G5+I5+K5+M5</f>
        <v>353</v>
      </c>
      <c r="P5" s="19">
        <f t="shared" ref="P5:P45" si="4">D5+F5+H5+J5+L5+N5</f>
        <v>6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16" t="s">
        <v>61</v>
      </c>
      <c r="B6" s="16" t="s">
        <v>3</v>
      </c>
      <c r="C6" s="26">
        <f>SUM(C7:C11)</f>
        <v>174</v>
      </c>
      <c r="D6" s="26"/>
      <c r="E6" s="26">
        <f t="shared" ref="E6:F6" si="5">SUM(E7:E11)</f>
        <v>80</v>
      </c>
      <c r="F6" s="26">
        <f t="shared" si="5"/>
        <v>0</v>
      </c>
      <c r="G6" s="29">
        <f>G7+G10</f>
        <v>14</v>
      </c>
      <c r="H6" s="41"/>
      <c r="I6" s="49">
        <f>SUM(I7:I11)</f>
        <v>9</v>
      </c>
      <c r="J6" s="49"/>
      <c r="K6" s="26">
        <f>K7</f>
        <v>31</v>
      </c>
      <c r="L6" s="20"/>
      <c r="M6" s="26"/>
      <c r="N6" s="20"/>
      <c r="O6" s="18">
        <f t="shared" si="3"/>
        <v>308</v>
      </c>
      <c r="P6" s="19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16" t="s">
        <v>62</v>
      </c>
      <c r="B7" s="16" t="s">
        <v>4</v>
      </c>
      <c r="C7" s="34">
        <v>149</v>
      </c>
      <c r="D7" s="12"/>
      <c r="E7" s="12">
        <v>35</v>
      </c>
      <c r="F7" s="12">
        <v>0</v>
      </c>
      <c r="G7" s="12">
        <v>14</v>
      </c>
      <c r="H7" s="39"/>
      <c r="I7" s="12">
        <v>7</v>
      </c>
      <c r="J7" s="12"/>
      <c r="K7" s="34">
        <v>31</v>
      </c>
      <c r="L7" s="20"/>
      <c r="M7" s="12"/>
      <c r="N7" s="20"/>
      <c r="O7" s="18">
        <f t="shared" si="3"/>
        <v>236</v>
      </c>
      <c r="P7" s="19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16" t="s">
        <v>63</v>
      </c>
      <c r="B8" s="16" t="s">
        <v>5</v>
      </c>
      <c r="C8" s="34"/>
      <c r="D8" s="12"/>
      <c r="E8" s="12">
        <v>0</v>
      </c>
      <c r="F8" s="12">
        <v>0</v>
      </c>
      <c r="G8" s="36"/>
      <c r="H8" s="39"/>
      <c r="I8" s="12">
        <v>0</v>
      </c>
      <c r="J8" s="12"/>
      <c r="K8" s="34"/>
      <c r="L8" s="20"/>
      <c r="M8" s="12"/>
      <c r="N8" s="20"/>
      <c r="O8" s="18">
        <f t="shared" si="3"/>
        <v>0</v>
      </c>
      <c r="P8" s="19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16" t="s">
        <v>64</v>
      </c>
      <c r="B9" s="16" t="s">
        <v>6</v>
      </c>
      <c r="C9" s="34">
        <v>22</v>
      </c>
      <c r="D9" s="12"/>
      <c r="E9" s="12">
        <v>5</v>
      </c>
      <c r="F9" s="12">
        <v>0</v>
      </c>
      <c r="G9" s="37"/>
      <c r="H9" s="39"/>
      <c r="I9" s="12">
        <v>0</v>
      </c>
      <c r="J9" s="12"/>
      <c r="K9" s="34"/>
      <c r="L9" s="20"/>
      <c r="M9" s="12"/>
      <c r="N9" s="20"/>
      <c r="O9" s="18">
        <f t="shared" si="3"/>
        <v>27</v>
      </c>
      <c r="P9" s="19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16" t="s">
        <v>65</v>
      </c>
      <c r="B10" s="16" t="s">
        <v>7</v>
      </c>
      <c r="C10" s="34"/>
      <c r="D10" s="12"/>
      <c r="E10" s="12">
        <v>40</v>
      </c>
      <c r="F10" s="12">
        <v>0</v>
      </c>
      <c r="G10" s="34"/>
      <c r="H10" s="39"/>
      <c r="I10" s="12">
        <v>2</v>
      </c>
      <c r="J10" s="12"/>
      <c r="K10" s="12"/>
      <c r="L10" s="20"/>
      <c r="M10" s="12"/>
      <c r="N10" s="20"/>
      <c r="O10" s="18">
        <f t="shared" si="3"/>
        <v>42</v>
      </c>
      <c r="P10" s="19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16" t="s">
        <v>66</v>
      </c>
      <c r="B11" s="16" t="s">
        <v>8</v>
      </c>
      <c r="C11" s="34">
        <v>3</v>
      </c>
      <c r="D11" s="12"/>
      <c r="E11" s="12">
        <v>0</v>
      </c>
      <c r="F11" s="12">
        <v>0</v>
      </c>
      <c r="G11" s="36"/>
      <c r="H11" s="39"/>
      <c r="I11" s="12">
        <v>0</v>
      </c>
      <c r="J11" s="12"/>
      <c r="K11" s="12"/>
      <c r="L11" s="20"/>
      <c r="M11" s="12"/>
      <c r="N11" s="20"/>
      <c r="O11" s="18">
        <f t="shared" si="3"/>
        <v>3</v>
      </c>
      <c r="P11" s="19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16" t="s">
        <v>67</v>
      </c>
      <c r="B12" s="16" t="s">
        <v>9</v>
      </c>
      <c r="C12" s="29">
        <f>SUM(C13:C17)</f>
        <v>20</v>
      </c>
      <c r="D12" s="26"/>
      <c r="E12" s="26">
        <f t="shared" ref="E12" si="6">SUM(E13:E17)</f>
        <v>17</v>
      </c>
      <c r="F12" s="26">
        <v>0</v>
      </c>
      <c r="G12" s="29">
        <f>G14+G17</f>
        <v>1</v>
      </c>
      <c r="H12" s="41"/>
      <c r="I12" s="51">
        <f>SUM(I13:I17)</f>
        <v>4</v>
      </c>
      <c r="J12" s="26"/>
      <c r="K12" s="26">
        <f>SUM(K13:K17)</f>
        <v>3</v>
      </c>
      <c r="L12" s="20"/>
      <c r="M12" s="26"/>
      <c r="N12" s="20"/>
      <c r="O12" s="18">
        <f t="shared" si="3"/>
        <v>45</v>
      </c>
      <c r="P12" s="19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16" t="s">
        <v>68</v>
      </c>
      <c r="B13" s="16" t="s">
        <v>10</v>
      </c>
      <c r="C13" s="34"/>
      <c r="D13" s="12"/>
      <c r="E13" s="12">
        <v>0</v>
      </c>
      <c r="F13" s="12">
        <v>0</v>
      </c>
      <c r="G13" s="36"/>
      <c r="H13" s="39"/>
      <c r="I13" s="12"/>
      <c r="J13" s="12"/>
      <c r="K13" s="12">
        <v>1</v>
      </c>
      <c r="L13" s="20"/>
      <c r="M13" s="12"/>
      <c r="N13" s="20"/>
      <c r="O13" s="18">
        <f t="shared" si="3"/>
        <v>1</v>
      </c>
      <c r="P13" s="19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16" t="s">
        <v>69</v>
      </c>
      <c r="B14" s="16" t="s">
        <v>11</v>
      </c>
      <c r="C14" s="34">
        <v>20</v>
      </c>
      <c r="D14" s="12"/>
      <c r="E14" s="12">
        <v>16</v>
      </c>
      <c r="F14" s="12">
        <v>0</v>
      </c>
      <c r="G14" s="12">
        <v>0</v>
      </c>
      <c r="H14" s="39"/>
      <c r="I14" s="12">
        <v>4</v>
      </c>
      <c r="J14" s="12"/>
      <c r="K14" s="12">
        <v>2</v>
      </c>
      <c r="L14" s="20"/>
      <c r="M14" s="12"/>
      <c r="N14" s="20"/>
      <c r="O14" s="18">
        <f t="shared" si="3"/>
        <v>42</v>
      </c>
      <c r="P14" s="19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16" t="s">
        <v>70</v>
      </c>
      <c r="B15" s="16" t="s">
        <v>12</v>
      </c>
      <c r="C15" s="34"/>
      <c r="D15" s="12"/>
      <c r="E15" s="12">
        <v>0</v>
      </c>
      <c r="F15" s="12">
        <v>0</v>
      </c>
      <c r="G15" s="36"/>
      <c r="H15" s="39"/>
      <c r="I15" s="12">
        <v>0</v>
      </c>
      <c r="J15" s="12"/>
      <c r="K15" s="12"/>
      <c r="L15" s="20"/>
      <c r="M15" s="12"/>
      <c r="N15" s="20"/>
      <c r="O15" s="18">
        <f t="shared" si="3"/>
        <v>0</v>
      </c>
      <c r="P15" s="19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16" t="s">
        <v>71</v>
      </c>
      <c r="B16" s="16" t="s">
        <v>13</v>
      </c>
      <c r="C16" s="34"/>
      <c r="D16" s="12"/>
      <c r="E16" s="12">
        <v>0</v>
      </c>
      <c r="F16" s="12">
        <v>0</v>
      </c>
      <c r="G16" s="36"/>
      <c r="H16" s="39"/>
      <c r="I16" s="12">
        <v>0</v>
      </c>
      <c r="J16" s="12"/>
      <c r="K16" s="12"/>
      <c r="L16" s="20"/>
      <c r="M16" s="12"/>
      <c r="N16" s="20"/>
      <c r="O16" s="18">
        <f t="shared" si="3"/>
        <v>0</v>
      </c>
      <c r="P16" s="19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16" t="s">
        <v>72</v>
      </c>
      <c r="B17" s="16" t="s">
        <v>14</v>
      </c>
      <c r="C17" s="12"/>
      <c r="D17" s="12"/>
      <c r="E17" s="12">
        <v>1</v>
      </c>
      <c r="F17" s="12">
        <v>0</v>
      </c>
      <c r="G17" s="12">
        <v>1</v>
      </c>
      <c r="H17" s="39"/>
      <c r="I17" s="12">
        <v>0</v>
      </c>
      <c r="J17" s="12"/>
      <c r="K17" s="12"/>
      <c r="L17" s="20"/>
      <c r="M17" s="12"/>
      <c r="N17" s="20"/>
      <c r="O17" s="18">
        <f t="shared" si="3"/>
        <v>2</v>
      </c>
      <c r="P17" s="19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16" t="s">
        <v>73</v>
      </c>
      <c r="B18" s="16" t="s">
        <v>15</v>
      </c>
      <c r="C18" s="29"/>
      <c r="D18" s="26">
        <f>D20</f>
        <v>3</v>
      </c>
      <c r="E18" s="26">
        <f t="shared" ref="E18:F18" si="7">SUM(E19:E21)</f>
        <v>0</v>
      </c>
      <c r="F18" s="26">
        <f t="shared" si="7"/>
        <v>3</v>
      </c>
      <c r="G18" s="38"/>
      <c r="H18" s="40"/>
      <c r="I18" s="29">
        <v>0</v>
      </c>
      <c r="J18" s="26"/>
      <c r="K18" s="26"/>
      <c r="L18" s="20"/>
      <c r="M18" s="29"/>
      <c r="N18" s="20"/>
      <c r="O18" s="18">
        <f t="shared" si="3"/>
        <v>0</v>
      </c>
      <c r="P18" s="19">
        <f t="shared" si="4"/>
        <v>6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16" t="s">
        <v>74</v>
      </c>
      <c r="B19" s="16" t="s">
        <v>16</v>
      </c>
      <c r="C19" s="34"/>
      <c r="D19" s="12"/>
      <c r="E19" s="12">
        <v>0</v>
      </c>
      <c r="F19" s="12">
        <v>0</v>
      </c>
      <c r="G19" s="36"/>
      <c r="H19" s="39"/>
      <c r="I19" s="12">
        <v>0</v>
      </c>
      <c r="J19" s="12"/>
      <c r="K19" s="12"/>
      <c r="L19" s="20"/>
      <c r="M19" s="12"/>
      <c r="N19" s="20"/>
      <c r="O19" s="18">
        <f t="shared" si="3"/>
        <v>0</v>
      </c>
      <c r="P19" s="19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16" t="s">
        <v>75</v>
      </c>
      <c r="B20" s="16" t="s">
        <v>17</v>
      </c>
      <c r="C20" s="34"/>
      <c r="D20" s="12">
        <v>3</v>
      </c>
      <c r="E20" s="12">
        <v>0</v>
      </c>
      <c r="F20" s="12">
        <v>3</v>
      </c>
      <c r="G20" s="36"/>
      <c r="H20" s="39"/>
      <c r="I20" s="12">
        <v>0</v>
      </c>
      <c r="J20" s="12"/>
      <c r="K20" s="12"/>
      <c r="L20" s="20"/>
      <c r="M20" s="12"/>
      <c r="N20" s="20"/>
      <c r="O20" s="18">
        <f t="shared" si="3"/>
        <v>0</v>
      </c>
      <c r="P20" s="19">
        <f t="shared" si="4"/>
        <v>6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17" t="s">
        <v>76</v>
      </c>
      <c r="B21" s="16" t="s">
        <v>18</v>
      </c>
      <c r="C21" s="34"/>
      <c r="D21" s="12"/>
      <c r="E21" s="12">
        <v>0</v>
      </c>
      <c r="F21" s="12">
        <v>0</v>
      </c>
      <c r="G21" s="36"/>
      <c r="H21" s="39"/>
      <c r="I21" s="12">
        <v>0</v>
      </c>
      <c r="J21" s="12"/>
      <c r="K21" s="12"/>
      <c r="L21" s="20"/>
      <c r="M21" s="12"/>
      <c r="N21" s="20"/>
      <c r="O21" s="18">
        <f t="shared" si="3"/>
        <v>0</v>
      </c>
      <c r="P21" s="19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18" t="s">
        <v>60</v>
      </c>
      <c r="B22" s="11" t="s">
        <v>19</v>
      </c>
      <c r="C22" s="29">
        <f>C23+C29+C35</f>
        <v>25</v>
      </c>
      <c r="D22" s="29"/>
      <c r="E22" s="26">
        <v>2</v>
      </c>
      <c r="F22" s="26">
        <v>0</v>
      </c>
      <c r="G22" s="29">
        <f>G23</f>
        <v>7</v>
      </c>
      <c r="H22" s="40"/>
      <c r="I22" s="29">
        <f>SUM(I23,I35)</f>
        <v>3</v>
      </c>
      <c r="J22" s="29"/>
      <c r="K22" s="26">
        <f>K23+K29</f>
        <v>18</v>
      </c>
      <c r="L22" s="18"/>
      <c r="M22" s="26"/>
      <c r="N22" s="18"/>
      <c r="O22" s="18">
        <f t="shared" si="3"/>
        <v>55</v>
      </c>
      <c r="P22" s="19">
        <f t="shared" si="4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16" t="s">
        <v>62</v>
      </c>
      <c r="B23" s="16" t="s">
        <v>20</v>
      </c>
      <c r="C23" s="29">
        <f>SUM(C25:C28)</f>
        <v>15</v>
      </c>
      <c r="D23" s="26"/>
      <c r="E23" s="26">
        <v>2</v>
      </c>
      <c r="F23" s="26">
        <v>0</v>
      </c>
      <c r="G23" s="29">
        <f>G25</f>
        <v>7</v>
      </c>
      <c r="H23" s="40"/>
      <c r="I23" s="29">
        <f t="shared" ref="I23" si="8">SUM(I24:I28)</f>
        <v>3</v>
      </c>
      <c r="J23" s="26"/>
      <c r="K23" s="26">
        <f>K25</f>
        <v>18</v>
      </c>
      <c r="L23" s="20"/>
      <c r="M23" s="26"/>
      <c r="N23" s="20"/>
      <c r="O23" s="18">
        <f t="shared" si="3"/>
        <v>45</v>
      </c>
      <c r="P23" s="19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16" t="s">
        <v>63</v>
      </c>
      <c r="B24" s="16" t="s">
        <v>21</v>
      </c>
      <c r="C24" s="34"/>
      <c r="D24" s="12"/>
      <c r="E24" s="12">
        <v>0</v>
      </c>
      <c r="F24" s="12">
        <v>0</v>
      </c>
      <c r="G24" s="36"/>
      <c r="H24" s="39"/>
      <c r="I24" s="12">
        <v>0</v>
      </c>
      <c r="J24" s="12"/>
      <c r="K24" s="12"/>
      <c r="L24" s="20"/>
      <c r="M24" s="12"/>
      <c r="N24" s="20"/>
      <c r="O24" s="18">
        <f t="shared" si="3"/>
        <v>0</v>
      </c>
      <c r="P24" s="19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16" t="s">
        <v>64</v>
      </c>
      <c r="B25" s="16" t="s">
        <v>22</v>
      </c>
      <c r="C25" s="34">
        <v>15</v>
      </c>
      <c r="D25" s="12"/>
      <c r="E25" s="12">
        <v>2</v>
      </c>
      <c r="F25" s="12">
        <v>0</v>
      </c>
      <c r="G25" s="12">
        <v>7</v>
      </c>
      <c r="H25" s="42"/>
      <c r="I25" s="12">
        <v>3</v>
      </c>
      <c r="J25" s="12"/>
      <c r="K25" s="12">
        <v>18</v>
      </c>
      <c r="L25" s="20"/>
      <c r="M25" s="12"/>
      <c r="N25" s="20"/>
      <c r="O25" s="18">
        <f t="shared" si="3"/>
        <v>45</v>
      </c>
      <c r="P25" s="19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16" t="s">
        <v>65</v>
      </c>
      <c r="B26" s="16" t="s">
        <v>23</v>
      </c>
      <c r="C26" s="34"/>
      <c r="D26" s="12"/>
      <c r="E26" s="12">
        <v>0</v>
      </c>
      <c r="F26" s="12">
        <v>0</v>
      </c>
      <c r="G26" s="36"/>
      <c r="H26" s="42"/>
      <c r="I26" s="12">
        <v>0</v>
      </c>
      <c r="J26" s="12"/>
      <c r="K26" s="12"/>
      <c r="L26" s="20"/>
      <c r="M26" s="12"/>
      <c r="N26" s="20"/>
      <c r="O26" s="18">
        <f t="shared" si="3"/>
        <v>0</v>
      </c>
      <c r="P26" s="19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16" t="s">
        <v>66</v>
      </c>
      <c r="B27" s="16" t="s">
        <v>24</v>
      </c>
      <c r="C27" s="34"/>
      <c r="D27" s="12"/>
      <c r="E27" s="12">
        <v>0</v>
      </c>
      <c r="F27" s="12">
        <v>0</v>
      </c>
      <c r="G27" s="36"/>
      <c r="H27" s="39"/>
      <c r="I27" s="12">
        <v>0</v>
      </c>
      <c r="J27" s="12"/>
      <c r="K27" s="12"/>
      <c r="L27" s="20"/>
      <c r="M27" s="12"/>
      <c r="N27" s="20"/>
      <c r="O27" s="18">
        <f t="shared" si="3"/>
        <v>0</v>
      </c>
      <c r="P27" s="19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16" t="s">
        <v>67</v>
      </c>
      <c r="B28" s="16" t="s">
        <v>25</v>
      </c>
      <c r="C28" s="34"/>
      <c r="D28" s="12"/>
      <c r="E28" s="12">
        <v>0</v>
      </c>
      <c r="F28" s="12">
        <v>0</v>
      </c>
      <c r="G28" s="36"/>
      <c r="H28" s="39"/>
      <c r="I28" s="12">
        <v>0</v>
      </c>
      <c r="J28" s="12"/>
      <c r="K28" s="12"/>
      <c r="L28" s="20"/>
      <c r="M28" s="12"/>
      <c r="N28" s="20"/>
      <c r="O28" s="18">
        <f t="shared" si="3"/>
        <v>0</v>
      </c>
      <c r="P28" s="19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16" t="s">
        <v>68</v>
      </c>
      <c r="B29" s="16" t="s">
        <v>26</v>
      </c>
      <c r="C29" s="29">
        <f>SUM(C30:C34)</f>
        <v>10</v>
      </c>
      <c r="D29" s="26"/>
      <c r="E29" s="26">
        <v>0</v>
      </c>
      <c r="F29" s="26">
        <v>0</v>
      </c>
      <c r="G29" s="38"/>
      <c r="H29" s="40"/>
      <c r="I29" s="29">
        <f>SUM(I30:I34)</f>
        <v>3</v>
      </c>
      <c r="J29" s="26"/>
      <c r="K29" s="26">
        <v>0</v>
      </c>
      <c r="L29" s="20"/>
      <c r="M29" s="26"/>
      <c r="N29" s="20"/>
      <c r="O29" s="18">
        <f t="shared" si="3"/>
        <v>13</v>
      </c>
      <c r="P29" s="19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16" t="s">
        <v>69</v>
      </c>
      <c r="B30" s="16" t="s">
        <v>27</v>
      </c>
      <c r="C30" s="34"/>
      <c r="D30" s="12"/>
      <c r="E30" s="12">
        <v>0</v>
      </c>
      <c r="F30" s="12">
        <v>0</v>
      </c>
      <c r="G30" s="36"/>
      <c r="H30" s="39"/>
      <c r="I30" s="12">
        <v>0</v>
      </c>
      <c r="J30" s="12"/>
      <c r="K30" s="12"/>
      <c r="L30" s="20"/>
      <c r="M30" s="12"/>
      <c r="N30" s="20"/>
      <c r="O30" s="18">
        <f t="shared" si="3"/>
        <v>0</v>
      </c>
      <c r="P30" s="19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16" t="s">
        <v>70</v>
      </c>
      <c r="B31" s="16" t="s">
        <v>28</v>
      </c>
      <c r="C31" s="34">
        <v>7</v>
      </c>
      <c r="D31" s="12"/>
      <c r="E31" s="12">
        <v>0</v>
      </c>
      <c r="F31" s="12">
        <v>0</v>
      </c>
      <c r="G31" s="36"/>
      <c r="H31" s="39"/>
      <c r="I31" s="12">
        <v>3</v>
      </c>
      <c r="J31" s="12"/>
      <c r="K31" s="12"/>
      <c r="L31" s="20"/>
      <c r="M31" s="12"/>
      <c r="N31" s="20"/>
      <c r="O31" s="18">
        <f t="shared" si="3"/>
        <v>10</v>
      </c>
      <c r="P31" s="19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16" t="s">
        <v>71</v>
      </c>
      <c r="B32" s="16" t="s">
        <v>29</v>
      </c>
      <c r="C32" s="34"/>
      <c r="D32" s="12"/>
      <c r="E32" s="12">
        <v>0</v>
      </c>
      <c r="F32" s="12">
        <v>0</v>
      </c>
      <c r="G32" s="36"/>
      <c r="H32" s="39"/>
      <c r="I32" s="12">
        <v>0</v>
      </c>
      <c r="J32" s="12"/>
      <c r="K32" s="12"/>
      <c r="L32" s="20"/>
      <c r="M32" s="12"/>
      <c r="N32" s="20"/>
      <c r="O32" s="18">
        <f t="shared" si="3"/>
        <v>0</v>
      </c>
      <c r="P32" s="19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16" t="s">
        <v>72</v>
      </c>
      <c r="B33" s="16" t="s">
        <v>30</v>
      </c>
      <c r="C33" s="34"/>
      <c r="D33" s="12"/>
      <c r="E33" s="12">
        <v>0</v>
      </c>
      <c r="F33" s="12">
        <v>0</v>
      </c>
      <c r="G33" s="36"/>
      <c r="H33" s="39"/>
      <c r="I33" s="12">
        <v>0</v>
      </c>
      <c r="J33" s="12"/>
      <c r="K33" s="12"/>
      <c r="L33" s="20"/>
      <c r="M33" s="12"/>
      <c r="N33" s="20"/>
      <c r="O33" s="18">
        <f t="shared" si="3"/>
        <v>0</v>
      </c>
      <c r="P33" s="19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16" t="s">
        <v>73</v>
      </c>
      <c r="B34" s="16" t="s">
        <v>31</v>
      </c>
      <c r="C34" s="34">
        <v>3</v>
      </c>
      <c r="D34" s="12"/>
      <c r="E34" s="12">
        <v>0</v>
      </c>
      <c r="F34" s="12">
        <v>0</v>
      </c>
      <c r="G34" s="36"/>
      <c r="H34" s="39"/>
      <c r="I34" s="12">
        <v>0</v>
      </c>
      <c r="J34" s="12"/>
      <c r="K34" s="12"/>
      <c r="L34" s="20"/>
      <c r="M34" s="12"/>
      <c r="N34" s="20"/>
      <c r="O34" s="18">
        <f t="shared" si="3"/>
        <v>3</v>
      </c>
      <c r="P34" s="19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16" t="s">
        <v>74</v>
      </c>
      <c r="B35" s="16" t="s">
        <v>32</v>
      </c>
      <c r="C35" s="29"/>
      <c r="D35" s="26"/>
      <c r="E35" s="26">
        <v>0</v>
      </c>
      <c r="F35" s="26">
        <v>0</v>
      </c>
      <c r="G35" s="38"/>
      <c r="H35" s="26">
        <v>3</v>
      </c>
      <c r="I35" s="29">
        <v>0</v>
      </c>
      <c r="J35" s="26"/>
      <c r="K35" s="26"/>
      <c r="L35" s="20"/>
      <c r="M35" s="26"/>
      <c r="N35" s="20"/>
      <c r="O35" s="18">
        <f t="shared" si="3"/>
        <v>0</v>
      </c>
      <c r="P35" s="19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17" t="s">
        <v>77</v>
      </c>
      <c r="B36" s="16" t="s">
        <v>33</v>
      </c>
      <c r="C36" s="34"/>
      <c r="D36" s="12"/>
      <c r="E36" s="12">
        <v>0</v>
      </c>
      <c r="F36" s="12">
        <v>0</v>
      </c>
      <c r="G36" s="36"/>
      <c r="H36" s="12">
        <v>3</v>
      </c>
      <c r="I36" s="12">
        <v>0</v>
      </c>
      <c r="J36" s="12"/>
      <c r="K36" s="12"/>
      <c r="L36" s="20"/>
      <c r="M36" s="12"/>
      <c r="N36" s="20"/>
      <c r="O36" s="18">
        <f t="shared" si="3"/>
        <v>0</v>
      </c>
      <c r="P36" s="19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16" t="s">
        <v>75</v>
      </c>
      <c r="B37" s="16" t="s">
        <v>34</v>
      </c>
      <c r="C37" s="34"/>
      <c r="E37" s="12">
        <v>0</v>
      </c>
      <c r="F37" s="12">
        <v>0</v>
      </c>
      <c r="G37" s="36"/>
      <c r="H37" s="12"/>
      <c r="I37" s="12">
        <v>0</v>
      </c>
      <c r="J37" s="12"/>
      <c r="K37" s="12"/>
      <c r="L37" s="20"/>
      <c r="M37" s="12"/>
      <c r="N37" s="20"/>
      <c r="O37" s="18">
        <f t="shared" si="3"/>
        <v>0</v>
      </c>
      <c r="P37" s="19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17" t="s">
        <v>76</v>
      </c>
      <c r="B38" s="16" t="s">
        <v>35</v>
      </c>
      <c r="C38" s="34"/>
      <c r="D38" s="12"/>
      <c r="E38" s="12">
        <v>0</v>
      </c>
      <c r="F38" s="12">
        <v>0</v>
      </c>
      <c r="G38" s="36"/>
      <c r="H38" s="12"/>
      <c r="I38" s="12">
        <v>0</v>
      </c>
      <c r="J38" s="12"/>
      <c r="K38" s="12"/>
      <c r="L38" s="20"/>
      <c r="M38" s="12"/>
      <c r="N38" s="20"/>
      <c r="O38" s="18">
        <f t="shared" si="3"/>
        <v>0</v>
      </c>
      <c r="P38" s="19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15" t="s">
        <v>78</v>
      </c>
      <c r="B39" s="11" t="s">
        <v>36</v>
      </c>
      <c r="C39" s="34"/>
      <c r="D39" s="12"/>
      <c r="E39" s="12">
        <v>0</v>
      </c>
      <c r="F39" s="12">
        <v>0</v>
      </c>
      <c r="G39" s="36"/>
      <c r="H39" s="12"/>
      <c r="I39" s="12">
        <v>0</v>
      </c>
      <c r="J39" s="12"/>
      <c r="K39" s="12"/>
      <c r="L39" s="18"/>
      <c r="M39" s="12"/>
      <c r="N39" s="18"/>
      <c r="O39" s="18">
        <f t="shared" si="3"/>
        <v>0</v>
      </c>
      <c r="P39" s="19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18" t="s">
        <v>79</v>
      </c>
      <c r="B40" s="11" t="s">
        <v>37</v>
      </c>
      <c r="C40" s="34">
        <v>4</v>
      </c>
      <c r="D40" s="12"/>
      <c r="E40" s="26">
        <v>10</v>
      </c>
      <c r="F40" s="26">
        <v>0</v>
      </c>
      <c r="G40" s="12">
        <v>19</v>
      </c>
      <c r="H40" s="34"/>
      <c r="I40" s="12">
        <v>5</v>
      </c>
      <c r="J40" s="12"/>
      <c r="K40" s="12"/>
      <c r="L40" s="18"/>
      <c r="M40" s="12"/>
      <c r="N40" s="18"/>
      <c r="O40" s="18">
        <f t="shared" si="3"/>
        <v>38</v>
      </c>
      <c r="P40" s="19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18" t="s">
        <v>80</v>
      </c>
      <c r="B41" s="11" t="s">
        <v>38</v>
      </c>
      <c r="C41" s="34"/>
      <c r="D41" s="12"/>
      <c r="E41" s="12">
        <v>0</v>
      </c>
      <c r="F41" s="12">
        <v>0</v>
      </c>
      <c r="G41" s="39"/>
      <c r="H41" s="12"/>
      <c r="I41" s="12">
        <v>0</v>
      </c>
      <c r="J41" s="12"/>
      <c r="K41" s="12"/>
      <c r="L41" s="18"/>
      <c r="M41" s="12"/>
      <c r="N41" s="18"/>
      <c r="O41" s="18">
        <f t="shared" si="3"/>
        <v>0</v>
      </c>
      <c r="P41" s="19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18" t="s">
        <v>81</v>
      </c>
      <c r="B42" s="11" t="s">
        <v>39</v>
      </c>
      <c r="C42" s="34"/>
      <c r="D42" s="12"/>
      <c r="E42" s="12">
        <v>0</v>
      </c>
      <c r="F42" s="12">
        <v>0</v>
      </c>
      <c r="G42" s="39"/>
      <c r="H42" s="12"/>
      <c r="I42" s="12">
        <v>0</v>
      </c>
      <c r="J42" s="12"/>
      <c r="K42" s="12"/>
      <c r="L42" s="18"/>
      <c r="M42" s="12"/>
      <c r="N42" s="18"/>
      <c r="O42" s="18">
        <f t="shared" si="3"/>
        <v>0</v>
      </c>
      <c r="P42" s="19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18" t="s">
        <v>82</v>
      </c>
      <c r="B43" s="11" t="s">
        <v>40</v>
      </c>
      <c r="C43" s="12"/>
      <c r="D43" s="12"/>
      <c r="E43" s="12">
        <v>0</v>
      </c>
      <c r="F43" s="12">
        <v>0</v>
      </c>
      <c r="G43" s="39"/>
      <c r="H43" s="12"/>
      <c r="I43" s="12">
        <v>0</v>
      </c>
      <c r="J43" s="12"/>
      <c r="K43" s="12"/>
      <c r="L43" s="18"/>
      <c r="M43" s="12"/>
      <c r="N43" s="18"/>
      <c r="O43" s="18">
        <f t="shared" si="3"/>
        <v>0</v>
      </c>
      <c r="P43" s="19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18" t="s">
        <v>83</v>
      </c>
      <c r="B44" s="11" t="s">
        <v>41</v>
      </c>
      <c r="C44" s="12"/>
      <c r="D44" s="12"/>
      <c r="E44" s="12">
        <v>0</v>
      </c>
      <c r="F44" s="12">
        <v>0</v>
      </c>
      <c r="G44" s="39"/>
      <c r="H44" s="12"/>
      <c r="I44" s="12">
        <v>0</v>
      </c>
      <c r="J44" s="12"/>
      <c r="K44" s="12"/>
      <c r="L44" s="18"/>
      <c r="M44" s="12"/>
      <c r="N44" s="18"/>
      <c r="O44" s="18">
        <f t="shared" si="3"/>
        <v>0</v>
      </c>
      <c r="P44" s="19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19" t="s">
        <v>84</v>
      </c>
      <c r="B45" s="14" t="s">
        <v>42</v>
      </c>
      <c r="C45" s="26">
        <f>C4+C40</f>
        <v>223</v>
      </c>
      <c r="D45" s="26">
        <f>D20</f>
        <v>3</v>
      </c>
      <c r="E45" s="26">
        <f t="shared" ref="E45:F45" si="9">E40+E4</f>
        <v>109</v>
      </c>
      <c r="F45" s="26">
        <f t="shared" si="9"/>
        <v>3</v>
      </c>
      <c r="G45" s="29">
        <f>G40+G4</f>
        <v>41</v>
      </c>
      <c r="H45" s="29">
        <f>H4</f>
        <v>3</v>
      </c>
      <c r="I45" s="52">
        <f>SUM(I4,I40)</f>
        <v>24</v>
      </c>
      <c r="J45" s="26"/>
      <c r="K45" s="29">
        <f>K4+K40</f>
        <v>52</v>
      </c>
      <c r="L45" s="22"/>
      <c r="M45" s="58"/>
      <c r="N45" s="22"/>
      <c r="O45" s="22">
        <f t="shared" si="3"/>
        <v>449</v>
      </c>
      <c r="P45" s="23">
        <f t="shared" si="4"/>
        <v>9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10"/>
      <c r="B100" s="11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10"/>
      <c r="B101" s="11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15"/>
      <c r="B102" s="16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15"/>
      <c r="B103" s="16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15"/>
      <c r="B104" s="16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15"/>
      <c r="B105" s="16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15"/>
      <c r="B106" s="16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15"/>
      <c r="B107" s="16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15"/>
      <c r="B108" s="16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15"/>
      <c r="B109" s="16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15"/>
      <c r="B110" s="16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15"/>
      <c r="B111" s="16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15"/>
      <c r="B112" s="16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15"/>
      <c r="B113" s="16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15"/>
      <c r="B114" s="16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15"/>
      <c r="B115" s="1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15"/>
      <c r="B116" s="16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15"/>
      <c r="B117" s="16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10"/>
      <c r="B118" s="11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15"/>
      <c r="B119" s="16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15"/>
      <c r="B120" s="16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15"/>
      <c r="B121" s="16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15"/>
      <c r="B122" s="16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15"/>
      <c r="B123" s="16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15"/>
      <c r="B124" s="16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15"/>
      <c r="B125" s="16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15"/>
      <c r="B126" s="16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15"/>
      <c r="B127" s="16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  <row r="128" spans="1:51" x14ac:dyDescent="0.2">
      <c r="A128" s="15"/>
      <c r="B128" s="16"/>
    </row>
    <row r="129" spans="1:2" x14ac:dyDescent="0.2">
      <c r="A129" s="15"/>
      <c r="B129" s="16"/>
    </row>
    <row r="130" spans="1:2" x14ac:dyDescent="0.2">
      <c r="A130" s="15"/>
      <c r="B130" s="16"/>
    </row>
    <row r="131" spans="1:2" x14ac:dyDescent="0.2">
      <c r="A131" s="15"/>
      <c r="B131" s="16"/>
    </row>
    <row r="132" spans="1:2" x14ac:dyDescent="0.2">
      <c r="A132" s="15"/>
      <c r="B132" s="16"/>
    </row>
    <row r="133" spans="1:2" x14ac:dyDescent="0.2">
      <c r="A133" s="15"/>
      <c r="B133" s="16"/>
    </row>
    <row r="134" spans="1:2" x14ac:dyDescent="0.2">
      <c r="A134" s="15"/>
      <c r="B134" s="16"/>
    </row>
    <row r="135" spans="1:2" x14ac:dyDescent="0.2">
      <c r="A135" s="10"/>
      <c r="B135" s="11"/>
    </row>
    <row r="136" spans="1:2" x14ac:dyDescent="0.2">
      <c r="A136" s="10"/>
      <c r="B136" s="11"/>
    </row>
    <row r="137" spans="1:2" x14ac:dyDescent="0.2">
      <c r="A137" s="10"/>
      <c r="B137" s="11"/>
    </row>
    <row r="138" spans="1:2" x14ac:dyDescent="0.2">
      <c r="A138" s="10"/>
      <c r="B138" s="11"/>
    </row>
    <row r="139" spans="1:2" x14ac:dyDescent="0.2">
      <c r="A139" s="10"/>
      <c r="B139" s="11"/>
    </row>
    <row r="140" spans="1:2" x14ac:dyDescent="0.2">
      <c r="A140" s="10"/>
      <c r="B140" s="11"/>
    </row>
    <row r="141" spans="1:2" x14ac:dyDescent="0.2">
      <c r="A141" s="13"/>
      <c r="B141" s="14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BPP_xx</vt:lpstr>
      <vt:lpstr>BPP_xx-1</vt:lpstr>
      <vt:lpstr>Broj_dogovori_xx</vt:lpstr>
      <vt:lpstr>Broj_dogovori_xx-1</vt:lpstr>
      <vt:lpstr>BIS_xx</vt:lpstr>
      <vt:lpstr>BIS_xx-1</vt:lpstr>
      <vt:lpstr>Broj_steti_xx</vt:lpstr>
      <vt:lpstr>Broj_steti_xx-1</vt:lpstr>
      <vt:lpstr>BIS_xx!Print_Area</vt:lpstr>
      <vt:lpstr>'BIS_xx-1'!Print_Area</vt:lpstr>
      <vt:lpstr>BPP_xx!Print_Area</vt:lpstr>
      <vt:lpstr>'BPP_xx-1'!Print_Area</vt:lpstr>
      <vt:lpstr>Broj_dogovori_xx!Print_Area</vt:lpstr>
      <vt:lpstr>'Broj_dogovori_xx-1'!Print_Area</vt:lpstr>
      <vt:lpstr>Broj_steti_xx!Print_Area</vt:lpstr>
      <vt:lpstr>'Broj_steti_xx-1'!Print_Area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Marsida Petrofski-Trajko</cp:lastModifiedBy>
  <cp:lastPrinted>2023-05-26T07:50:43Z</cp:lastPrinted>
  <dcterms:created xsi:type="dcterms:W3CDTF">2023-05-26T07:03:41Z</dcterms:created>
  <dcterms:modified xsi:type="dcterms:W3CDTF">2026-05-12T12:13:48Z</dcterms:modified>
</cp:coreProperties>
</file>