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Мај\неживот\"/>
    </mc:Choice>
  </mc:AlternateContent>
  <xr:revisionPtr revIDLastSave="0" documentId="13_ncr:1_{3FFA4573-9D49-4658-AD56-B13B38BAFFA2}" xr6:coauthVersionLast="47" xr6:coauthVersionMax="47" xr10:uidLastSave="{00000000-0000-0000-0000-000000000000}"/>
  <bookViews>
    <workbookView xWindow="-120" yWindow="-120" windowWidth="29040" windowHeight="1584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6" i="4"/>
  <c r="D13" i="4"/>
  <c r="D10" i="4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D34" i="4" l="1"/>
  <c r="L20" i="4" l="1"/>
  <c r="L19" i="4" s="1"/>
  <c r="L34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L34" i="2" l="1"/>
  <c r="L34" i="1"/>
  <c r="M20" i="8" l="1"/>
  <c r="L20" i="8"/>
  <c r="L19" i="8" s="1"/>
  <c r="J20" i="8"/>
  <c r="I20" i="8"/>
  <c r="I19" i="8" s="1"/>
  <c r="M19" i="8"/>
  <c r="J19" i="8"/>
  <c r="M18" i="8"/>
  <c r="L18" i="8"/>
  <c r="J18" i="8"/>
  <c r="I18" i="8"/>
  <c r="L17" i="8"/>
  <c r="L16" i="8" s="1"/>
  <c r="L34" i="8" s="1"/>
  <c r="J17" i="8"/>
  <c r="I17" i="8"/>
  <c r="I16" i="8" s="1"/>
  <c r="J16" i="8"/>
  <c r="M13" i="8"/>
  <c r="L13" i="8"/>
  <c r="J13" i="8"/>
  <c r="I13" i="8"/>
  <c r="L10" i="8"/>
  <c r="J10" i="8"/>
  <c r="J34" i="8" s="1"/>
  <c r="I10" i="8"/>
  <c r="D34" i="8"/>
  <c r="M20" i="7"/>
  <c r="M19" i="7" s="1"/>
  <c r="L20" i="7"/>
  <c r="L19" i="7" s="1"/>
  <c r="J20" i="7"/>
  <c r="I20" i="7"/>
  <c r="J19" i="7"/>
  <c r="I19" i="7"/>
  <c r="M18" i="7"/>
  <c r="M17" i="7"/>
  <c r="M16" i="7" s="1"/>
  <c r="L16" i="7"/>
  <c r="J16" i="7"/>
  <c r="I16" i="7"/>
  <c r="M13" i="7"/>
  <c r="L13" i="7"/>
  <c r="J13" i="7"/>
  <c r="I13" i="7"/>
  <c r="M10" i="7"/>
  <c r="L10" i="7"/>
  <c r="J10" i="7"/>
  <c r="I10" i="7"/>
  <c r="M20" i="6"/>
  <c r="M19" i="6" s="1"/>
  <c r="M34" i="6" s="1"/>
  <c r="L20" i="6"/>
  <c r="L19" i="6" s="1"/>
  <c r="J20" i="6"/>
  <c r="J19" i="6" s="1"/>
  <c r="I20" i="6"/>
  <c r="I19" i="6" s="1"/>
  <c r="M18" i="6"/>
  <c r="L18" i="6"/>
  <c r="J18" i="6"/>
  <c r="J16" i="6" s="1"/>
  <c r="I18" i="6"/>
  <c r="L17" i="6"/>
  <c r="J17" i="6"/>
  <c r="I17" i="6"/>
  <c r="I16" i="6" s="1"/>
  <c r="I34" i="6" s="1"/>
  <c r="L16" i="6"/>
  <c r="L34" i="6" s="1"/>
  <c r="L13" i="6"/>
  <c r="J13" i="6"/>
  <c r="I13" i="6"/>
  <c r="L10" i="6"/>
  <c r="J10" i="6"/>
  <c r="I10" i="6"/>
  <c r="D34" i="6"/>
  <c r="M20" i="5"/>
  <c r="L20" i="5"/>
  <c r="L19" i="5" s="1"/>
  <c r="J20" i="5"/>
  <c r="I20" i="5"/>
  <c r="I19" i="5" s="1"/>
  <c r="M19" i="5"/>
  <c r="J19" i="5"/>
  <c r="M18" i="5"/>
  <c r="L18" i="5"/>
  <c r="J18" i="5"/>
  <c r="I18" i="5"/>
  <c r="M17" i="5"/>
  <c r="L17" i="5"/>
  <c r="J17" i="5"/>
  <c r="J16" i="5" s="1"/>
  <c r="I17" i="5"/>
  <c r="L16" i="5"/>
  <c r="L34" i="5" s="1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D34" i="5"/>
  <c r="I34" i="8" l="1"/>
  <c r="J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<sst xmlns="http://schemas.openxmlformats.org/spreadsheetml/2006/main" count="644" uniqueCount="83">
  <si>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</si>
  <si>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</si>
  <si>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</si>
  <si>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</si>
  <si>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</si>
  <si>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</si>
  <si>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</si>
  <si>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</si>
  <si>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</si>
  <si>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</si>
  <si>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</si>
  <si>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</si>
  <si>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</si>
  <si>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</si>
  <si>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</si>
  <si>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</si>
  <si>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</si>
  <si>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</si>
  <si>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</si>
  <si>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</si>
  <si>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</si>
  <si>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</si>
  <si>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</si>
  <si>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</si>
  <si>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</si>
  <si>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</si>
  <si>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</si>
  <si>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</si>
  <si>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</si>
  <si>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</si>
  <si>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</si>
  <si>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</si>
  <si>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</si>
  <si>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</si>
  <si>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</si>
  <si>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</si>
  <si>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</si>
  <si>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</si>
  <si>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</si>
  <si>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</si>
  <si>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</si>
  <si>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</si>
  <si>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</si>
  <si>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</si>
  <si>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</si>
  <si>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</si>
  <si>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</si>
  <si>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</si>
  <si>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</si>
  <si>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</si>
  <si>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</si>
  <si>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</si>
  <si>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</si>
  <si>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</si>
  <si>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</si>
  <si>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</si>
  <si>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</si>
  <si>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</si>
  <si>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</si>
  <si>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</si>
  <si>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</si>
  <si>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</si>
  <si>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</si>
  <si>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</si>
  <si>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</si>
  <si>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</si>
  <si>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</si>
  <si>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</si>
  <si>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</si>
  <si>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</si>
  <si>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</si>
  <si>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</si>
  <si>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</si>
  <si>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мај 2026 година</t>
  </si>
  <si>
    <t>Бруто полисирана премија, во илјади денари, мај 2025 година</t>
  </si>
  <si>
    <t>Бруто исплатени штети, во илјади денари, мај 2026 година</t>
  </si>
  <si>
    <t>Бруто исплатени штети, во илјади денари, мај 2025 година</t>
  </si>
  <si>
    <t>Број на склучени договори мај 2026 година</t>
  </si>
  <si>
    <t>Број на склучени договори мај 2025 година</t>
  </si>
  <si>
    <t>Број на ликвидирани штети мај 2026 година</t>
  </si>
  <si>
    <t>Број на ликвидирани штети февруари мај 2025 година</t>
  </si>
  <si>
    <t xml:space="preserve">-   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</si>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</sst>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DEDED"/>
        <bgColor rgb="FF000000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  <xf numFmtId="43" fontId="12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3" fontId="20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3" fontId="7" fillId="8" borderId="1" xfId="0" applyNumberFormat="1" applyFont="1" applyFill="1" applyBorder="1" applyAlignment="1">
      <alignment vertical="center" wrapText="1"/>
    </xf>
    <xf numFmtId="164" fontId="4" fillId="3" borderId="1" xfId="35" applyNumberFormat="1" applyFont="1" applyFill="1" applyBorder="1" applyAlignment="1">
      <alignment vertical="center" wrapText="1"/>
    </xf>
    <xf numFmtId="164" fontId="7" fillId="3" borderId="1" xfId="35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0" fontId="20" fillId="9" borderId="1" xfId="0" applyFont="1" applyFill="1" applyBorder="1" applyAlignment="1">
      <alignment vertical="center" wrapText="1"/>
    </xf>
    <xf numFmtId="0" fontId="20" fillId="9" borderId="0" xfId="0" applyFont="1" applyFill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165" fontId="22" fillId="5" borderId="1" xfId="4" applyFont="1" applyFill="1" applyBorder="1" applyAlignment="1">
      <alignment vertical="center" wrapText="1"/>
    </xf>
    <xf numFmtId="165" fontId="22" fillId="3" borderId="1" xfId="4" applyFont="1" applyFill="1" applyBorder="1" applyAlignment="1">
      <alignment vertical="center" wrapText="1"/>
    </xf>
  </cellXfs>
  <cellStyles count="36">
    <cellStyle name="Comma" xfId="35" builtinId="3"/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D3" sqref="D3:D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3">
        <v>13214</v>
      </c>
      <c r="D3" s="29">
        <v>5223.2489999999998</v>
      </c>
      <c r="E3" s="19">
        <v>2773</v>
      </c>
      <c r="F3" s="19">
        <v>2818</v>
      </c>
      <c r="G3" s="44">
        <v>6176.53</v>
      </c>
      <c r="H3" s="19">
        <v>7936.5160000000033</v>
      </c>
      <c r="I3" s="34">
        <v>3884</v>
      </c>
      <c r="J3" s="34">
        <v>5082</v>
      </c>
      <c r="K3" s="18">
        <v>3443</v>
      </c>
      <c r="L3" s="23">
        <v>12806.82</v>
      </c>
      <c r="M3" s="33" t="s">
        <v>81</v>
      </c>
      <c r="N3" s="13">
        <f>SUM(C3:M3)</f>
        <v>63357.114999999998</v>
      </c>
    </row>
    <row r="4" spans="1:14">
      <c r="A4" s="6" t="s">
        <v>2</v>
      </c>
      <c r="B4" s="1" t="s">
        <v>3</v>
      </c>
      <c r="C4" s="43">
        <v>10044</v>
      </c>
      <c r="D4" s="29">
        <v>22313.127</v>
      </c>
      <c r="E4" s="19">
        <v>1428</v>
      </c>
      <c r="F4" s="19">
        <v>0</v>
      </c>
      <c r="G4" s="44">
        <v>15195.6</v>
      </c>
      <c r="H4" s="19">
        <v>13306.104000000007</v>
      </c>
      <c r="I4" s="34">
        <v>10619</v>
      </c>
      <c r="J4" s="34">
        <v>7785</v>
      </c>
      <c r="K4" s="18">
        <v>0</v>
      </c>
      <c r="L4" s="23">
        <v>2142.0700000000002</v>
      </c>
      <c r="M4" s="33" t="s">
        <v>82</v>
      </c>
      <c r="N4" s="13">
        <f t="shared" ref="N4:N34" si="0">SUM(C4:M4)</f>
        <v>82832.901000000013</v>
      </c>
    </row>
    <row r="5" spans="1:14">
      <c r="A5" s="6" t="s">
        <v>4</v>
      </c>
      <c r="B5" s="1" t="s">
        <v>5</v>
      </c>
      <c r="C5" s="43">
        <v>14490</v>
      </c>
      <c r="D5" s="29">
        <v>10501.884</v>
      </c>
      <c r="E5" s="19">
        <v>6624</v>
      </c>
      <c r="F5" s="19">
        <v>2426</v>
      </c>
      <c r="G5" s="44">
        <v>14654.79</v>
      </c>
      <c r="H5" s="19">
        <v>24176.724999999991</v>
      </c>
      <c r="I5" s="34">
        <v>15237</v>
      </c>
      <c r="J5" s="34">
        <v>10640</v>
      </c>
      <c r="K5" s="18">
        <v>13055</v>
      </c>
      <c r="L5" s="23">
        <v>14422.47</v>
      </c>
      <c r="M5" s="33" t="s">
        <v>82</v>
      </c>
      <c r="N5" s="13">
        <f t="shared" si="0"/>
        <v>126227.86899999999</v>
      </c>
    </row>
    <row r="6" spans="1:14">
      <c r="A6" s="6" t="s">
        <v>6</v>
      </c>
      <c r="B6" s="1" t="s">
        <v>7</v>
      </c>
      <c r="C6" s="43"/>
      <c r="D6" s="19">
        <v>0</v>
      </c>
      <c r="E6" s="19">
        <v>0</v>
      </c>
      <c r="F6" s="19">
        <v>0</v>
      </c>
      <c r="G6" s="44">
        <v>0</v>
      </c>
      <c r="H6" s="19">
        <v>0</v>
      </c>
      <c r="I6" s="33"/>
      <c r="J6" s="33">
        <v>0</v>
      </c>
      <c r="K6" s="18">
        <v>0</v>
      </c>
      <c r="L6" s="23">
        <v>0</v>
      </c>
      <c r="M6" s="33" t="s">
        <v>82</v>
      </c>
      <c r="N6" s="13">
        <f t="shared" si="0"/>
        <v>0</v>
      </c>
    </row>
    <row r="7" spans="1:14">
      <c r="A7" s="6" t="s">
        <v>8</v>
      </c>
      <c r="B7" s="1" t="s">
        <v>9</v>
      </c>
      <c r="C7" s="43">
        <v>0</v>
      </c>
      <c r="D7" s="19">
        <v>0</v>
      </c>
      <c r="E7" s="19">
        <v>0</v>
      </c>
      <c r="F7" s="19">
        <v>0</v>
      </c>
      <c r="G7" s="44">
        <v>0</v>
      </c>
      <c r="H7" s="19">
        <v>0</v>
      </c>
      <c r="I7" s="33"/>
      <c r="J7" s="33">
        <v>0</v>
      </c>
      <c r="K7" s="18">
        <v>0</v>
      </c>
      <c r="L7" s="23">
        <v>0</v>
      </c>
      <c r="M7" s="33" t="s">
        <v>82</v>
      </c>
      <c r="N7" s="13">
        <f t="shared" si="0"/>
        <v>0</v>
      </c>
    </row>
    <row r="8" spans="1:14">
      <c r="A8" s="6" t="s">
        <v>10</v>
      </c>
      <c r="B8" s="1" t="s">
        <v>11</v>
      </c>
      <c r="C8" s="28">
        <v>0</v>
      </c>
      <c r="D8" s="19">
        <v>0</v>
      </c>
      <c r="E8" s="19">
        <v>0</v>
      </c>
      <c r="F8" s="19">
        <v>0</v>
      </c>
      <c r="G8" s="44">
        <v>49.13</v>
      </c>
      <c r="H8" s="19">
        <v>384.85800000000006</v>
      </c>
      <c r="I8" s="33">
        <v>13</v>
      </c>
      <c r="J8" s="33">
        <v>39</v>
      </c>
      <c r="K8" s="18">
        <v>51</v>
      </c>
      <c r="L8" s="23">
        <v>19.28</v>
      </c>
      <c r="M8" s="33" t="s">
        <v>82</v>
      </c>
      <c r="N8" s="13">
        <f t="shared" si="0"/>
        <v>556.26800000000003</v>
      </c>
    </row>
    <row r="9" spans="1:14">
      <c r="A9" s="6" t="s">
        <v>12</v>
      </c>
      <c r="B9" s="1" t="s">
        <v>13</v>
      </c>
      <c r="C9" s="43">
        <v>981</v>
      </c>
      <c r="D9" s="19">
        <v>473.53300000000002</v>
      </c>
      <c r="E9" s="19">
        <v>2536</v>
      </c>
      <c r="F9" s="19">
        <v>0</v>
      </c>
      <c r="G9" s="44">
        <v>1344.14</v>
      </c>
      <c r="H9" s="19">
        <v>459.21000000000004</v>
      </c>
      <c r="I9" s="34">
        <v>1072</v>
      </c>
      <c r="J9" s="34">
        <v>1203</v>
      </c>
      <c r="K9" s="18">
        <v>163</v>
      </c>
      <c r="L9" s="23">
        <v>345.86</v>
      </c>
      <c r="M9" s="33" t="s">
        <v>82</v>
      </c>
      <c r="N9" s="13">
        <f t="shared" si="0"/>
        <v>8577.7430000000004</v>
      </c>
    </row>
    <row r="10" spans="1:14">
      <c r="A10" s="6" t="s">
        <v>14</v>
      </c>
      <c r="B10" s="1" t="s">
        <v>15</v>
      </c>
      <c r="C10" s="43">
        <v>8256</v>
      </c>
      <c r="D10" s="19">
        <f>D11+D12</f>
        <v>21978.885000000002</v>
      </c>
      <c r="E10" s="19">
        <v>2199</v>
      </c>
      <c r="F10" s="19">
        <v>175</v>
      </c>
      <c r="G10" s="44">
        <v>12120.93</v>
      </c>
      <c r="H10" s="19">
        <v>6840.1978300000119</v>
      </c>
      <c r="I10" s="34">
        <v>4835</v>
      </c>
      <c r="J10" s="34">
        <v>4388</v>
      </c>
      <c r="K10" s="18">
        <v>4988</v>
      </c>
      <c r="L10" s="23">
        <f>SUM(L11:L12)</f>
        <v>6694.6900000000005</v>
      </c>
      <c r="M10" s="33" t="s">
        <v>82</v>
      </c>
      <c r="N10" s="13">
        <f t="shared" si="0"/>
        <v>72475.702830000024</v>
      </c>
    </row>
    <row r="11" spans="1:14">
      <c r="A11" s="6" t="s">
        <v>16</v>
      </c>
      <c r="B11" s="1" t="s">
        <v>17</v>
      </c>
      <c r="C11" s="43">
        <v>3328</v>
      </c>
      <c r="D11" s="29">
        <v>1523.31</v>
      </c>
      <c r="E11" s="19">
        <v>137</v>
      </c>
      <c r="F11" s="19">
        <v>84</v>
      </c>
      <c r="G11" s="44">
        <v>1371.52</v>
      </c>
      <c r="H11" s="19">
        <v>2326.5260299999982</v>
      </c>
      <c r="I11" s="33">
        <v>851</v>
      </c>
      <c r="J11" s="33">
        <v>706</v>
      </c>
      <c r="K11" s="18">
        <v>866</v>
      </c>
      <c r="L11" s="23">
        <v>431.98</v>
      </c>
      <c r="M11" s="33" t="s">
        <v>82</v>
      </c>
      <c r="N11" s="13">
        <f t="shared" si="0"/>
        <v>11625.336029999999</v>
      </c>
    </row>
    <row r="12" spans="1:14">
      <c r="A12" s="6" t="s">
        <v>18</v>
      </c>
      <c r="B12" s="1" t="s">
        <v>19</v>
      </c>
      <c r="C12" s="43">
        <v>4928</v>
      </c>
      <c r="D12" s="29">
        <v>20455.575000000001</v>
      </c>
      <c r="E12" s="19">
        <v>2062</v>
      </c>
      <c r="F12" s="19">
        <v>91</v>
      </c>
      <c r="G12" s="44">
        <v>10749.4</v>
      </c>
      <c r="H12" s="19">
        <v>4513.6718000000037</v>
      </c>
      <c r="I12" s="34">
        <v>3984</v>
      </c>
      <c r="J12" s="34">
        <v>3682</v>
      </c>
      <c r="K12" s="18">
        <v>4122</v>
      </c>
      <c r="L12" s="23">
        <v>6262.71</v>
      </c>
      <c r="M12" s="33" t="s">
        <v>82</v>
      </c>
      <c r="N12" s="13">
        <f t="shared" si="0"/>
        <v>60850.356800000001</v>
      </c>
    </row>
    <row r="13" spans="1:14">
      <c r="A13" s="6" t="s">
        <v>20</v>
      </c>
      <c r="B13" s="1" t="s">
        <v>21</v>
      </c>
      <c r="C13" s="43">
        <v>7943</v>
      </c>
      <c r="D13" s="19">
        <f>D14+D15</f>
        <v>4792.1899999999996</v>
      </c>
      <c r="E13" s="19">
        <v>3354</v>
      </c>
      <c r="F13" s="19">
        <v>55</v>
      </c>
      <c r="G13" s="44">
        <v>18281.32</v>
      </c>
      <c r="H13" s="19">
        <v>29480.445710000018</v>
      </c>
      <c r="I13" s="34">
        <v>26332</v>
      </c>
      <c r="J13" s="34">
        <v>8032</v>
      </c>
      <c r="K13" s="18">
        <v>2500</v>
      </c>
      <c r="L13" s="23">
        <f>SUM(L14:L15)</f>
        <v>11781.2</v>
      </c>
      <c r="M13" s="33" t="s">
        <v>82</v>
      </c>
      <c r="N13" s="13">
        <f t="shared" si="0"/>
        <v>112551.15571000001</v>
      </c>
    </row>
    <row r="14" spans="1:14">
      <c r="A14" s="6" t="s">
        <v>16</v>
      </c>
      <c r="B14" s="1" t="s">
        <v>22</v>
      </c>
      <c r="C14" s="43">
        <v>2102</v>
      </c>
      <c r="D14" s="19">
        <v>1550.307</v>
      </c>
      <c r="E14" s="19">
        <v>73</v>
      </c>
      <c r="F14" s="19">
        <v>21</v>
      </c>
      <c r="G14" s="44">
        <v>2117.77</v>
      </c>
      <c r="H14" s="19">
        <v>22548.205259999988</v>
      </c>
      <c r="I14" s="34">
        <v>16020</v>
      </c>
      <c r="J14" s="33">
        <v>207</v>
      </c>
      <c r="K14" s="18">
        <v>155</v>
      </c>
      <c r="L14" s="23">
        <v>4588.3</v>
      </c>
      <c r="M14" s="33" t="s">
        <v>82</v>
      </c>
      <c r="N14" s="13">
        <f t="shared" si="0"/>
        <v>49382.582259999988</v>
      </c>
    </row>
    <row r="15" spans="1:14">
      <c r="A15" s="6" t="s">
        <v>18</v>
      </c>
      <c r="B15" s="1" t="s">
        <v>23</v>
      </c>
      <c r="C15" s="43">
        <v>5841</v>
      </c>
      <c r="D15" s="19">
        <v>3241.8829999999998</v>
      </c>
      <c r="E15" s="19">
        <v>3281</v>
      </c>
      <c r="F15" s="19">
        <v>34</v>
      </c>
      <c r="G15" s="44">
        <v>16163.54</v>
      </c>
      <c r="H15" s="19">
        <v>6932.2404499999975</v>
      </c>
      <c r="I15" s="34">
        <v>10312</v>
      </c>
      <c r="J15" s="34">
        <v>7825</v>
      </c>
      <c r="K15" s="18">
        <v>2345</v>
      </c>
      <c r="L15" s="23">
        <v>7192.9</v>
      </c>
      <c r="M15" s="33" t="s">
        <v>82</v>
      </c>
      <c r="N15" s="13">
        <f t="shared" si="0"/>
        <v>63168.563450000001</v>
      </c>
    </row>
    <row r="16" spans="1:14">
      <c r="A16" s="6" t="s">
        <v>24</v>
      </c>
      <c r="B16" s="1" t="s">
        <v>25</v>
      </c>
      <c r="C16" s="43">
        <v>16199</v>
      </c>
      <c r="D16" s="19">
        <f>D17+D18</f>
        <v>26771.074999999997</v>
      </c>
      <c r="E16" s="19">
        <v>5553</v>
      </c>
      <c r="F16" s="19">
        <v>230</v>
      </c>
      <c r="G16" s="44">
        <v>30402.240000000002</v>
      </c>
      <c r="H16" s="19">
        <v>36320.643539999983</v>
      </c>
      <c r="I16" s="34">
        <v>31167</v>
      </c>
      <c r="J16" s="34">
        <v>12420</v>
      </c>
      <c r="K16" s="18">
        <v>7488</v>
      </c>
      <c r="L16" s="23">
        <f>SUM(L17:L18)</f>
        <v>18475.89</v>
      </c>
      <c r="M16" s="33" t="s">
        <v>82</v>
      </c>
      <c r="N16" s="13">
        <f t="shared" si="0"/>
        <v>185026.84853999998</v>
      </c>
    </row>
    <row r="17" spans="1:14">
      <c r="A17" s="6" t="s">
        <v>16</v>
      </c>
      <c r="B17" s="1" t="s">
        <v>26</v>
      </c>
      <c r="C17" s="43">
        <v>5430</v>
      </c>
      <c r="D17" s="29">
        <f>D11+D14</f>
        <v>3073.6170000000002</v>
      </c>
      <c r="E17" s="19">
        <v>210</v>
      </c>
      <c r="F17" s="19">
        <v>104</v>
      </c>
      <c r="G17" s="44">
        <v>3489.3</v>
      </c>
      <c r="H17" s="19">
        <v>24874.731289999996</v>
      </c>
      <c r="I17" s="34">
        <v>16871</v>
      </c>
      <c r="J17" s="33">
        <v>913</v>
      </c>
      <c r="K17" s="18">
        <v>1021</v>
      </c>
      <c r="L17" s="23">
        <f t="shared" ref="L17:L18" si="1">L11+L14</f>
        <v>5020.2800000000007</v>
      </c>
      <c r="M17" s="33" t="s">
        <v>82</v>
      </c>
      <c r="N17" s="13">
        <f t="shared" si="0"/>
        <v>61006.928289999996</v>
      </c>
    </row>
    <row r="18" spans="1:14">
      <c r="A18" s="6" t="s">
        <v>18</v>
      </c>
      <c r="B18" s="1" t="s">
        <v>27</v>
      </c>
      <c r="C18" s="43">
        <v>10769</v>
      </c>
      <c r="D18" s="29">
        <f>D12+D15</f>
        <v>23697.457999999999</v>
      </c>
      <c r="E18" s="19">
        <v>5343</v>
      </c>
      <c r="F18" s="19">
        <v>125</v>
      </c>
      <c r="G18" s="44">
        <v>26912.94</v>
      </c>
      <c r="H18" s="19">
        <v>11445.912249999994</v>
      </c>
      <c r="I18" s="34">
        <v>14296</v>
      </c>
      <c r="J18" s="34">
        <v>11507</v>
      </c>
      <c r="K18" s="18">
        <v>6467</v>
      </c>
      <c r="L18" s="23">
        <f t="shared" si="1"/>
        <v>13455.61</v>
      </c>
      <c r="M18" s="33" t="s">
        <v>82</v>
      </c>
      <c r="N18" s="13">
        <f t="shared" si="0"/>
        <v>124018.92025</v>
      </c>
    </row>
    <row r="19" spans="1:14">
      <c r="A19" s="6" t="s">
        <v>28</v>
      </c>
      <c r="B19" s="1" t="s">
        <v>29</v>
      </c>
      <c r="C19" s="43">
        <v>62991</v>
      </c>
      <c r="D19" s="19">
        <f>D20+D24+D25</f>
        <v>43675.879000000001</v>
      </c>
      <c r="E19" s="19">
        <v>34292</v>
      </c>
      <c r="F19" s="19">
        <v>62281</v>
      </c>
      <c r="G19" s="44">
        <v>73639.820000000007</v>
      </c>
      <c r="H19" s="22">
        <f>H20+H24+H25</f>
        <v>48292.299000000006</v>
      </c>
      <c r="I19" s="34">
        <v>40659</v>
      </c>
      <c r="J19" s="34">
        <v>88572</v>
      </c>
      <c r="K19" s="18">
        <v>52037</v>
      </c>
      <c r="L19" s="23">
        <f>L20+L24+L25</f>
        <v>32823.799999999996</v>
      </c>
      <c r="M19" s="46">
        <v>24.01</v>
      </c>
      <c r="N19" s="13">
        <f t="shared" si="0"/>
        <v>539287.80800000008</v>
      </c>
    </row>
    <row r="20" spans="1:14">
      <c r="A20" s="6" t="s">
        <v>30</v>
      </c>
      <c r="B20" s="1" t="s">
        <v>31</v>
      </c>
      <c r="C20" s="43">
        <v>62136</v>
      </c>
      <c r="D20" s="19">
        <f>SUM(D21:D23)</f>
        <v>43135.404000000002</v>
      </c>
      <c r="E20" s="19">
        <v>33812</v>
      </c>
      <c r="F20" s="19">
        <v>62281</v>
      </c>
      <c r="G20" s="44">
        <v>72660.149999999994</v>
      </c>
      <c r="H20" s="22">
        <f t="shared" ref="H20" si="2">H21+H22+H23</f>
        <v>46217.317000000003</v>
      </c>
      <c r="I20" s="34">
        <v>39355</v>
      </c>
      <c r="J20" s="34">
        <v>86748</v>
      </c>
      <c r="K20" s="18">
        <v>51236</v>
      </c>
      <c r="L20" s="23">
        <f>SUM(L21:L23)</f>
        <v>31920.079999999998</v>
      </c>
      <c r="M20" s="47">
        <v>24.01</v>
      </c>
      <c r="N20" s="13">
        <f t="shared" si="0"/>
        <v>529524.96100000001</v>
      </c>
    </row>
    <row r="21" spans="1:14">
      <c r="A21" s="6" t="s">
        <v>32</v>
      </c>
      <c r="B21" s="1" t="s">
        <v>33</v>
      </c>
      <c r="C21" s="43">
        <v>46756</v>
      </c>
      <c r="D21" s="19">
        <v>31748.9</v>
      </c>
      <c r="E21" s="19">
        <v>19328</v>
      </c>
      <c r="F21" s="19">
        <v>44706</v>
      </c>
      <c r="G21" s="44">
        <v>54796.75</v>
      </c>
      <c r="H21" s="19">
        <v>33814.90600000001</v>
      </c>
      <c r="I21" s="34">
        <v>28328</v>
      </c>
      <c r="J21" s="34">
        <v>65962</v>
      </c>
      <c r="K21" s="18">
        <v>39068</v>
      </c>
      <c r="L21" s="23">
        <v>22667.61</v>
      </c>
      <c r="M21" s="46" t="s">
        <v>82</v>
      </c>
      <c r="N21" s="13">
        <f t="shared" si="0"/>
        <v>387176.16599999997</v>
      </c>
    </row>
    <row r="22" spans="1:14">
      <c r="A22" s="6" t="s">
        <v>34</v>
      </c>
      <c r="B22" s="1" t="s">
        <v>35</v>
      </c>
      <c r="C22" s="43">
        <v>15324</v>
      </c>
      <c r="D22" s="19">
        <v>11273.959000000001</v>
      </c>
      <c r="E22" s="19">
        <v>6936</v>
      </c>
      <c r="F22" s="19">
        <v>13611</v>
      </c>
      <c r="G22" s="44">
        <v>17483.37</v>
      </c>
      <c r="H22" s="19">
        <v>12309.866999999995</v>
      </c>
      <c r="I22" s="34">
        <v>10960</v>
      </c>
      <c r="J22" s="34">
        <v>20550</v>
      </c>
      <c r="K22" s="18">
        <v>12121</v>
      </c>
      <c r="L22" s="23">
        <v>7873.49</v>
      </c>
      <c r="M22" s="46">
        <v>24.01</v>
      </c>
      <c r="N22" s="13">
        <f t="shared" si="0"/>
        <v>128466.696</v>
      </c>
    </row>
    <row r="23" spans="1:14">
      <c r="A23" s="6" t="s">
        <v>36</v>
      </c>
      <c r="B23" s="1" t="s">
        <v>37</v>
      </c>
      <c r="C23" s="43">
        <v>56</v>
      </c>
      <c r="D23" s="19">
        <v>112.545</v>
      </c>
      <c r="E23" s="19">
        <v>7548</v>
      </c>
      <c r="F23" s="19">
        <v>3768</v>
      </c>
      <c r="G23" s="44">
        <v>380.04</v>
      </c>
      <c r="H23" s="19">
        <v>92.543999999999983</v>
      </c>
      <c r="I23" s="33">
        <v>68</v>
      </c>
      <c r="J23" s="33">
        <v>236</v>
      </c>
      <c r="K23" s="18">
        <v>47</v>
      </c>
      <c r="L23" s="23">
        <v>1378.98</v>
      </c>
      <c r="M23" s="46" t="s">
        <v>82</v>
      </c>
      <c r="N23" s="13">
        <f t="shared" si="0"/>
        <v>13687.109</v>
      </c>
    </row>
    <row r="24" spans="1:14">
      <c r="A24" s="6" t="s">
        <v>38</v>
      </c>
      <c r="B24" s="1" t="s">
        <v>39</v>
      </c>
      <c r="C24" s="43">
        <v>855</v>
      </c>
      <c r="D24" s="19">
        <v>540.47500000000002</v>
      </c>
      <c r="E24" s="19">
        <v>480</v>
      </c>
      <c r="F24" s="19">
        <v>197</v>
      </c>
      <c r="G24" s="44">
        <v>979.67</v>
      </c>
      <c r="H24" s="19">
        <v>2074.9820000000013</v>
      </c>
      <c r="I24" s="34">
        <v>1304</v>
      </c>
      <c r="J24" s="34">
        <v>1824</v>
      </c>
      <c r="K24" s="18">
        <v>801</v>
      </c>
      <c r="L24" s="23">
        <v>903.72</v>
      </c>
      <c r="M24" s="46" t="s">
        <v>82</v>
      </c>
      <c r="N24" s="13">
        <f t="shared" si="0"/>
        <v>9959.8469999999998</v>
      </c>
    </row>
    <row r="25" spans="1:14">
      <c r="A25" s="6" t="s">
        <v>40</v>
      </c>
      <c r="B25" s="1" t="s">
        <v>41</v>
      </c>
      <c r="C25" s="43"/>
      <c r="D25" s="19">
        <v>0</v>
      </c>
      <c r="E25" s="19">
        <v>0</v>
      </c>
      <c r="F25" s="19">
        <v>0</v>
      </c>
      <c r="G25" s="44">
        <v>0</v>
      </c>
      <c r="H25" s="19">
        <v>0</v>
      </c>
      <c r="I25" s="33">
        <v>0</v>
      </c>
      <c r="J25" s="33">
        <v>0</v>
      </c>
      <c r="K25" s="18">
        <v>0</v>
      </c>
      <c r="L25" s="23">
        <v>0</v>
      </c>
      <c r="M25" s="33" t="s">
        <v>82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3">
        <v>0</v>
      </c>
      <c r="D26" s="19">
        <v>0</v>
      </c>
      <c r="E26" s="19">
        <v>0</v>
      </c>
      <c r="F26" s="19">
        <v>0</v>
      </c>
      <c r="G26" s="44">
        <v>0</v>
      </c>
      <c r="H26" s="19">
        <v>0</v>
      </c>
      <c r="I26" s="33">
        <v>73</v>
      </c>
      <c r="J26" s="33">
        <v>0</v>
      </c>
      <c r="K26" s="18">
        <v>407</v>
      </c>
      <c r="L26" s="23">
        <v>0</v>
      </c>
      <c r="M26" s="33" t="s">
        <v>82</v>
      </c>
      <c r="N26" s="13">
        <f t="shared" si="0"/>
        <v>480</v>
      </c>
    </row>
    <row r="27" spans="1:14">
      <c r="A27" s="6" t="s">
        <v>44</v>
      </c>
      <c r="B27" s="1" t="s">
        <v>45</v>
      </c>
      <c r="C27" s="43">
        <v>16</v>
      </c>
      <c r="D27" s="19">
        <v>94.56</v>
      </c>
      <c r="E27" s="19">
        <v>17</v>
      </c>
      <c r="F27" s="19">
        <v>0</v>
      </c>
      <c r="G27" s="44">
        <v>112.79</v>
      </c>
      <c r="H27" s="19">
        <v>135.20399999999998</v>
      </c>
      <c r="I27" s="33">
        <v>61</v>
      </c>
      <c r="J27" s="33">
        <v>74</v>
      </c>
      <c r="K27" s="18">
        <v>75</v>
      </c>
      <c r="L27" s="23">
        <v>52.88</v>
      </c>
      <c r="M27" s="33" t="s">
        <v>82</v>
      </c>
      <c r="N27" s="13">
        <f t="shared" si="0"/>
        <v>638.43399999999997</v>
      </c>
    </row>
    <row r="28" spans="1:14">
      <c r="A28" s="6" t="s">
        <v>46</v>
      </c>
      <c r="B28" s="1" t="s">
        <v>47</v>
      </c>
      <c r="C28" s="43">
        <v>2964</v>
      </c>
      <c r="D28" s="19">
        <v>4259.759</v>
      </c>
      <c r="E28" s="19">
        <v>1083</v>
      </c>
      <c r="F28" s="19">
        <v>60</v>
      </c>
      <c r="G28" s="44">
        <v>4081.9</v>
      </c>
      <c r="H28" s="19">
        <v>862.06846000000223</v>
      </c>
      <c r="I28" s="34">
        <v>1811</v>
      </c>
      <c r="J28" s="34">
        <v>3882</v>
      </c>
      <c r="K28" s="18">
        <v>1380</v>
      </c>
      <c r="L28" s="23">
        <v>844.89</v>
      </c>
      <c r="M28" s="33" t="s">
        <v>82</v>
      </c>
      <c r="N28" s="13">
        <f t="shared" si="0"/>
        <v>21228.617460000001</v>
      </c>
    </row>
    <row r="29" spans="1:14">
      <c r="A29" s="6" t="s">
        <v>48</v>
      </c>
      <c r="B29" s="1" t="s">
        <v>49</v>
      </c>
      <c r="C29" s="43">
        <v>1528</v>
      </c>
      <c r="D29" s="19">
        <v>0</v>
      </c>
      <c r="E29" s="19">
        <v>2</v>
      </c>
      <c r="F29" s="19">
        <v>0</v>
      </c>
      <c r="G29" s="44">
        <v>1105.3399999999999</v>
      </c>
      <c r="H29" s="19">
        <v>3531.9159999999997</v>
      </c>
      <c r="I29" s="33">
        <v>711</v>
      </c>
      <c r="J29" s="33">
        <v>0</v>
      </c>
      <c r="K29" s="18">
        <v>0</v>
      </c>
      <c r="L29" s="23">
        <v>9875.57</v>
      </c>
      <c r="M29" s="33" t="s">
        <v>82</v>
      </c>
      <c r="N29" s="13">
        <f t="shared" si="0"/>
        <v>16753.826000000001</v>
      </c>
    </row>
    <row r="30" spans="1:14">
      <c r="A30" s="6" t="s">
        <v>50</v>
      </c>
      <c r="B30" s="1" t="s">
        <v>51</v>
      </c>
      <c r="C30" s="43"/>
      <c r="D30" s="19">
        <v>65.421000000000006</v>
      </c>
      <c r="E30" s="19">
        <v>62</v>
      </c>
      <c r="F30" s="19">
        <v>0</v>
      </c>
      <c r="G30" s="44">
        <v>0</v>
      </c>
      <c r="H30" s="19">
        <v>0</v>
      </c>
      <c r="I30" s="33">
        <v>0</v>
      </c>
      <c r="J30" s="33">
        <v>0</v>
      </c>
      <c r="K30" s="18">
        <v>0</v>
      </c>
      <c r="L30" s="23">
        <v>36.9</v>
      </c>
      <c r="M30" s="33" t="s">
        <v>82</v>
      </c>
      <c r="N30" s="13">
        <f t="shared" si="0"/>
        <v>164.321</v>
      </c>
    </row>
    <row r="31" spans="1:14">
      <c r="A31" s="6" t="s">
        <v>52</v>
      </c>
      <c r="B31" s="1" t="s">
        <v>53</v>
      </c>
      <c r="C31" s="43">
        <v>245</v>
      </c>
      <c r="D31" s="19">
        <v>22.2</v>
      </c>
      <c r="E31" s="19">
        <v>0</v>
      </c>
      <c r="F31" s="19">
        <v>0</v>
      </c>
      <c r="G31" s="44">
        <v>191.69</v>
      </c>
      <c r="H31" s="19">
        <v>253.22199999999975</v>
      </c>
      <c r="I31" s="33">
        <v>588</v>
      </c>
      <c r="J31" s="33">
        <v>763</v>
      </c>
      <c r="K31" s="18">
        <v>0</v>
      </c>
      <c r="L31" s="23">
        <v>276.05</v>
      </c>
      <c r="M31" s="33" t="s">
        <v>82</v>
      </c>
      <c r="N31" s="13">
        <f t="shared" si="0"/>
        <v>2339.1619999999998</v>
      </c>
    </row>
    <row r="32" spans="1:14">
      <c r="A32" s="6" t="s">
        <v>54</v>
      </c>
      <c r="B32" s="1" t="s">
        <v>55</v>
      </c>
      <c r="C32" s="43">
        <v>0</v>
      </c>
      <c r="D32" s="19">
        <v>0</v>
      </c>
      <c r="E32" s="19">
        <v>0</v>
      </c>
      <c r="F32" s="19">
        <v>0</v>
      </c>
      <c r="G32" s="44">
        <v>0</v>
      </c>
      <c r="H32" s="19">
        <v>0</v>
      </c>
      <c r="I32" s="33">
        <v>0</v>
      </c>
      <c r="J32" s="33">
        <v>0</v>
      </c>
      <c r="K32" s="18">
        <v>0</v>
      </c>
      <c r="L32" s="23">
        <v>0</v>
      </c>
      <c r="M32" s="33" t="s">
        <v>82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3">
        <v>2952</v>
      </c>
      <c r="D33" s="19">
        <v>4487.3850000000002</v>
      </c>
      <c r="E33" s="19">
        <v>1066</v>
      </c>
      <c r="F33" s="19">
        <v>456</v>
      </c>
      <c r="G33" s="44">
        <v>2151.33</v>
      </c>
      <c r="H33" s="19">
        <v>5078.0490000000009</v>
      </c>
      <c r="I33" s="34">
        <v>5074</v>
      </c>
      <c r="J33" s="34">
        <v>2387</v>
      </c>
      <c r="K33" s="18">
        <v>1892</v>
      </c>
      <c r="L33" s="23">
        <v>1869.58</v>
      </c>
      <c r="M33" s="33" t="s">
        <v>82</v>
      </c>
      <c r="N33" s="13">
        <f t="shared" si="0"/>
        <v>27413.344000000005</v>
      </c>
    </row>
    <row r="34" spans="1:14">
      <c r="A34" s="7" t="s">
        <v>58</v>
      </c>
      <c r="B34" s="8" t="s">
        <v>59</v>
      </c>
      <c r="C34" s="28">
        <v>125624</v>
      </c>
      <c r="D34" s="20">
        <f>D3+D4+D5+D6+D7+D8+D9+D16+D19+D26+D27+D28+D29+D30+D31+D32+D33</f>
        <v>117888.072</v>
      </c>
      <c r="E34" s="19">
        <v>55436</v>
      </c>
      <c r="F34" s="19">
        <v>68271</v>
      </c>
      <c r="G34" s="44">
        <v>149105.29999999999</v>
      </c>
      <c r="H34" s="19">
        <v>140736.81499999997</v>
      </c>
      <c r="I34" s="34">
        <v>110969</v>
      </c>
      <c r="J34" s="35">
        <v>132847</v>
      </c>
      <c r="K34" s="18">
        <v>79991</v>
      </c>
      <c r="L34" s="24">
        <f>SUM(L3:L9)+L16+L19+SUM(L26:L33)</f>
        <v>93992.06</v>
      </c>
      <c r="M34" s="48">
        <v>24.01</v>
      </c>
      <c r="N34" s="9">
        <f t="shared" si="0"/>
        <v>1074884.257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1">
        <v>10704</v>
      </c>
      <c r="D3" s="29">
        <v>5661.03</v>
      </c>
      <c r="E3" s="19">
        <v>5421</v>
      </c>
      <c r="F3" s="19">
        <v>2046.6980000000001</v>
      </c>
      <c r="G3" s="19">
        <v>8125.41</v>
      </c>
      <c r="H3" s="22">
        <v>6588.9299999999994</v>
      </c>
      <c r="I3" s="19">
        <v>3910.0230000000001</v>
      </c>
      <c r="J3" s="19">
        <v>4148</v>
      </c>
      <c r="K3" s="18">
        <v>3390</v>
      </c>
      <c r="L3" s="23">
        <v>12623.17</v>
      </c>
      <c r="M3" s="19">
        <v>193.17500000000001</v>
      </c>
      <c r="N3" s="13">
        <f t="shared" ref="N3:N34" si="0">SUM(C3:M3)</f>
        <v>62811.436000000002</v>
      </c>
    </row>
    <row r="4" spans="1:14">
      <c r="A4" s="6" t="s">
        <v>2</v>
      </c>
      <c r="B4" s="1" t="s">
        <v>3</v>
      </c>
      <c r="C4" s="41">
        <v>10039</v>
      </c>
      <c r="D4" s="29">
        <v>21438.171999999999</v>
      </c>
      <c r="E4" s="19">
        <v>1574</v>
      </c>
      <c r="F4" s="19">
        <v>0</v>
      </c>
      <c r="G4" s="19">
        <v>14152.96</v>
      </c>
      <c r="H4" s="22">
        <v>7350.5784099999946</v>
      </c>
      <c r="I4" s="19">
        <v>9638.8629999999994</v>
      </c>
      <c r="J4" s="19">
        <v>10422</v>
      </c>
      <c r="K4" s="18">
        <v>0</v>
      </c>
      <c r="L4" s="23">
        <v>4244.7299999999996</v>
      </c>
      <c r="M4" s="19">
        <v>0</v>
      </c>
      <c r="N4" s="13">
        <f t="shared" si="0"/>
        <v>78860.303409999979</v>
      </c>
    </row>
    <row r="5" spans="1:14">
      <c r="A5" s="6" t="s">
        <v>4</v>
      </c>
      <c r="B5" s="1" t="s">
        <v>5</v>
      </c>
      <c r="C5" s="41">
        <v>11362</v>
      </c>
      <c r="D5" s="29">
        <v>10834.093000000001</v>
      </c>
      <c r="E5" s="19">
        <v>6670</v>
      </c>
      <c r="F5" s="19">
        <v>2162.5909999999999</v>
      </c>
      <c r="G5" s="19">
        <v>15568.81</v>
      </c>
      <c r="H5" s="22">
        <v>28605.100000000006</v>
      </c>
      <c r="I5" s="19">
        <v>15197.737999999999</v>
      </c>
      <c r="J5" s="19">
        <v>9612</v>
      </c>
      <c r="K5" s="18">
        <v>14477</v>
      </c>
      <c r="L5" s="23">
        <v>10162.1</v>
      </c>
      <c r="M5" s="19">
        <v>483.13</v>
      </c>
      <c r="N5" s="13">
        <f t="shared" si="0"/>
        <v>125134.56200000002</v>
      </c>
    </row>
    <row r="6" spans="1:14">
      <c r="A6" s="6" t="s">
        <v>6</v>
      </c>
      <c r="B6" s="1" t="s">
        <v>7</v>
      </c>
      <c r="C6" s="41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41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41">
        <v>0</v>
      </c>
      <c r="D8" s="19">
        <v>0</v>
      </c>
      <c r="E8" s="19">
        <v>0</v>
      </c>
      <c r="F8" s="19">
        <v>0</v>
      </c>
      <c r="G8" s="19">
        <v>49.13</v>
      </c>
      <c r="H8" s="22">
        <v>252.809</v>
      </c>
      <c r="I8" s="19">
        <v>0</v>
      </c>
      <c r="J8" s="19">
        <v>0</v>
      </c>
      <c r="K8" s="18">
        <v>74</v>
      </c>
      <c r="L8" s="23">
        <v>20.3</v>
      </c>
      <c r="M8" s="19">
        <v>0</v>
      </c>
      <c r="N8" s="13">
        <f t="shared" si="0"/>
        <v>396.23900000000003</v>
      </c>
    </row>
    <row r="9" spans="1:14">
      <c r="A9" s="6" t="s">
        <v>12</v>
      </c>
      <c r="B9" s="1" t="s">
        <v>13</v>
      </c>
      <c r="C9" s="41">
        <v>1063</v>
      </c>
      <c r="D9" s="19">
        <v>576.70000000000005</v>
      </c>
      <c r="E9" s="19">
        <v>1538</v>
      </c>
      <c r="F9" s="19">
        <v>0</v>
      </c>
      <c r="G9" s="19">
        <v>2090.46</v>
      </c>
      <c r="H9" s="22">
        <v>296.14299999999957</v>
      </c>
      <c r="I9" s="19">
        <v>388.87299999999999</v>
      </c>
      <c r="J9" s="19">
        <v>623</v>
      </c>
      <c r="K9" s="18">
        <v>312</v>
      </c>
      <c r="L9" s="23">
        <v>324.61</v>
      </c>
      <c r="M9" s="19">
        <v>0</v>
      </c>
      <c r="N9" s="13">
        <f t="shared" si="0"/>
        <v>7212.7859999999991</v>
      </c>
    </row>
    <row r="10" spans="1:14">
      <c r="A10" s="6" t="s">
        <v>14</v>
      </c>
      <c r="B10" s="1" t="s">
        <v>15</v>
      </c>
      <c r="C10" s="41">
        <v>7026</v>
      </c>
      <c r="D10" s="19">
        <v>16533.991000000002</v>
      </c>
      <c r="E10" s="19">
        <v>15752</v>
      </c>
      <c r="F10" s="27">
        <v>245.83500000000001</v>
      </c>
      <c r="G10" s="19">
        <v>12559.71</v>
      </c>
      <c r="H10" s="22">
        <v>7667.5165399999969</v>
      </c>
      <c r="I10" s="19">
        <f t="shared" ref="I10" si="1">I11+I12</f>
        <v>3124.4037462562628</v>
      </c>
      <c r="J10" s="19">
        <f t="shared" ref="J10" si="2">SUM(J11:J12)</f>
        <v>3699</v>
      </c>
      <c r="K10" s="18">
        <v>5131</v>
      </c>
      <c r="L10" s="23">
        <f>SUM(L11:L12)</f>
        <v>6668.96</v>
      </c>
      <c r="M10" s="19">
        <f>M11+M12</f>
        <v>4.8280000000000003</v>
      </c>
      <c r="N10" s="13">
        <f t="shared" si="0"/>
        <v>78413.24428625626</v>
      </c>
    </row>
    <row r="11" spans="1:14">
      <c r="A11" s="6" t="s">
        <v>16</v>
      </c>
      <c r="B11" s="1" t="s">
        <v>17</v>
      </c>
      <c r="C11" s="41">
        <v>2810</v>
      </c>
      <c r="D11" s="29">
        <v>1786.4010000000001</v>
      </c>
      <c r="E11" s="19">
        <v>492</v>
      </c>
      <c r="F11" s="19">
        <v>105.38</v>
      </c>
      <c r="G11" s="19">
        <v>1366.52</v>
      </c>
      <c r="H11" s="19">
        <v>2436.7709899999982</v>
      </c>
      <c r="I11" s="19">
        <v>775.17654959508639</v>
      </c>
      <c r="J11" s="19">
        <v>819</v>
      </c>
      <c r="K11" s="18">
        <v>946</v>
      </c>
      <c r="L11" s="23">
        <v>447.19</v>
      </c>
      <c r="M11" s="19">
        <v>4.8280000000000003</v>
      </c>
      <c r="N11" s="13">
        <f t="shared" si="0"/>
        <v>11989.266539595083</v>
      </c>
    </row>
    <row r="12" spans="1:14">
      <c r="A12" s="6" t="s">
        <v>18</v>
      </c>
      <c r="B12" s="1" t="s">
        <v>19</v>
      </c>
      <c r="C12" s="41">
        <v>4216</v>
      </c>
      <c r="D12" s="29">
        <v>14747.59</v>
      </c>
      <c r="E12" s="19">
        <v>15260</v>
      </c>
      <c r="F12" s="19">
        <v>140.45500000000001</v>
      </c>
      <c r="G12" s="19">
        <v>11193.2</v>
      </c>
      <c r="H12" s="19">
        <v>5230.7455500000033</v>
      </c>
      <c r="I12" s="19">
        <v>2349.2271966611765</v>
      </c>
      <c r="J12" s="19">
        <v>2880</v>
      </c>
      <c r="K12" s="18">
        <v>4185</v>
      </c>
      <c r="L12" s="23">
        <v>6221.77</v>
      </c>
      <c r="M12" s="19">
        <v>0</v>
      </c>
      <c r="N12" s="13">
        <f t="shared" si="0"/>
        <v>66423.98774666118</v>
      </c>
    </row>
    <row r="13" spans="1:14">
      <c r="A13" s="6" t="s">
        <v>20</v>
      </c>
      <c r="B13" s="1" t="s">
        <v>21</v>
      </c>
      <c r="C13" s="41">
        <v>5788</v>
      </c>
      <c r="D13" s="19">
        <v>7765.5130000000008</v>
      </c>
      <c r="E13" s="19">
        <v>1773</v>
      </c>
      <c r="F13" s="27">
        <v>89.572000000000003</v>
      </c>
      <c r="G13" s="19">
        <v>18064.900000000001</v>
      </c>
      <c r="H13" s="22">
        <v>23864.990050000008</v>
      </c>
      <c r="I13" s="19">
        <f t="shared" ref="I13" si="3">I14+I15</f>
        <v>34552.609253743743</v>
      </c>
      <c r="J13" s="19">
        <f t="shared" ref="J13" si="4">SUM(J14:J15)</f>
        <v>2582</v>
      </c>
      <c r="K13" s="18">
        <v>2817.45</v>
      </c>
      <c r="L13" s="23">
        <f>SUM(L14:L15)</f>
        <v>17848.53</v>
      </c>
      <c r="M13" s="19">
        <f>M14+M15</f>
        <v>2.23</v>
      </c>
      <c r="N13" s="13">
        <f t="shared" si="0"/>
        <v>115148.79430374375</v>
      </c>
    </row>
    <row r="14" spans="1:14">
      <c r="A14" s="6" t="s">
        <v>16</v>
      </c>
      <c r="B14" s="1" t="s">
        <v>22</v>
      </c>
      <c r="C14" s="41">
        <v>1858</v>
      </c>
      <c r="D14" s="19">
        <v>1528.605</v>
      </c>
      <c r="E14" s="19">
        <v>165</v>
      </c>
      <c r="F14" s="19">
        <v>54.795000000000002</v>
      </c>
      <c r="G14" s="19">
        <v>2198.81</v>
      </c>
      <c r="H14" s="19">
        <v>18386.778230000007</v>
      </c>
      <c r="I14" s="19">
        <v>18649.157450404917</v>
      </c>
      <c r="J14" s="19">
        <v>196</v>
      </c>
      <c r="K14" s="18">
        <v>162</v>
      </c>
      <c r="L14" s="23">
        <v>549.5</v>
      </c>
      <c r="M14" s="19">
        <v>2.23</v>
      </c>
      <c r="N14" s="13">
        <f t="shared" si="0"/>
        <v>43750.875680404926</v>
      </c>
    </row>
    <row r="15" spans="1:14">
      <c r="A15" s="6" t="s">
        <v>18</v>
      </c>
      <c r="B15" s="1" t="s">
        <v>23</v>
      </c>
      <c r="C15" s="41">
        <v>3930</v>
      </c>
      <c r="D15" s="19">
        <v>6236.9080000000004</v>
      </c>
      <c r="E15" s="19">
        <v>1608</v>
      </c>
      <c r="F15" s="19">
        <v>34.777000000000001</v>
      </c>
      <c r="G15" s="19">
        <v>15866.09</v>
      </c>
      <c r="H15" s="19">
        <v>5478.2118200000023</v>
      </c>
      <c r="I15" s="19">
        <v>15903.451803338825</v>
      </c>
      <c r="J15" s="19">
        <v>2386</v>
      </c>
      <c r="K15" s="18">
        <v>2655.45</v>
      </c>
      <c r="L15" s="23">
        <v>17299.03</v>
      </c>
      <c r="M15" s="19">
        <v>0</v>
      </c>
      <c r="N15" s="13">
        <f t="shared" si="0"/>
        <v>71397.918623338832</v>
      </c>
    </row>
    <row r="16" spans="1:14">
      <c r="A16" s="6" t="s">
        <v>24</v>
      </c>
      <c r="B16" s="1" t="s">
        <v>25</v>
      </c>
      <c r="C16" s="41">
        <v>12814</v>
      </c>
      <c r="D16" s="19">
        <v>24299.504000000001</v>
      </c>
      <c r="E16" s="19">
        <v>17525</v>
      </c>
      <c r="F16" s="27">
        <v>335.40700000000004</v>
      </c>
      <c r="G16" s="19">
        <v>30624.62</v>
      </c>
      <c r="H16" s="22">
        <v>31532.50658999999</v>
      </c>
      <c r="I16" s="19">
        <f t="shared" ref="I16" si="5">I17+I18</f>
        <v>37677.013000000006</v>
      </c>
      <c r="J16" s="19">
        <f t="shared" ref="J16" si="6">SUM(J17:J18)</f>
        <v>6281</v>
      </c>
      <c r="K16" s="18">
        <v>7948.45</v>
      </c>
      <c r="L16" s="23">
        <f>SUM(L17:L18)</f>
        <v>24517.489999999998</v>
      </c>
      <c r="M16" s="19">
        <f>M10+M13</f>
        <v>7.0579999999999998</v>
      </c>
      <c r="N16" s="13">
        <f t="shared" si="0"/>
        <v>193562.04858999999</v>
      </c>
    </row>
    <row r="17" spans="1:14">
      <c r="A17" s="6" t="s">
        <v>16</v>
      </c>
      <c r="B17" s="1" t="s">
        <v>26</v>
      </c>
      <c r="C17" s="41">
        <v>4669</v>
      </c>
      <c r="D17" s="29">
        <v>3315.0060000000003</v>
      </c>
      <c r="E17" s="19">
        <v>657</v>
      </c>
      <c r="F17" s="27">
        <v>160.17500000000001</v>
      </c>
      <c r="G17" s="19">
        <v>3565.33</v>
      </c>
      <c r="H17" s="19">
        <v>20823.549219999986</v>
      </c>
      <c r="I17" s="19">
        <f>I11+I14</f>
        <v>19424.334000000003</v>
      </c>
      <c r="J17" s="19">
        <f>J11+J14</f>
        <v>1015</v>
      </c>
      <c r="K17" s="18">
        <v>1108</v>
      </c>
      <c r="L17" s="23">
        <f t="shared" ref="L17:L18" si="7">L11+L14</f>
        <v>996.69</v>
      </c>
      <c r="M17" s="19">
        <f>M11+M14</f>
        <v>7.0579999999999998</v>
      </c>
      <c r="N17" s="13">
        <f t="shared" si="0"/>
        <v>55741.142219999987</v>
      </c>
    </row>
    <row r="18" spans="1:14">
      <c r="A18" s="6" t="s">
        <v>18</v>
      </c>
      <c r="B18" s="1" t="s">
        <v>27</v>
      </c>
      <c r="C18" s="41">
        <v>8146</v>
      </c>
      <c r="D18" s="29">
        <v>20984.498</v>
      </c>
      <c r="E18" s="19">
        <v>16868</v>
      </c>
      <c r="F18" s="27">
        <v>175.23200000000003</v>
      </c>
      <c r="G18" s="19">
        <v>27059.29</v>
      </c>
      <c r="H18" s="19">
        <v>10708.957369999989</v>
      </c>
      <c r="I18" s="19">
        <f>I12+I15</f>
        <v>18252.679</v>
      </c>
      <c r="J18" s="19">
        <f>J12+J15</f>
        <v>5266</v>
      </c>
      <c r="K18" s="18">
        <v>6840.45</v>
      </c>
      <c r="L18" s="23">
        <f t="shared" si="7"/>
        <v>23520.799999999999</v>
      </c>
      <c r="M18" s="19">
        <f>M12+M15</f>
        <v>0</v>
      </c>
      <c r="N18" s="13">
        <f t="shared" si="0"/>
        <v>137821.90636999998</v>
      </c>
    </row>
    <row r="19" spans="1:14">
      <c r="A19" s="6" t="s">
        <v>28</v>
      </c>
      <c r="B19" s="1" t="s">
        <v>29</v>
      </c>
      <c r="C19" s="41">
        <v>58317</v>
      </c>
      <c r="D19" s="19">
        <v>40403.920000000006</v>
      </c>
      <c r="E19" s="19">
        <v>40200</v>
      </c>
      <c r="F19" s="27">
        <v>52268.548980006904</v>
      </c>
      <c r="G19" s="19">
        <v>74801.73</v>
      </c>
      <c r="H19" s="40">
        <f t="shared" ref="H19:I19" si="8">H20+H24+H25</f>
        <v>51124.536999999982</v>
      </c>
      <c r="I19" s="19">
        <f t="shared" si="8"/>
        <v>43201.737999999998</v>
      </c>
      <c r="J19" s="19">
        <f t="shared" ref="J19" si="9">SUM(J20,J24:J25)</f>
        <v>94577</v>
      </c>
      <c r="K19" s="18">
        <v>53371</v>
      </c>
      <c r="L19" s="23">
        <f>L20+L24+L25</f>
        <v>32120.620000000003</v>
      </c>
      <c r="M19" s="30">
        <f>M20+M25</f>
        <v>4241.5</v>
      </c>
      <c r="N19" s="13">
        <f t="shared" si="0"/>
        <v>544627.59398000687</v>
      </c>
    </row>
    <row r="20" spans="1:14">
      <c r="A20" s="6" t="s">
        <v>30</v>
      </c>
      <c r="B20" s="1" t="s">
        <v>31</v>
      </c>
      <c r="C20" s="41">
        <v>57600</v>
      </c>
      <c r="D20" s="19">
        <v>39540.624000000003</v>
      </c>
      <c r="E20" s="19">
        <v>39335</v>
      </c>
      <c r="F20" s="27">
        <v>52268.548980006904</v>
      </c>
      <c r="G20" s="19">
        <v>73553.36</v>
      </c>
      <c r="H20" s="40">
        <f>H21+H22+H23</f>
        <v>49194.858999999982</v>
      </c>
      <c r="I20" s="19">
        <f t="shared" ref="I20" si="10">I21+I22+I23</f>
        <v>41648.053</v>
      </c>
      <c r="J20" s="19">
        <f t="shared" ref="J20" si="11">SUM(J21:J23)</f>
        <v>93714</v>
      </c>
      <c r="K20" s="18">
        <v>52255</v>
      </c>
      <c r="L20" s="23">
        <f>SUM(L21:L23)</f>
        <v>31669.280000000002</v>
      </c>
      <c r="M20" s="31">
        <f>M21+M22+M23+M24</f>
        <v>4241.5</v>
      </c>
      <c r="N20" s="13">
        <f t="shared" si="0"/>
        <v>535020.22498000693</v>
      </c>
    </row>
    <row r="21" spans="1:14">
      <c r="A21" s="6" t="s">
        <v>32</v>
      </c>
      <c r="B21" s="1" t="s">
        <v>33</v>
      </c>
      <c r="C21" s="41">
        <v>44132</v>
      </c>
      <c r="D21" s="19">
        <v>28304.504000000001</v>
      </c>
      <c r="E21" s="19">
        <v>20961</v>
      </c>
      <c r="F21" s="27">
        <v>38776.744980006901</v>
      </c>
      <c r="G21" s="19">
        <v>55637.23</v>
      </c>
      <c r="H21" s="19">
        <v>35872.765999999981</v>
      </c>
      <c r="I21" s="19">
        <v>29937.787</v>
      </c>
      <c r="J21" s="19">
        <v>69872</v>
      </c>
      <c r="K21" s="18">
        <v>39852</v>
      </c>
      <c r="L21" s="23">
        <v>22150.63</v>
      </c>
      <c r="M21" s="30">
        <v>3096.6019999999999</v>
      </c>
      <c r="N21" s="13">
        <f t="shared" si="0"/>
        <v>388593.26398000692</v>
      </c>
    </row>
    <row r="22" spans="1:14">
      <c r="A22" s="6" t="s">
        <v>34</v>
      </c>
      <c r="B22" s="1" t="s">
        <v>35</v>
      </c>
      <c r="C22" s="41">
        <v>13348</v>
      </c>
      <c r="D22" s="19">
        <v>11089.135</v>
      </c>
      <c r="E22" s="19">
        <v>7701</v>
      </c>
      <c r="F22" s="27">
        <v>12084.135</v>
      </c>
      <c r="G22" s="19">
        <v>17681.22</v>
      </c>
      <c r="H22" s="19">
        <v>13091.505999999999</v>
      </c>
      <c r="I22" s="19">
        <v>11561.436</v>
      </c>
      <c r="J22" s="19">
        <v>23366</v>
      </c>
      <c r="K22" s="18">
        <v>12280</v>
      </c>
      <c r="L22" s="23">
        <v>8050.63</v>
      </c>
      <c r="M22" s="30">
        <v>858.69200000000001</v>
      </c>
      <c r="N22" s="13">
        <f t="shared" si="0"/>
        <v>131111.75400000002</v>
      </c>
    </row>
    <row r="23" spans="1:14">
      <c r="A23" s="6" t="s">
        <v>36</v>
      </c>
      <c r="B23" s="1" t="s">
        <v>37</v>
      </c>
      <c r="C23" s="41">
        <v>120</v>
      </c>
      <c r="D23" s="19">
        <v>146.98500000000001</v>
      </c>
      <c r="E23" s="19">
        <v>10673</v>
      </c>
      <c r="F23" s="27">
        <v>1325.36</v>
      </c>
      <c r="G23" s="19">
        <v>234.92</v>
      </c>
      <c r="H23" s="19">
        <v>230.58699999999996</v>
      </c>
      <c r="I23" s="19">
        <v>148.83000000000001</v>
      </c>
      <c r="J23" s="19">
        <v>476</v>
      </c>
      <c r="K23" s="18">
        <v>123</v>
      </c>
      <c r="L23" s="23">
        <v>1468.02</v>
      </c>
      <c r="M23" s="30">
        <v>248.46</v>
      </c>
      <c r="N23" s="13">
        <f t="shared" si="0"/>
        <v>15195.162</v>
      </c>
    </row>
    <row r="24" spans="1:14">
      <c r="A24" s="6" t="s">
        <v>38</v>
      </c>
      <c r="B24" s="1" t="s">
        <v>39</v>
      </c>
      <c r="C24" s="41">
        <v>717</v>
      </c>
      <c r="D24" s="19">
        <v>863.29600000000005</v>
      </c>
      <c r="E24" s="19">
        <v>865</v>
      </c>
      <c r="F24" s="27">
        <v>82.308999999999997</v>
      </c>
      <c r="G24" s="19">
        <v>1248.3699999999999</v>
      </c>
      <c r="H24" s="19">
        <v>1929.6779999999999</v>
      </c>
      <c r="I24" s="19">
        <v>1553.6849999999999</v>
      </c>
      <c r="J24" s="19">
        <v>863</v>
      </c>
      <c r="K24" s="18">
        <v>1116</v>
      </c>
      <c r="L24" s="23">
        <v>451.34</v>
      </c>
      <c r="M24" s="30">
        <v>37.746000000000002</v>
      </c>
      <c r="N24" s="13">
        <f t="shared" si="0"/>
        <v>9727.4239999999991</v>
      </c>
    </row>
    <row r="25" spans="1:14">
      <c r="A25" s="6" t="s">
        <v>40</v>
      </c>
      <c r="B25" s="1" t="s">
        <v>41</v>
      </c>
      <c r="C25" s="41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1">
        <v>0</v>
      </c>
      <c r="D26" s="19">
        <v>0</v>
      </c>
      <c r="E26" s="19">
        <v>0</v>
      </c>
      <c r="F26" s="27">
        <v>0</v>
      </c>
      <c r="G26" s="19">
        <v>24.58</v>
      </c>
      <c r="H26" s="22">
        <v>0</v>
      </c>
      <c r="I26" s="19">
        <v>67.349999999999994</v>
      </c>
      <c r="J26" s="19">
        <v>0</v>
      </c>
      <c r="K26" s="18">
        <v>405</v>
      </c>
      <c r="L26" s="23">
        <v>0</v>
      </c>
      <c r="M26" s="19">
        <v>0</v>
      </c>
      <c r="N26" s="13">
        <f t="shared" si="0"/>
        <v>496.93</v>
      </c>
    </row>
    <row r="27" spans="1:14">
      <c r="A27" s="6" t="s">
        <v>44</v>
      </c>
      <c r="B27" s="1" t="s">
        <v>45</v>
      </c>
      <c r="C27" s="41">
        <v>14</v>
      </c>
      <c r="D27" s="19">
        <v>40.58</v>
      </c>
      <c r="E27" s="19">
        <v>3</v>
      </c>
      <c r="F27" s="27">
        <v>0</v>
      </c>
      <c r="G27" s="19">
        <v>85.28</v>
      </c>
      <c r="H27" s="22">
        <v>76.754000000000033</v>
      </c>
      <c r="I27" s="19">
        <v>39.85</v>
      </c>
      <c r="J27" s="19">
        <v>63</v>
      </c>
      <c r="K27" s="18">
        <v>26</v>
      </c>
      <c r="L27" s="23">
        <v>40.36</v>
      </c>
      <c r="M27" s="19">
        <v>0</v>
      </c>
      <c r="N27" s="13">
        <f t="shared" si="0"/>
        <v>388.82400000000007</v>
      </c>
    </row>
    <row r="28" spans="1:14">
      <c r="A28" s="6" t="s">
        <v>46</v>
      </c>
      <c r="B28" s="1" t="s">
        <v>47</v>
      </c>
      <c r="C28" s="41">
        <v>2054</v>
      </c>
      <c r="D28" s="19">
        <v>4652.1169999999993</v>
      </c>
      <c r="E28" s="19">
        <v>1178</v>
      </c>
      <c r="F28" s="27">
        <v>21.189</v>
      </c>
      <c r="G28" s="19">
        <v>3272.89</v>
      </c>
      <c r="H28" s="22">
        <v>1355.9564099999989</v>
      </c>
      <c r="I28" s="19">
        <v>2433.076</v>
      </c>
      <c r="J28" s="19">
        <v>1554</v>
      </c>
      <c r="K28" s="18">
        <v>1877</v>
      </c>
      <c r="L28" s="23">
        <v>26477.3</v>
      </c>
      <c r="M28" s="19">
        <v>43.749000000000002</v>
      </c>
      <c r="N28" s="13">
        <f t="shared" si="0"/>
        <v>44919.277410000002</v>
      </c>
    </row>
    <row r="29" spans="1:14">
      <c r="A29" s="6" t="s">
        <v>48</v>
      </c>
      <c r="B29" s="1" t="s">
        <v>49</v>
      </c>
      <c r="C29" s="41">
        <v>654</v>
      </c>
      <c r="D29" s="19">
        <v>0</v>
      </c>
      <c r="E29" s="19">
        <v>73</v>
      </c>
      <c r="F29" s="27">
        <v>0</v>
      </c>
      <c r="G29" s="19">
        <v>1621.68</v>
      </c>
      <c r="H29" s="22">
        <v>2215.7799999999997</v>
      </c>
      <c r="I29" s="19">
        <v>7726.415</v>
      </c>
      <c r="J29" s="19">
        <v>0</v>
      </c>
      <c r="K29" s="18">
        <v>0</v>
      </c>
      <c r="L29" s="23">
        <v>8089.93</v>
      </c>
      <c r="M29" s="19">
        <v>0</v>
      </c>
      <c r="N29" s="13">
        <f t="shared" si="0"/>
        <v>20380.805</v>
      </c>
    </row>
    <row r="30" spans="1:14">
      <c r="A30" s="6" t="s">
        <v>50</v>
      </c>
      <c r="B30" s="1" t="s">
        <v>51</v>
      </c>
      <c r="C30" s="41">
        <v>0</v>
      </c>
      <c r="D30" s="19">
        <v>0</v>
      </c>
      <c r="E30" s="19">
        <v>62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73.8</v>
      </c>
      <c r="M30" s="19">
        <v>0</v>
      </c>
      <c r="N30" s="13">
        <f t="shared" si="0"/>
        <v>135.80000000000001</v>
      </c>
    </row>
    <row r="31" spans="1:14">
      <c r="A31" s="6" t="s">
        <v>52</v>
      </c>
      <c r="B31" s="1" t="s">
        <v>53</v>
      </c>
      <c r="C31" s="41">
        <v>213</v>
      </c>
      <c r="D31" s="19">
        <v>469.51299999999998</v>
      </c>
      <c r="E31" s="19">
        <v>0</v>
      </c>
      <c r="F31" s="27">
        <v>0</v>
      </c>
      <c r="G31" s="19">
        <v>263.23</v>
      </c>
      <c r="H31" s="22">
        <v>390.9320000000007</v>
      </c>
      <c r="I31" s="19">
        <v>376.19</v>
      </c>
      <c r="J31" s="19">
        <v>-49</v>
      </c>
      <c r="K31" s="18">
        <v>0</v>
      </c>
      <c r="L31" s="23">
        <v>12772.81</v>
      </c>
      <c r="M31" s="19">
        <v>0</v>
      </c>
      <c r="N31" s="13">
        <f t="shared" si="0"/>
        <v>14436.674999999999</v>
      </c>
    </row>
    <row r="32" spans="1:14">
      <c r="A32" s="6" t="s">
        <v>54</v>
      </c>
      <c r="B32" s="1" t="s">
        <v>55</v>
      </c>
      <c r="C32" s="41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1">
        <v>2161</v>
      </c>
      <c r="D33" s="19">
        <v>4315.6850000000004</v>
      </c>
      <c r="E33" s="19">
        <v>785</v>
      </c>
      <c r="F33" s="27">
        <v>523.64138000000139</v>
      </c>
      <c r="G33" s="19">
        <v>1440.06</v>
      </c>
      <c r="H33" s="22">
        <v>4115.2310000000016</v>
      </c>
      <c r="I33" s="19">
        <v>4724.5889999999999</v>
      </c>
      <c r="J33" s="19">
        <v>1708</v>
      </c>
      <c r="K33" s="18">
        <v>1905</v>
      </c>
      <c r="L33" s="23">
        <v>1394.78</v>
      </c>
      <c r="M33" s="19">
        <v>5.53</v>
      </c>
      <c r="N33" s="13">
        <f t="shared" si="0"/>
        <v>23078.516380000001</v>
      </c>
    </row>
    <row r="34" spans="1:14">
      <c r="A34" s="7" t="s">
        <v>58</v>
      </c>
      <c r="B34" s="8" t="s">
        <v>59</v>
      </c>
      <c r="C34" s="41">
        <v>109396</v>
      </c>
      <c r="D34" s="20">
        <f>D3+D4+D5+D6+D7+D8+D9+D16+D19+D26+D27+D28+D29+D30+D31+D32+D33</f>
        <v>112691.314</v>
      </c>
      <c r="E34" s="19">
        <v>75029</v>
      </c>
      <c r="F34" s="27">
        <v>57358.0753600069</v>
      </c>
      <c r="G34" s="19">
        <v>152120.85</v>
      </c>
      <c r="H34" s="22">
        <v>133905.25740999996</v>
      </c>
      <c r="I34" s="19">
        <f t="shared" ref="I34" si="12">I3+I5+I4+I6+I7+I8+I9+I16+I19+I26+I27+I28+I29+I30+I32+I31+I33</f>
        <v>125381.71800000002</v>
      </c>
      <c r="J34" s="21">
        <f>SUM(J3:J10,J13,J19,J26:J33)</f>
        <v>128939</v>
      </c>
      <c r="K34" s="18">
        <v>83785.45</v>
      </c>
      <c r="L34" s="24">
        <f>SUM(L3:L9)+L16+L19+SUM(L26:L33)</f>
        <v>132862</v>
      </c>
      <c r="M34" s="21">
        <f>M3+M5+M16+M20+M28+M33</f>
        <v>4974.1419999999998</v>
      </c>
      <c r="N34" s="9">
        <f t="shared" si="0"/>
        <v>1116442.8067700067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D3" sqref="D3:D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4401</v>
      </c>
      <c r="D3" s="29">
        <v>11487</v>
      </c>
      <c r="E3" s="19">
        <v>1134</v>
      </c>
      <c r="F3" s="19">
        <v>1105.528</v>
      </c>
      <c r="G3" s="44">
        <v>4345.3999999999996</v>
      </c>
      <c r="H3" s="19">
        <v>1793.3630000000003</v>
      </c>
      <c r="I3" s="34">
        <v>1996</v>
      </c>
      <c r="J3" s="34">
        <v>1818</v>
      </c>
      <c r="K3" s="18">
        <v>842</v>
      </c>
      <c r="L3" s="23">
        <v>2881.3</v>
      </c>
      <c r="M3" s="36"/>
      <c r="N3" s="13">
        <f>SUM(C3:M3)</f>
        <v>31803.591</v>
      </c>
    </row>
    <row r="4" spans="1:14">
      <c r="A4" s="6" t="s">
        <v>2</v>
      </c>
      <c r="B4" s="1" t="s">
        <v>3</v>
      </c>
      <c r="C4" s="28">
        <v>15322</v>
      </c>
      <c r="D4" s="29">
        <v>14577</v>
      </c>
      <c r="E4" s="19">
        <v>635</v>
      </c>
      <c r="F4" s="19">
        <v>0</v>
      </c>
      <c r="G4" s="44">
        <v>13556.53</v>
      </c>
      <c r="H4" s="19">
        <v>9268.5619999999944</v>
      </c>
      <c r="I4" s="34">
        <v>12644</v>
      </c>
      <c r="J4" s="34">
        <v>8903</v>
      </c>
      <c r="K4" s="18">
        <v>0</v>
      </c>
      <c r="L4" s="23">
        <v>9532.66</v>
      </c>
      <c r="M4" s="36"/>
      <c r="N4" s="13">
        <f t="shared" ref="N4:N34" si="0">SUM(C4:M4)</f>
        <v>84438.751999999993</v>
      </c>
    </row>
    <row r="5" spans="1:14">
      <c r="A5" s="6" t="s">
        <v>4</v>
      </c>
      <c r="B5" s="1" t="s">
        <v>5</v>
      </c>
      <c r="C5" s="28">
        <v>5318</v>
      </c>
      <c r="D5" s="29">
        <v>4437</v>
      </c>
      <c r="E5" s="19">
        <v>4002</v>
      </c>
      <c r="F5" s="19">
        <v>1882.0039999999999</v>
      </c>
      <c r="G5" s="44">
        <v>4709.6000000000004</v>
      </c>
      <c r="H5" s="19">
        <v>11871.614000000001</v>
      </c>
      <c r="I5" s="34">
        <v>3249</v>
      </c>
      <c r="J5" s="34">
        <v>5539</v>
      </c>
      <c r="K5" s="18">
        <v>3857</v>
      </c>
      <c r="L5" s="23">
        <v>2727.84</v>
      </c>
      <c r="M5" s="36"/>
      <c r="N5" s="13">
        <f t="shared" si="0"/>
        <v>47593.058000000005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44">
        <v>0</v>
      </c>
      <c r="H6" s="19">
        <v>0</v>
      </c>
      <c r="I6" s="33">
        <v>0</v>
      </c>
      <c r="J6" s="33">
        <v>0</v>
      </c>
      <c r="K6" s="18">
        <v>0</v>
      </c>
      <c r="L6" s="23">
        <v>0</v>
      </c>
      <c r="M6" s="36"/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44">
        <v>0</v>
      </c>
      <c r="H7" s="19">
        <v>0</v>
      </c>
      <c r="I7" s="33">
        <v>0</v>
      </c>
      <c r="J7" s="33">
        <v>0</v>
      </c>
      <c r="K7" s="18">
        <v>0</v>
      </c>
      <c r="L7" s="23">
        <v>0</v>
      </c>
      <c r="M7" s="36"/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44">
        <v>0</v>
      </c>
      <c r="H8" s="19">
        <v>0</v>
      </c>
      <c r="I8" s="33">
        <v>0</v>
      </c>
      <c r="J8" s="33">
        <v>0</v>
      </c>
      <c r="K8" s="18">
        <v>0</v>
      </c>
      <c r="L8" s="23">
        <v>0</v>
      </c>
      <c r="M8" s="36"/>
      <c r="N8" s="13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0</v>
      </c>
      <c r="F9" s="19">
        <v>0</v>
      </c>
      <c r="G9" s="44">
        <v>10.32</v>
      </c>
      <c r="H9" s="19">
        <v>0</v>
      </c>
      <c r="I9" s="33">
        <v>0</v>
      </c>
      <c r="J9" s="33">
        <v>0</v>
      </c>
      <c r="K9" s="18">
        <v>0</v>
      </c>
      <c r="L9" s="23">
        <v>0</v>
      </c>
      <c r="M9" s="36"/>
      <c r="N9" s="13">
        <f t="shared" si="0"/>
        <v>10.32</v>
      </c>
    </row>
    <row r="10" spans="1:14">
      <c r="A10" s="6" t="s">
        <v>14</v>
      </c>
      <c r="B10" s="1" t="s">
        <v>15</v>
      </c>
      <c r="C10" s="28">
        <v>76</v>
      </c>
      <c r="D10" s="19">
        <f>D11+D12</f>
        <v>842</v>
      </c>
      <c r="E10" s="19">
        <v>131</v>
      </c>
      <c r="F10" s="19">
        <v>26.8</v>
      </c>
      <c r="G10" s="44">
        <v>116.95</v>
      </c>
      <c r="H10" s="19">
        <v>434.00299999999697</v>
      </c>
      <c r="I10" s="33">
        <v>441</v>
      </c>
      <c r="J10" s="33">
        <v>139</v>
      </c>
      <c r="K10" s="18">
        <v>660</v>
      </c>
      <c r="L10" s="23">
        <f>SUM(L11:L12)</f>
        <v>190.43</v>
      </c>
      <c r="M10" s="36"/>
      <c r="N10" s="13">
        <f t="shared" si="0"/>
        <v>3057.1829999999968</v>
      </c>
    </row>
    <row r="11" spans="1:14">
      <c r="A11" s="6" t="s">
        <v>16</v>
      </c>
      <c r="B11" s="1" t="s">
        <v>17</v>
      </c>
      <c r="C11" s="28">
        <v>25</v>
      </c>
      <c r="D11" s="29">
        <v>463</v>
      </c>
      <c r="E11" s="19">
        <v>0</v>
      </c>
      <c r="F11" s="19">
        <v>0</v>
      </c>
      <c r="G11" s="44">
        <v>53.79</v>
      </c>
      <c r="H11" s="19">
        <v>223.05400000000014</v>
      </c>
      <c r="I11" s="33">
        <v>71</v>
      </c>
      <c r="J11" s="33">
        <v>33</v>
      </c>
      <c r="K11" s="18">
        <v>43</v>
      </c>
      <c r="L11" s="23">
        <v>0</v>
      </c>
      <c r="M11" s="36"/>
      <c r="N11" s="13">
        <f t="shared" si="0"/>
        <v>911.84400000000005</v>
      </c>
    </row>
    <row r="12" spans="1:14">
      <c r="A12" s="6" t="s">
        <v>18</v>
      </c>
      <c r="B12" s="1" t="s">
        <v>19</v>
      </c>
      <c r="C12" s="28">
        <v>51</v>
      </c>
      <c r="D12" s="29">
        <v>379</v>
      </c>
      <c r="E12" s="19">
        <v>131</v>
      </c>
      <c r="F12" s="19">
        <v>26.8</v>
      </c>
      <c r="G12" s="44">
        <v>63.15</v>
      </c>
      <c r="H12" s="19">
        <v>210.94900000000052</v>
      </c>
      <c r="I12" s="33">
        <v>370</v>
      </c>
      <c r="J12" s="33">
        <v>106</v>
      </c>
      <c r="K12" s="18">
        <v>617</v>
      </c>
      <c r="L12" s="23">
        <v>190.43</v>
      </c>
      <c r="M12" s="36"/>
      <c r="N12" s="13">
        <f t="shared" si="0"/>
        <v>2145.3290000000002</v>
      </c>
    </row>
    <row r="13" spans="1:14">
      <c r="A13" s="6" t="s">
        <v>20</v>
      </c>
      <c r="B13" s="1" t="s">
        <v>21</v>
      </c>
      <c r="C13" s="28">
        <v>227</v>
      </c>
      <c r="D13" s="19">
        <f>D14+D15</f>
        <v>137</v>
      </c>
      <c r="E13" s="19">
        <v>1762</v>
      </c>
      <c r="F13" s="19">
        <v>25.302</v>
      </c>
      <c r="G13" s="44">
        <v>2826.07</v>
      </c>
      <c r="H13" s="19">
        <v>10820.972000000003</v>
      </c>
      <c r="I13" s="34">
        <v>2063</v>
      </c>
      <c r="J13" s="34">
        <v>1065</v>
      </c>
      <c r="K13" s="18">
        <v>101</v>
      </c>
      <c r="L13" s="23">
        <f>SUM(L14:L15)</f>
        <v>112.42999999999999</v>
      </c>
      <c r="M13" s="36"/>
      <c r="N13" s="13">
        <f t="shared" si="0"/>
        <v>19139.774000000005</v>
      </c>
    </row>
    <row r="14" spans="1:14">
      <c r="A14" s="6" t="s">
        <v>16</v>
      </c>
      <c r="B14" s="1" t="s">
        <v>22</v>
      </c>
      <c r="C14" s="28">
        <v>219</v>
      </c>
      <c r="D14" s="19">
        <v>72</v>
      </c>
      <c r="E14" s="19">
        <v>1114</v>
      </c>
      <c r="F14" s="19">
        <v>25.302</v>
      </c>
      <c r="G14" s="44">
        <v>80.08</v>
      </c>
      <c r="H14" s="19">
        <v>4249.5170000000007</v>
      </c>
      <c r="I14" s="34">
        <v>1320</v>
      </c>
      <c r="J14" s="33">
        <v>148</v>
      </c>
      <c r="K14" s="18">
        <v>0</v>
      </c>
      <c r="L14" s="23">
        <v>1.22</v>
      </c>
      <c r="M14" s="36"/>
      <c r="N14" s="13">
        <f t="shared" si="0"/>
        <v>7229.1190000000006</v>
      </c>
    </row>
    <row r="15" spans="1:14">
      <c r="A15" s="6" t="s">
        <v>18</v>
      </c>
      <c r="B15" s="1" t="s">
        <v>23</v>
      </c>
      <c r="C15" s="28">
        <v>8</v>
      </c>
      <c r="D15" s="19">
        <v>65</v>
      </c>
      <c r="E15" s="19">
        <v>648</v>
      </c>
      <c r="F15" s="19">
        <v>0</v>
      </c>
      <c r="G15" s="44">
        <v>2745.99</v>
      </c>
      <c r="H15" s="19">
        <v>6571.4550000000008</v>
      </c>
      <c r="I15" s="33">
        <v>743</v>
      </c>
      <c r="J15" s="33">
        <v>917</v>
      </c>
      <c r="K15" s="18">
        <v>101</v>
      </c>
      <c r="L15" s="23">
        <v>111.21</v>
      </c>
      <c r="M15" s="36"/>
      <c r="N15" s="13">
        <f t="shared" si="0"/>
        <v>11910.654999999999</v>
      </c>
    </row>
    <row r="16" spans="1:14">
      <c r="A16" s="6" t="s">
        <v>24</v>
      </c>
      <c r="B16" s="1" t="s">
        <v>25</v>
      </c>
      <c r="C16" s="28">
        <v>303</v>
      </c>
      <c r="D16" s="19">
        <f t="shared" ref="D16:D18" si="1">D10+D13</f>
        <v>979</v>
      </c>
      <c r="E16" s="19">
        <v>1893</v>
      </c>
      <c r="F16" s="19">
        <v>52.102000000000004</v>
      </c>
      <c r="G16" s="44">
        <v>2943.01</v>
      </c>
      <c r="H16" s="19">
        <v>11254.974999999999</v>
      </c>
      <c r="I16" s="34">
        <v>2504</v>
      </c>
      <c r="J16" s="34">
        <v>1204</v>
      </c>
      <c r="K16" s="18">
        <v>761</v>
      </c>
      <c r="L16" s="23">
        <f>SUM(L17:L18)</f>
        <v>302.86</v>
      </c>
      <c r="M16" s="36"/>
      <c r="N16" s="13">
        <f t="shared" si="0"/>
        <v>22196.947</v>
      </c>
    </row>
    <row r="17" spans="1:14">
      <c r="A17" s="6" t="s">
        <v>16</v>
      </c>
      <c r="B17" s="1" t="s">
        <v>26</v>
      </c>
      <c r="C17" s="28">
        <v>244</v>
      </c>
      <c r="D17" s="29">
        <f t="shared" si="1"/>
        <v>535</v>
      </c>
      <c r="E17" s="19">
        <v>1114</v>
      </c>
      <c r="F17" s="19">
        <v>25.302</v>
      </c>
      <c r="G17" s="44">
        <v>133.87</v>
      </c>
      <c r="H17" s="19">
        <v>4472.5710000000017</v>
      </c>
      <c r="I17" s="34">
        <v>1391</v>
      </c>
      <c r="J17" s="33">
        <v>181</v>
      </c>
      <c r="K17" s="18">
        <v>43</v>
      </c>
      <c r="L17" s="23">
        <f>L11+L14</f>
        <v>1.22</v>
      </c>
      <c r="M17" s="36"/>
      <c r="N17" s="13">
        <f t="shared" si="0"/>
        <v>8140.9630000000025</v>
      </c>
    </row>
    <row r="18" spans="1:14">
      <c r="A18" s="6" t="s">
        <v>18</v>
      </c>
      <c r="B18" s="1" t="s">
        <v>27</v>
      </c>
      <c r="C18" s="28">
        <v>59</v>
      </c>
      <c r="D18" s="29">
        <f t="shared" si="1"/>
        <v>444</v>
      </c>
      <c r="E18" s="19">
        <v>779</v>
      </c>
      <c r="F18" s="19">
        <v>26.8</v>
      </c>
      <c r="G18" s="44">
        <v>2809.14</v>
      </c>
      <c r="H18" s="19">
        <v>6782.403999999995</v>
      </c>
      <c r="I18" s="34">
        <v>1113</v>
      </c>
      <c r="J18" s="34">
        <v>1023</v>
      </c>
      <c r="K18" s="18">
        <v>718</v>
      </c>
      <c r="L18" s="23">
        <f>L12+L15</f>
        <v>301.64</v>
      </c>
      <c r="M18" s="36"/>
      <c r="N18" s="13">
        <f t="shared" si="0"/>
        <v>14055.983999999993</v>
      </c>
    </row>
    <row r="19" spans="1:14">
      <c r="A19" s="6" t="s">
        <v>28</v>
      </c>
      <c r="B19" s="1" t="s">
        <v>29</v>
      </c>
      <c r="C19" s="28">
        <v>18402</v>
      </c>
      <c r="D19" s="19">
        <f>D20+D24+D25</f>
        <v>14346</v>
      </c>
      <c r="E19" s="19">
        <v>15121</v>
      </c>
      <c r="F19" s="19">
        <v>20242.325710000001</v>
      </c>
      <c r="G19" s="44">
        <v>34962.35</v>
      </c>
      <c r="H19" s="22">
        <f>H20+H24+H25</f>
        <v>14002.865650000014</v>
      </c>
      <c r="I19" s="34">
        <v>10160</v>
      </c>
      <c r="J19" s="34">
        <v>39332</v>
      </c>
      <c r="K19" s="18">
        <v>14595</v>
      </c>
      <c r="L19" s="23">
        <f>L20+L24+L25</f>
        <v>12598.87</v>
      </c>
      <c r="M19" s="37"/>
      <c r="N19" s="13">
        <f t="shared" si="0"/>
        <v>193762.41136000003</v>
      </c>
    </row>
    <row r="20" spans="1:14">
      <c r="A20" s="6" t="s">
        <v>30</v>
      </c>
      <c r="B20" s="1" t="s">
        <v>31</v>
      </c>
      <c r="C20" s="28">
        <v>18402</v>
      </c>
      <c r="D20" s="19">
        <f>SUM(D21:D23)</f>
        <v>14346</v>
      </c>
      <c r="E20" s="19">
        <v>15065</v>
      </c>
      <c r="F20" s="19">
        <v>20242.325710000001</v>
      </c>
      <c r="G20" s="44">
        <v>34710.519999999997</v>
      </c>
      <c r="H20" s="22">
        <f>H21+H22+H23</f>
        <v>13034.597650000014</v>
      </c>
      <c r="I20" s="34">
        <v>9812</v>
      </c>
      <c r="J20" s="34">
        <v>39083</v>
      </c>
      <c r="K20" s="18">
        <v>14595</v>
      </c>
      <c r="L20" s="23">
        <f>SUM(L21:L23)</f>
        <v>12407.36</v>
      </c>
      <c r="M20" s="38"/>
      <c r="N20" s="13">
        <f t="shared" si="0"/>
        <v>191697.80336000002</v>
      </c>
    </row>
    <row r="21" spans="1:14">
      <c r="A21" s="6" t="s">
        <v>32</v>
      </c>
      <c r="B21" s="1" t="s">
        <v>33</v>
      </c>
      <c r="C21" s="28">
        <v>13935</v>
      </c>
      <c r="D21" s="19">
        <v>13526</v>
      </c>
      <c r="E21" s="19">
        <v>7194</v>
      </c>
      <c r="F21" s="19">
        <v>18923.836740000002</v>
      </c>
      <c r="G21" s="44">
        <v>30451.19</v>
      </c>
      <c r="H21" s="19">
        <v>12900.076490000014</v>
      </c>
      <c r="I21" s="34">
        <v>7577</v>
      </c>
      <c r="J21" s="34">
        <v>37262</v>
      </c>
      <c r="K21" s="18">
        <v>14384</v>
      </c>
      <c r="L21" s="23">
        <v>11946.27</v>
      </c>
      <c r="M21" s="36"/>
      <c r="N21" s="13">
        <f t="shared" si="0"/>
        <v>168099.37323</v>
      </c>
    </row>
    <row r="22" spans="1:14">
      <c r="A22" s="6" t="s">
        <v>34</v>
      </c>
      <c r="B22" s="1" t="s">
        <v>35</v>
      </c>
      <c r="C22" s="28">
        <v>4467</v>
      </c>
      <c r="D22" s="19">
        <v>442</v>
      </c>
      <c r="E22" s="19">
        <v>3073</v>
      </c>
      <c r="F22" s="19">
        <v>1318.4889699999987</v>
      </c>
      <c r="G22" s="44">
        <v>4255.51</v>
      </c>
      <c r="H22" s="19">
        <v>134.52116000000024</v>
      </c>
      <c r="I22" s="34">
        <v>2235</v>
      </c>
      <c r="J22" s="34">
        <v>1821</v>
      </c>
      <c r="K22" s="18">
        <v>211</v>
      </c>
      <c r="L22" s="23">
        <v>461.09</v>
      </c>
      <c r="M22" s="36"/>
      <c r="N22" s="13">
        <f t="shared" si="0"/>
        <v>18418.610129999997</v>
      </c>
    </row>
    <row r="23" spans="1:14">
      <c r="A23" s="6" t="s">
        <v>36</v>
      </c>
      <c r="B23" s="1" t="s">
        <v>37</v>
      </c>
      <c r="C23" s="28"/>
      <c r="D23" s="19">
        <v>378</v>
      </c>
      <c r="E23" s="19">
        <v>4798</v>
      </c>
      <c r="F23" s="19">
        <v>0</v>
      </c>
      <c r="G23" s="44">
        <v>3.81</v>
      </c>
      <c r="H23" s="19">
        <v>0</v>
      </c>
      <c r="I23" s="33">
        <v>0</v>
      </c>
      <c r="J23" s="33">
        <v>0</v>
      </c>
      <c r="K23" s="18">
        <v>0</v>
      </c>
      <c r="L23" s="23">
        <v>0</v>
      </c>
      <c r="M23" s="37"/>
      <c r="N23" s="13">
        <f t="shared" si="0"/>
        <v>5179.8100000000004</v>
      </c>
    </row>
    <row r="24" spans="1:14">
      <c r="A24" s="6" t="s">
        <v>38</v>
      </c>
      <c r="B24" s="1" t="s">
        <v>39</v>
      </c>
      <c r="C24" s="28">
        <v>0</v>
      </c>
      <c r="D24" s="19">
        <v>0</v>
      </c>
      <c r="E24" s="19">
        <v>56</v>
      </c>
      <c r="F24" s="19">
        <v>0</v>
      </c>
      <c r="G24" s="44">
        <v>251.83</v>
      </c>
      <c r="H24" s="19">
        <v>968.26800000000003</v>
      </c>
      <c r="I24" s="33">
        <v>348</v>
      </c>
      <c r="J24" s="33">
        <v>249</v>
      </c>
      <c r="K24" s="18">
        <v>0</v>
      </c>
      <c r="L24" s="23">
        <v>191.51</v>
      </c>
      <c r="M24" s="37"/>
      <c r="N24" s="13">
        <f t="shared" si="0"/>
        <v>2064.6080000000002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44">
        <v>0</v>
      </c>
      <c r="H25" s="19">
        <v>0</v>
      </c>
      <c r="I25" s="33">
        <v>0</v>
      </c>
      <c r="J25" s="33">
        <v>0</v>
      </c>
      <c r="K25" s="18">
        <v>0</v>
      </c>
      <c r="L25" s="23">
        <v>0</v>
      </c>
      <c r="M25" s="36"/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44">
        <v>0</v>
      </c>
      <c r="H26" s="19">
        <v>0</v>
      </c>
      <c r="I26" s="33">
        <v>0</v>
      </c>
      <c r="J26" s="33">
        <v>0</v>
      </c>
      <c r="K26" s="18">
        <v>0</v>
      </c>
      <c r="L26" s="23">
        <v>0</v>
      </c>
      <c r="M26" s="36"/>
      <c r="N26" s="13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44">
        <v>0</v>
      </c>
      <c r="H27" s="19">
        <v>0</v>
      </c>
      <c r="I27" s="33">
        <v>0</v>
      </c>
      <c r="J27" s="33">
        <v>0</v>
      </c>
      <c r="K27" s="18">
        <v>0</v>
      </c>
      <c r="L27" s="23">
        <v>0</v>
      </c>
      <c r="M27" s="36"/>
      <c r="N27" s="13">
        <f t="shared" si="0"/>
        <v>0</v>
      </c>
    </row>
    <row r="28" spans="1:14">
      <c r="A28" s="6" t="s">
        <v>46</v>
      </c>
      <c r="B28" s="1" t="s">
        <v>47</v>
      </c>
      <c r="C28" s="28"/>
      <c r="D28" s="19">
        <v>90</v>
      </c>
      <c r="E28" s="19">
        <v>22</v>
      </c>
      <c r="F28" s="19">
        <v>0</v>
      </c>
      <c r="G28" s="44">
        <v>150.31</v>
      </c>
      <c r="H28" s="19">
        <v>210.04199999999992</v>
      </c>
      <c r="I28" s="33">
        <v>182</v>
      </c>
      <c r="J28" s="33">
        <v>0</v>
      </c>
      <c r="K28" s="18">
        <v>55</v>
      </c>
      <c r="L28" s="23">
        <v>2</v>
      </c>
      <c r="M28" s="36"/>
      <c r="N28" s="13">
        <f t="shared" si="0"/>
        <v>711.35199999999986</v>
      </c>
    </row>
    <row r="29" spans="1:14">
      <c r="A29" s="6" t="s">
        <v>48</v>
      </c>
      <c r="B29" s="1" t="s">
        <v>49</v>
      </c>
      <c r="C29" s="28">
        <v>11</v>
      </c>
      <c r="D29" s="19">
        <v>0</v>
      </c>
      <c r="E29" s="19">
        <v>0</v>
      </c>
      <c r="F29" s="19">
        <v>0</v>
      </c>
      <c r="G29" s="44">
        <v>0.03</v>
      </c>
      <c r="H29" s="19">
        <v>0</v>
      </c>
      <c r="I29" s="33">
        <v>21</v>
      </c>
      <c r="J29" s="33">
        <v>0</v>
      </c>
      <c r="K29" s="18">
        <v>0</v>
      </c>
      <c r="L29" s="23">
        <v>130.59</v>
      </c>
      <c r="M29" s="36"/>
      <c r="N29" s="13">
        <f t="shared" si="0"/>
        <v>162.62</v>
      </c>
    </row>
    <row r="30" spans="1:14">
      <c r="A30" s="6" t="s">
        <v>50</v>
      </c>
      <c r="B30" s="1" t="s">
        <v>51</v>
      </c>
      <c r="C30" s="28"/>
      <c r="D30" s="19">
        <v>0</v>
      </c>
      <c r="E30" s="19">
        <v>0</v>
      </c>
      <c r="F30" s="19">
        <v>0</v>
      </c>
      <c r="G30" s="44">
        <v>0</v>
      </c>
      <c r="H30" s="19">
        <v>0</v>
      </c>
      <c r="I30" s="33">
        <v>0</v>
      </c>
      <c r="J30" s="33">
        <v>0</v>
      </c>
      <c r="K30" s="18">
        <v>0</v>
      </c>
      <c r="L30" s="23">
        <v>0</v>
      </c>
      <c r="M30" s="36"/>
      <c r="N30" s="13">
        <f t="shared" si="0"/>
        <v>0</v>
      </c>
    </row>
    <row r="31" spans="1:14">
      <c r="A31" s="6" t="s">
        <v>52</v>
      </c>
      <c r="B31" s="1" t="s">
        <v>53</v>
      </c>
      <c r="C31" s="28">
        <v>1162</v>
      </c>
      <c r="D31" s="19">
        <v>0</v>
      </c>
      <c r="E31" s="19">
        <v>0</v>
      </c>
      <c r="F31" s="19">
        <v>0</v>
      </c>
      <c r="G31" s="44">
        <v>0.42</v>
      </c>
      <c r="H31" s="19">
        <v>0</v>
      </c>
      <c r="I31" s="33">
        <v>0</v>
      </c>
      <c r="J31" s="33">
        <v>0</v>
      </c>
      <c r="K31" s="18">
        <v>0</v>
      </c>
      <c r="L31" s="23">
        <v>23.05</v>
      </c>
      <c r="M31" s="36"/>
      <c r="N31" s="13">
        <f t="shared" si="0"/>
        <v>1185.47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44">
        <v>0</v>
      </c>
      <c r="H32" s="19">
        <v>0</v>
      </c>
      <c r="I32" s="33">
        <v>0</v>
      </c>
      <c r="J32" s="33">
        <v>0</v>
      </c>
      <c r="K32" s="18">
        <v>0</v>
      </c>
      <c r="L32" s="23">
        <v>0</v>
      </c>
      <c r="M32" s="36"/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193</v>
      </c>
      <c r="D33" s="19">
        <v>546</v>
      </c>
      <c r="E33" s="19">
        <v>207</v>
      </c>
      <c r="F33" s="19">
        <v>56.753780000000027</v>
      </c>
      <c r="G33" s="44">
        <v>235.02</v>
      </c>
      <c r="H33" s="19">
        <v>1041.6082699999988</v>
      </c>
      <c r="I33" s="34">
        <v>1797</v>
      </c>
      <c r="J33" s="33">
        <v>144</v>
      </c>
      <c r="K33" s="18">
        <v>196</v>
      </c>
      <c r="L33" s="23">
        <v>962.33</v>
      </c>
      <c r="M33" s="36"/>
      <c r="N33" s="13">
        <f t="shared" si="0"/>
        <v>5378.7120499999983</v>
      </c>
    </row>
    <row r="34" spans="1:14">
      <c r="A34" s="7" t="s">
        <v>58</v>
      </c>
      <c r="B34" s="8" t="s">
        <v>59</v>
      </c>
      <c r="C34" s="28">
        <v>45112</v>
      </c>
      <c r="D34" s="20">
        <f>D3+D4+D5+D6+D7+D8+D9+D16+D19+D26+D27+D28+D29+D30+D31+D32+D33</f>
        <v>46462</v>
      </c>
      <c r="E34" s="19">
        <v>23014</v>
      </c>
      <c r="F34" s="19">
        <v>23338.713489999998</v>
      </c>
      <c r="G34" s="44">
        <v>60912.99</v>
      </c>
      <c r="H34" s="19">
        <v>49443.029919999986</v>
      </c>
      <c r="I34" s="34">
        <v>32553</v>
      </c>
      <c r="J34" s="35">
        <v>56940</v>
      </c>
      <c r="K34" s="18">
        <v>20306</v>
      </c>
      <c r="L34" s="24">
        <f>SUM(L3:L9)+L16+L19+SUM(L26:L33)</f>
        <v>29161.5</v>
      </c>
      <c r="M34" s="39"/>
      <c r="N34" s="9">
        <f t="shared" si="0"/>
        <v>387243.23340999999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2">
        <v>5299</v>
      </c>
      <c r="D3" s="29">
        <v>11474</v>
      </c>
      <c r="E3" s="19">
        <v>1144</v>
      </c>
      <c r="F3" s="19">
        <v>267.33800000000002</v>
      </c>
      <c r="G3" s="19">
        <v>3097.7</v>
      </c>
      <c r="H3" s="22">
        <v>1799.1870000000008</v>
      </c>
      <c r="I3" s="19">
        <v>2572.5520000000001</v>
      </c>
      <c r="J3" s="19">
        <v>2252</v>
      </c>
      <c r="K3" s="18">
        <v>1358</v>
      </c>
      <c r="L3" s="23">
        <v>2595.9299999999998</v>
      </c>
      <c r="M3" s="19">
        <v>0</v>
      </c>
      <c r="N3" s="13">
        <f>SUM(C3:M3)</f>
        <v>31859.707000000002</v>
      </c>
    </row>
    <row r="4" spans="1:14">
      <c r="A4" s="6" t="s">
        <v>2</v>
      </c>
      <c r="B4" s="1" t="s">
        <v>3</v>
      </c>
      <c r="C4" s="42">
        <v>10212</v>
      </c>
      <c r="D4" s="29">
        <v>9686</v>
      </c>
      <c r="E4" s="19">
        <v>847</v>
      </c>
      <c r="F4" s="19">
        <v>0</v>
      </c>
      <c r="G4" s="19">
        <v>13484.76</v>
      </c>
      <c r="H4" s="22">
        <v>7932.1949999999997</v>
      </c>
      <c r="I4" s="19">
        <v>15982.394</v>
      </c>
      <c r="J4" s="19">
        <v>6405</v>
      </c>
      <c r="K4" s="18">
        <v>0</v>
      </c>
      <c r="L4" s="23">
        <v>5905.82</v>
      </c>
      <c r="M4" s="19">
        <v>0</v>
      </c>
      <c r="N4" s="13">
        <f t="shared" ref="N4:N34" si="0">SUM(C4:M4)</f>
        <v>70455.168999999994</v>
      </c>
    </row>
    <row r="5" spans="1:14">
      <c r="A5" s="6" t="s">
        <v>4</v>
      </c>
      <c r="B5" s="1" t="s">
        <v>5</v>
      </c>
      <c r="C5" s="42">
        <v>6033</v>
      </c>
      <c r="D5" s="29">
        <v>3929</v>
      </c>
      <c r="E5" s="19">
        <v>3591</v>
      </c>
      <c r="F5" s="19">
        <v>365.01299999999998</v>
      </c>
      <c r="G5" s="19">
        <v>9889.89</v>
      </c>
      <c r="H5" s="22">
        <v>21447.707999999999</v>
      </c>
      <c r="I5" s="19">
        <v>6420.6459999999997</v>
      </c>
      <c r="J5" s="19">
        <v>5172</v>
      </c>
      <c r="K5" s="18">
        <v>5365</v>
      </c>
      <c r="L5" s="23">
        <v>3834.2</v>
      </c>
      <c r="M5" s="19">
        <v>335.10300000000001</v>
      </c>
      <c r="N5" s="13">
        <f t="shared" si="0"/>
        <v>66382.559999999998</v>
      </c>
    </row>
    <row r="6" spans="1:14">
      <c r="A6" s="6" t="s">
        <v>6</v>
      </c>
      <c r="B6" s="1" t="s">
        <v>7</v>
      </c>
      <c r="C6" s="42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42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10</v>
      </c>
      <c r="B8" s="1" t="s">
        <v>11</v>
      </c>
      <c r="C8" s="42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1850</v>
      </c>
      <c r="M8" s="19">
        <v>0</v>
      </c>
      <c r="N8" s="13">
        <f t="shared" si="0"/>
        <v>1850</v>
      </c>
    </row>
    <row r="9" spans="1:14">
      <c r="A9" s="6" t="s">
        <v>12</v>
      </c>
      <c r="B9" s="1" t="s">
        <v>13</v>
      </c>
      <c r="C9" s="42">
        <v>0</v>
      </c>
      <c r="D9" s="19">
        <v>0</v>
      </c>
      <c r="E9" s="19">
        <v>0</v>
      </c>
      <c r="F9" s="19">
        <v>0</v>
      </c>
      <c r="G9" s="19">
        <v>97.72</v>
      </c>
      <c r="H9" s="22">
        <v>0</v>
      </c>
      <c r="I9" s="19">
        <v>0</v>
      </c>
      <c r="J9" s="19">
        <v>131</v>
      </c>
      <c r="K9" s="18">
        <v>0</v>
      </c>
      <c r="L9" s="23">
        <v>0</v>
      </c>
      <c r="M9" s="19">
        <v>0</v>
      </c>
      <c r="N9" s="13">
        <f t="shared" si="0"/>
        <v>228.72</v>
      </c>
    </row>
    <row r="10" spans="1:14">
      <c r="A10" s="6" t="s">
        <v>14</v>
      </c>
      <c r="B10" s="1" t="s">
        <v>15</v>
      </c>
      <c r="C10" s="42">
        <v>0</v>
      </c>
      <c r="D10" s="19">
        <v>929</v>
      </c>
      <c r="E10" s="19">
        <v>46</v>
      </c>
      <c r="F10" s="19">
        <v>0</v>
      </c>
      <c r="G10" s="19">
        <v>4331.3</v>
      </c>
      <c r="H10" s="22">
        <v>2223.3059999999969</v>
      </c>
      <c r="I10" s="19">
        <f t="shared" ref="I10" si="1">I11+I12</f>
        <v>1858.848</v>
      </c>
      <c r="J10" s="19">
        <f t="shared" ref="J10" si="2">SUM(J11:J12)</f>
        <v>140</v>
      </c>
      <c r="K10" s="18">
        <v>264</v>
      </c>
      <c r="L10" s="23">
        <f>SUM(L11:L12)</f>
        <v>396.92</v>
      </c>
      <c r="M10" s="19">
        <v>0</v>
      </c>
      <c r="N10" s="13">
        <f t="shared" si="0"/>
        <v>10189.373999999998</v>
      </c>
    </row>
    <row r="11" spans="1:14">
      <c r="A11" s="6" t="s">
        <v>16</v>
      </c>
      <c r="B11" s="1" t="s">
        <v>17</v>
      </c>
      <c r="C11" s="42">
        <v>0</v>
      </c>
      <c r="D11" s="29">
        <v>898</v>
      </c>
      <c r="E11" s="19">
        <v>46</v>
      </c>
      <c r="F11" s="19">
        <v>0</v>
      </c>
      <c r="G11" s="19">
        <v>56.45</v>
      </c>
      <c r="H11" s="19">
        <v>516.95400000000006</v>
      </c>
      <c r="I11" s="19">
        <v>1809.502</v>
      </c>
      <c r="J11" s="19">
        <v>50</v>
      </c>
      <c r="K11" s="18">
        <v>53</v>
      </c>
      <c r="L11" s="23">
        <v>0</v>
      </c>
      <c r="M11" s="19">
        <v>0</v>
      </c>
      <c r="N11" s="13">
        <f t="shared" si="0"/>
        <v>3429.9059999999999</v>
      </c>
    </row>
    <row r="12" spans="1:14">
      <c r="A12" s="6" t="s">
        <v>18</v>
      </c>
      <c r="B12" s="1" t="s">
        <v>19</v>
      </c>
      <c r="C12" s="42">
        <v>0</v>
      </c>
      <c r="D12" s="29">
        <v>31</v>
      </c>
      <c r="E12" s="19">
        <v>0</v>
      </c>
      <c r="F12" s="19">
        <v>0</v>
      </c>
      <c r="G12" s="19">
        <v>4274.8500000000004</v>
      </c>
      <c r="H12" s="19">
        <v>1706.351999999999</v>
      </c>
      <c r="I12" s="19">
        <v>49.345999999999997</v>
      </c>
      <c r="J12" s="19">
        <v>90</v>
      </c>
      <c r="K12" s="18">
        <v>211</v>
      </c>
      <c r="L12" s="23">
        <v>396.92</v>
      </c>
      <c r="M12" s="19">
        <v>0</v>
      </c>
      <c r="N12" s="13">
        <f t="shared" si="0"/>
        <v>6759.4679999999989</v>
      </c>
    </row>
    <row r="13" spans="1:14">
      <c r="A13" s="6" t="s">
        <v>20</v>
      </c>
      <c r="B13" s="1" t="s">
        <v>21</v>
      </c>
      <c r="C13" s="42">
        <v>451</v>
      </c>
      <c r="D13" s="19">
        <v>267</v>
      </c>
      <c r="E13" s="19">
        <v>457</v>
      </c>
      <c r="F13" s="19">
        <v>5.3920000000000003</v>
      </c>
      <c r="G13" s="19">
        <v>7914.48</v>
      </c>
      <c r="H13" s="22">
        <v>7421.9689999999973</v>
      </c>
      <c r="I13" s="19">
        <f>I14+I15</f>
        <v>2085.3959999999997</v>
      </c>
      <c r="J13" s="19">
        <f t="shared" ref="J13" si="3">SUM(J14:J15)</f>
        <v>344</v>
      </c>
      <c r="K13" s="18">
        <v>3239</v>
      </c>
      <c r="L13" s="23">
        <f>SUM(L14:L15)</f>
        <v>422.04</v>
      </c>
      <c r="M13" s="19">
        <v>0</v>
      </c>
      <c r="N13" s="13">
        <f t="shared" si="0"/>
        <v>22607.276999999998</v>
      </c>
    </row>
    <row r="14" spans="1:14">
      <c r="A14" s="6" t="s">
        <v>16</v>
      </c>
      <c r="B14" s="1" t="s">
        <v>22</v>
      </c>
      <c r="C14" s="42">
        <v>199</v>
      </c>
      <c r="D14" s="19">
        <v>76</v>
      </c>
      <c r="E14" s="19">
        <v>2</v>
      </c>
      <c r="F14" s="19">
        <v>0</v>
      </c>
      <c r="G14" s="19">
        <v>178.75</v>
      </c>
      <c r="H14" s="19">
        <v>2253.0349999999999</v>
      </c>
      <c r="I14" s="19">
        <v>771.31</v>
      </c>
      <c r="J14" s="19">
        <v>252</v>
      </c>
      <c r="K14" s="18">
        <v>0</v>
      </c>
      <c r="L14" s="23">
        <v>89.98</v>
      </c>
      <c r="M14" s="19">
        <v>0</v>
      </c>
      <c r="N14" s="13">
        <f t="shared" si="0"/>
        <v>3822.0749999999998</v>
      </c>
    </row>
    <row r="15" spans="1:14">
      <c r="A15" s="6" t="s">
        <v>18</v>
      </c>
      <c r="B15" s="1" t="s">
        <v>23</v>
      </c>
      <c r="C15" s="42">
        <v>252</v>
      </c>
      <c r="D15" s="19">
        <v>191</v>
      </c>
      <c r="E15" s="19">
        <v>455</v>
      </c>
      <c r="F15" s="19">
        <v>5</v>
      </c>
      <c r="G15" s="19">
        <v>7735.73</v>
      </c>
      <c r="H15" s="19">
        <v>5168.9340000000011</v>
      </c>
      <c r="I15" s="19">
        <v>1314.086</v>
      </c>
      <c r="J15" s="19">
        <v>92</v>
      </c>
      <c r="K15" s="18">
        <v>3239</v>
      </c>
      <c r="L15" s="23">
        <v>332.06</v>
      </c>
      <c r="M15" s="19">
        <v>0</v>
      </c>
      <c r="N15" s="13">
        <f t="shared" si="0"/>
        <v>18784.810000000001</v>
      </c>
    </row>
    <row r="16" spans="1:14">
      <c r="A16" s="6" t="s">
        <v>24</v>
      </c>
      <c r="B16" s="1" t="s">
        <v>25</v>
      </c>
      <c r="C16" s="42">
        <v>451</v>
      </c>
      <c r="D16" s="19">
        <v>1196</v>
      </c>
      <c r="E16" s="19">
        <v>503</v>
      </c>
      <c r="F16" s="19">
        <v>5.3920000000000003</v>
      </c>
      <c r="G16" s="19">
        <v>12245.78</v>
      </c>
      <c r="H16" s="22">
        <v>9645.2749999999796</v>
      </c>
      <c r="I16" s="19">
        <f t="shared" ref="I16" si="4">I17+I18</f>
        <v>3944.2439999999997</v>
      </c>
      <c r="J16" s="19">
        <f t="shared" ref="J16" si="5">SUM(J17:J18)</f>
        <v>484</v>
      </c>
      <c r="K16" s="18">
        <v>3503</v>
      </c>
      <c r="L16" s="23">
        <f>SUM(L17:L18)</f>
        <v>818.96</v>
      </c>
      <c r="M16" s="19">
        <v>0</v>
      </c>
      <c r="N16" s="13">
        <f t="shared" si="0"/>
        <v>32796.650999999976</v>
      </c>
    </row>
    <row r="17" spans="1:14">
      <c r="A17" s="6" t="s">
        <v>16</v>
      </c>
      <c r="B17" s="1" t="s">
        <v>26</v>
      </c>
      <c r="C17" s="42">
        <v>199</v>
      </c>
      <c r="D17" s="29">
        <v>974</v>
      </c>
      <c r="E17" s="19">
        <v>48</v>
      </c>
      <c r="F17" s="19">
        <v>0</v>
      </c>
      <c r="G17" s="19">
        <v>235.2</v>
      </c>
      <c r="H17" s="19">
        <v>2769.9890000000019</v>
      </c>
      <c r="I17" s="19">
        <f t="shared" ref="I17:J18" si="6">I11+I14</f>
        <v>2580.8119999999999</v>
      </c>
      <c r="J17" s="19">
        <f t="shared" si="6"/>
        <v>302</v>
      </c>
      <c r="K17" s="18">
        <v>53</v>
      </c>
      <c r="L17" s="23">
        <f>L11+L14</f>
        <v>89.98</v>
      </c>
      <c r="M17" s="19">
        <v>0</v>
      </c>
      <c r="N17" s="13">
        <f t="shared" si="0"/>
        <v>7251.9810000000016</v>
      </c>
    </row>
    <row r="18" spans="1:14">
      <c r="A18" s="6" t="s">
        <v>18</v>
      </c>
      <c r="B18" s="1" t="s">
        <v>27</v>
      </c>
      <c r="C18" s="42">
        <v>252</v>
      </c>
      <c r="D18" s="29">
        <v>222</v>
      </c>
      <c r="E18" s="19">
        <v>455</v>
      </c>
      <c r="F18" s="19">
        <v>5.3920000000000003</v>
      </c>
      <c r="G18" s="19">
        <v>12010.58</v>
      </c>
      <c r="H18" s="19">
        <v>6875.2859999999928</v>
      </c>
      <c r="I18" s="19">
        <f t="shared" si="6"/>
        <v>1363.432</v>
      </c>
      <c r="J18" s="19">
        <f t="shared" si="6"/>
        <v>182</v>
      </c>
      <c r="K18" s="18">
        <v>3450</v>
      </c>
      <c r="L18" s="23">
        <f>L12+L15</f>
        <v>728.98</v>
      </c>
      <c r="M18" s="19">
        <f>M15+M12</f>
        <v>0</v>
      </c>
      <c r="N18" s="13">
        <f t="shared" si="0"/>
        <v>25544.669999999995</v>
      </c>
    </row>
    <row r="19" spans="1:14">
      <c r="A19" s="6" t="s">
        <v>28</v>
      </c>
      <c r="B19" s="1" t="s">
        <v>29</v>
      </c>
      <c r="C19" s="42">
        <v>14797</v>
      </c>
      <c r="D19" s="19">
        <v>9538</v>
      </c>
      <c r="E19" s="19">
        <v>12690</v>
      </c>
      <c r="F19" s="19">
        <v>19953.210259999996</v>
      </c>
      <c r="G19" s="19">
        <v>45532.56</v>
      </c>
      <c r="H19" s="40">
        <f>H20+H24+H25</f>
        <v>15854.598890000012</v>
      </c>
      <c r="I19" s="19">
        <f t="shared" ref="I19" si="7">I20+I24+I25</f>
        <v>15715.93865</v>
      </c>
      <c r="J19" s="19">
        <f t="shared" ref="J19" si="8">SUM(J20,J24:J25)</f>
        <v>35625</v>
      </c>
      <c r="K19" s="18">
        <v>15796</v>
      </c>
      <c r="L19" s="23">
        <f>L20+L24+L25</f>
        <v>23401.3</v>
      </c>
      <c r="M19" s="30">
        <f>M20+M25</f>
        <v>1447.4839999999999</v>
      </c>
      <c r="N19" s="13">
        <f t="shared" si="0"/>
        <v>210351.09179999999</v>
      </c>
    </row>
    <row r="20" spans="1:14">
      <c r="A20" s="6" t="s">
        <v>30</v>
      </c>
      <c r="B20" s="1" t="s">
        <v>31</v>
      </c>
      <c r="C20" s="42">
        <v>14723</v>
      </c>
      <c r="D20" s="19">
        <v>9538</v>
      </c>
      <c r="E20" s="19">
        <v>12690</v>
      </c>
      <c r="F20" s="19">
        <v>19953.210259999996</v>
      </c>
      <c r="G20" s="19">
        <v>45451.75</v>
      </c>
      <c r="H20" s="40">
        <f>H21+H22+H23</f>
        <v>15692.942890000011</v>
      </c>
      <c r="I20" s="19">
        <f t="shared" ref="I20" si="9">I21+I22+I23</f>
        <v>15668.877689999999</v>
      </c>
      <c r="J20" s="19">
        <f t="shared" ref="J20" si="10">SUM(J21:J23)</f>
        <v>33165</v>
      </c>
      <c r="K20" s="18">
        <v>15796</v>
      </c>
      <c r="L20" s="23">
        <f>SUM(L21:L23)</f>
        <v>23399.53</v>
      </c>
      <c r="M20" s="30">
        <f>M21+M22+M23+M24</f>
        <v>1447.4839999999999</v>
      </c>
      <c r="N20" s="13">
        <f t="shared" si="0"/>
        <v>207525.79483999999</v>
      </c>
    </row>
    <row r="21" spans="1:14">
      <c r="A21" s="6" t="s">
        <v>32</v>
      </c>
      <c r="B21" s="1" t="s">
        <v>33</v>
      </c>
      <c r="C21" s="42">
        <v>12766</v>
      </c>
      <c r="D21" s="19">
        <v>7201</v>
      </c>
      <c r="E21" s="19">
        <v>8655</v>
      </c>
      <c r="F21" s="19">
        <v>16903.673999999999</v>
      </c>
      <c r="G21" s="19">
        <v>41868.36</v>
      </c>
      <c r="H21" s="19">
        <v>14463.947850000011</v>
      </c>
      <c r="I21" s="19">
        <v>13054.179599999999</v>
      </c>
      <c r="J21" s="19">
        <v>30323</v>
      </c>
      <c r="K21" s="18">
        <v>14329</v>
      </c>
      <c r="L21" s="23">
        <v>21374.1</v>
      </c>
      <c r="M21" s="30">
        <v>1447.4839999999999</v>
      </c>
      <c r="N21" s="13">
        <f t="shared" si="0"/>
        <v>182385.74545000002</v>
      </c>
    </row>
    <row r="22" spans="1:14">
      <c r="A22" s="6" t="s">
        <v>34</v>
      </c>
      <c r="B22" s="1" t="s">
        <v>35</v>
      </c>
      <c r="C22" s="42">
        <v>1957</v>
      </c>
      <c r="D22" s="19">
        <v>2337</v>
      </c>
      <c r="E22" s="19">
        <v>4034</v>
      </c>
      <c r="F22" s="19">
        <v>3049.5362599999962</v>
      </c>
      <c r="G22" s="19">
        <v>3467.06</v>
      </c>
      <c r="H22" s="19">
        <v>1228.9950399999998</v>
      </c>
      <c r="I22" s="19">
        <v>2614.6980899999994</v>
      </c>
      <c r="J22" s="19">
        <v>2842</v>
      </c>
      <c r="K22" s="18">
        <v>1467</v>
      </c>
      <c r="L22" s="23">
        <v>2025.43</v>
      </c>
      <c r="M22" s="30">
        <v>0</v>
      </c>
      <c r="N22" s="13">
        <f t="shared" si="0"/>
        <v>25022.719389999995</v>
      </c>
    </row>
    <row r="23" spans="1:14">
      <c r="A23" s="6" t="s">
        <v>36</v>
      </c>
      <c r="B23" s="1" t="s">
        <v>37</v>
      </c>
      <c r="C23" s="42">
        <v>0</v>
      </c>
      <c r="D23" s="19">
        <v>0</v>
      </c>
      <c r="E23" s="19">
        <v>1</v>
      </c>
      <c r="F23" s="19">
        <v>0</v>
      </c>
      <c r="G23" s="19">
        <v>116.33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30">
        <v>0</v>
      </c>
      <c r="N23" s="13">
        <f t="shared" si="0"/>
        <v>117.33</v>
      </c>
    </row>
    <row r="24" spans="1:14">
      <c r="A24" s="6" t="s">
        <v>38</v>
      </c>
      <c r="B24" s="1" t="s">
        <v>39</v>
      </c>
      <c r="C24" s="42">
        <v>74</v>
      </c>
      <c r="D24" s="19">
        <v>0</v>
      </c>
      <c r="E24" s="19">
        <v>0</v>
      </c>
      <c r="F24" s="19">
        <v>0</v>
      </c>
      <c r="G24" s="19">
        <v>80.81</v>
      </c>
      <c r="H24" s="19">
        <v>161.65599999999995</v>
      </c>
      <c r="I24" s="19">
        <v>47.060960000000001</v>
      </c>
      <c r="J24" s="19">
        <v>2460</v>
      </c>
      <c r="K24" s="18">
        <v>0</v>
      </c>
      <c r="L24" s="23">
        <v>1.77</v>
      </c>
      <c r="M24" s="30">
        <v>0</v>
      </c>
      <c r="N24" s="13">
        <f t="shared" si="0"/>
        <v>2825.2969600000001</v>
      </c>
    </row>
    <row r="25" spans="1:14">
      <c r="A25" s="6" t="s">
        <v>40</v>
      </c>
      <c r="B25" s="1" t="s">
        <v>41</v>
      </c>
      <c r="C25" s="4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2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42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42">
        <v>55</v>
      </c>
      <c r="D28" s="19">
        <v>235</v>
      </c>
      <c r="E28" s="19">
        <v>75</v>
      </c>
      <c r="F28" s="19">
        <v>0</v>
      </c>
      <c r="G28" s="19">
        <v>36.619999999999997</v>
      </c>
      <c r="H28" s="22">
        <v>1516.6760000000002</v>
      </c>
      <c r="I28" s="19">
        <v>0</v>
      </c>
      <c r="J28" s="19">
        <v>0</v>
      </c>
      <c r="K28" s="18">
        <v>441</v>
      </c>
      <c r="L28" s="23">
        <v>0</v>
      </c>
      <c r="M28" s="19">
        <v>0</v>
      </c>
      <c r="N28" s="13">
        <f t="shared" si="0"/>
        <v>2359.2960000000003</v>
      </c>
    </row>
    <row r="29" spans="1:14">
      <c r="A29" s="6" t="s">
        <v>48</v>
      </c>
      <c r="B29" s="1" t="s">
        <v>49</v>
      </c>
      <c r="C29" s="42">
        <v>0</v>
      </c>
      <c r="D29" s="19">
        <v>0</v>
      </c>
      <c r="E29" s="19">
        <v>0</v>
      </c>
      <c r="F29" s="19">
        <v>0</v>
      </c>
      <c r="G29" s="19">
        <v>-0.03</v>
      </c>
      <c r="H29" s="22">
        <v>0</v>
      </c>
      <c r="I29" s="19">
        <v>85.77</v>
      </c>
      <c r="J29" s="19">
        <v>0</v>
      </c>
      <c r="K29" s="18">
        <v>0</v>
      </c>
      <c r="L29" s="23">
        <v>0.67</v>
      </c>
      <c r="M29" s="19">
        <v>0</v>
      </c>
      <c r="N29" s="13">
        <f t="shared" si="0"/>
        <v>86.41</v>
      </c>
    </row>
    <row r="30" spans="1:14">
      <c r="A30" s="6" t="s">
        <v>50</v>
      </c>
      <c r="B30" s="1" t="s">
        <v>51</v>
      </c>
      <c r="C30" s="42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42">
        <v>0</v>
      </c>
      <c r="D31" s="19">
        <v>0</v>
      </c>
      <c r="E31" s="19">
        <v>0</v>
      </c>
      <c r="F31" s="19">
        <v>0</v>
      </c>
      <c r="G31" s="19">
        <v>0</v>
      </c>
      <c r="H31" s="22">
        <v>376.87600000000003</v>
      </c>
      <c r="I31" s="19">
        <v>0</v>
      </c>
      <c r="J31" s="19">
        <v>11</v>
      </c>
      <c r="K31" s="18">
        <v>0</v>
      </c>
      <c r="L31" s="23">
        <v>0</v>
      </c>
      <c r="M31" s="19">
        <v>0</v>
      </c>
      <c r="N31" s="13">
        <f t="shared" si="0"/>
        <v>387.87600000000003</v>
      </c>
    </row>
    <row r="32" spans="1:14">
      <c r="A32" s="6" t="s">
        <v>54</v>
      </c>
      <c r="B32" s="1" t="s">
        <v>55</v>
      </c>
      <c r="C32" s="42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2">
        <v>106</v>
      </c>
      <c r="D33" s="19">
        <v>1398</v>
      </c>
      <c r="E33" s="19">
        <v>73</v>
      </c>
      <c r="F33" s="19">
        <v>0.54700000000000004</v>
      </c>
      <c r="G33" s="19">
        <v>123.67</v>
      </c>
      <c r="H33" s="22">
        <v>2649.7974500000005</v>
      </c>
      <c r="I33" s="19">
        <v>400.49879000000004</v>
      </c>
      <c r="J33" s="19">
        <v>476</v>
      </c>
      <c r="K33" s="18">
        <v>43</v>
      </c>
      <c r="L33" s="23">
        <v>18.239999999999998</v>
      </c>
      <c r="M33" s="19">
        <v>0</v>
      </c>
      <c r="N33" s="13">
        <f t="shared" si="0"/>
        <v>5288.75324</v>
      </c>
    </row>
    <row r="34" spans="1:14">
      <c r="A34" s="7" t="s">
        <v>58</v>
      </c>
      <c r="B34" s="8" t="s">
        <v>59</v>
      </c>
      <c r="C34" s="42">
        <v>36954</v>
      </c>
      <c r="D34" s="20">
        <f>D3+D4+D5+D6+D7+D8+D9+D16+D19+D26+D27+D28+D29+D30+D31+D32+D33</f>
        <v>37456</v>
      </c>
      <c r="E34" s="19">
        <v>18923</v>
      </c>
      <c r="F34" s="19">
        <v>20591.500259999993</v>
      </c>
      <c r="G34" s="19">
        <v>84508.67</v>
      </c>
      <c r="H34" s="22">
        <v>61222.313339999993</v>
      </c>
      <c r="I34" s="19">
        <f>I3+I5+I4+I6+I7+I8+I9+I16+I19+I26+I27+I28+I29+I30+I32+I31+I33</f>
        <v>45155.177439999992</v>
      </c>
      <c r="J34" s="21">
        <f t="shared" ref="J34" si="11">SUM(J3:J10,J13,J19,J26:J33)</f>
        <v>50556</v>
      </c>
      <c r="K34" s="18">
        <v>26506</v>
      </c>
      <c r="L34" s="24">
        <f>SUM(L3:L9)+L16+L19+SUM(L26:L33)</f>
        <v>38425.120000000003</v>
      </c>
      <c r="M34" s="21">
        <f>M5+M15+M19</f>
        <v>1782.587</v>
      </c>
      <c r="N34" s="9">
        <f t="shared" si="0"/>
        <v>422080.36803999997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D3" sqref="D3:D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12370</v>
      </c>
      <c r="D3" s="29">
        <v>5339</v>
      </c>
      <c r="E3" s="19">
        <v>2550</v>
      </c>
      <c r="F3" s="19">
        <v>7189</v>
      </c>
      <c r="G3" s="45">
        <v>8945</v>
      </c>
      <c r="H3" s="19">
        <v>13986</v>
      </c>
      <c r="I3" s="34">
        <v>12956</v>
      </c>
      <c r="J3" s="34">
        <v>9290</v>
      </c>
      <c r="K3" s="18">
        <v>6656</v>
      </c>
      <c r="L3" s="25">
        <v>5302</v>
      </c>
      <c r="M3" s="36">
        <v>0</v>
      </c>
      <c r="N3" s="13">
        <f>SUM(C3:M3)</f>
        <v>84583</v>
      </c>
    </row>
    <row r="4" spans="1:14">
      <c r="A4" s="6" t="s">
        <v>2</v>
      </c>
      <c r="B4" s="1" t="s">
        <v>3</v>
      </c>
      <c r="C4" s="28">
        <v>141</v>
      </c>
      <c r="D4" s="29">
        <v>85</v>
      </c>
      <c r="E4" s="19">
        <v>12</v>
      </c>
      <c r="F4" s="19">
        <v>0</v>
      </c>
      <c r="G4" s="45">
        <v>35</v>
      </c>
      <c r="H4" s="19">
        <v>1045</v>
      </c>
      <c r="I4" s="34">
        <v>1358</v>
      </c>
      <c r="J4" s="33">
        <v>108</v>
      </c>
      <c r="K4" s="18">
        <v>0</v>
      </c>
      <c r="L4" s="25">
        <v>265</v>
      </c>
      <c r="M4" s="36">
        <v>0</v>
      </c>
      <c r="N4" s="13">
        <f t="shared" ref="N4:N34" si="0">SUM(C4:M4)</f>
        <v>3049</v>
      </c>
    </row>
    <row r="5" spans="1:14">
      <c r="A5" s="6" t="s">
        <v>4</v>
      </c>
      <c r="B5" s="1" t="s">
        <v>5</v>
      </c>
      <c r="C5" s="28">
        <v>445</v>
      </c>
      <c r="D5" s="29">
        <v>416</v>
      </c>
      <c r="E5" s="19">
        <v>962</v>
      </c>
      <c r="F5" s="19">
        <v>106</v>
      </c>
      <c r="G5" s="45">
        <v>636</v>
      </c>
      <c r="H5" s="19">
        <v>768</v>
      </c>
      <c r="I5" s="33">
        <v>585</v>
      </c>
      <c r="J5" s="33">
        <v>378</v>
      </c>
      <c r="K5" s="18">
        <v>547</v>
      </c>
      <c r="L5" s="25">
        <v>476</v>
      </c>
      <c r="M5" s="36">
        <v>0</v>
      </c>
      <c r="N5" s="13">
        <f t="shared" si="0"/>
        <v>5319</v>
      </c>
    </row>
    <row r="6" spans="1:14">
      <c r="A6" s="6" t="s">
        <v>6</v>
      </c>
      <c r="B6" s="1" t="s">
        <v>7</v>
      </c>
      <c r="C6" s="28"/>
      <c r="D6" s="19"/>
      <c r="E6" s="19">
        <v>0</v>
      </c>
      <c r="F6" s="19">
        <v>0</v>
      </c>
      <c r="G6" s="45">
        <v>0</v>
      </c>
      <c r="H6" s="19">
        <v>0</v>
      </c>
      <c r="I6" s="33">
        <v>0</v>
      </c>
      <c r="J6" s="33">
        <v>0</v>
      </c>
      <c r="K6" s="18">
        <v>0</v>
      </c>
      <c r="L6" s="25">
        <v>0</v>
      </c>
      <c r="M6" s="36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45">
        <v>0</v>
      </c>
      <c r="H7" s="19">
        <v>0</v>
      </c>
      <c r="I7" s="33">
        <v>0</v>
      </c>
      <c r="J7" s="33">
        <v>0</v>
      </c>
      <c r="K7" s="18">
        <v>0</v>
      </c>
      <c r="L7" s="25">
        <v>0</v>
      </c>
      <c r="M7" s="36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45">
        <v>1</v>
      </c>
      <c r="H8" s="19">
        <v>4</v>
      </c>
      <c r="I8" s="33">
        <v>1</v>
      </c>
      <c r="J8" s="33">
        <v>1</v>
      </c>
      <c r="K8" s="18">
        <v>2</v>
      </c>
      <c r="L8" s="25">
        <v>1</v>
      </c>
      <c r="M8" s="36">
        <v>0</v>
      </c>
      <c r="N8" s="13">
        <f t="shared" si="0"/>
        <v>10</v>
      </c>
    </row>
    <row r="9" spans="1:14">
      <c r="A9" s="6" t="s">
        <v>12</v>
      </c>
      <c r="B9" s="1" t="s">
        <v>13</v>
      </c>
      <c r="C9" s="28">
        <v>5</v>
      </c>
      <c r="D9" s="19">
        <v>57</v>
      </c>
      <c r="E9" s="19">
        <v>34</v>
      </c>
      <c r="F9" s="19">
        <v>0</v>
      </c>
      <c r="G9" s="45">
        <v>12</v>
      </c>
      <c r="H9" s="19">
        <v>19</v>
      </c>
      <c r="I9" s="33">
        <v>54</v>
      </c>
      <c r="J9" s="33">
        <v>13</v>
      </c>
      <c r="K9" s="18">
        <v>11</v>
      </c>
      <c r="L9" s="25">
        <v>28</v>
      </c>
      <c r="M9" s="36">
        <v>0</v>
      </c>
      <c r="N9" s="13">
        <f t="shared" si="0"/>
        <v>233</v>
      </c>
    </row>
    <row r="10" spans="1:14">
      <c r="A10" s="6" t="s">
        <v>14</v>
      </c>
      <c r="B10" s="1" t="s">
        <v>15</v>
      </c>
      <c r="C10" s="28">
        <v>1844</v>
      </c>
      <c r="D10" s="19">
        <f>D11+D12</f>
        <v>995</v>
      </c>
      <c r="E10" s="19">
        <v>373</v>
      </c>
      <c r="F10" s="19">
        <v>93</v>
      </c>
      <c r="G10" s="45">
        <v>1092</v>
      </c>
      <c r="H10" s="19">
        <v>2327</v>
      </c>
      <c r="I10" s="34">
        <v>1973</v>
      </c>
      <c r="J10" s="33">
        <v>391</v>
      </c>
      <c r="K10" s="18">
        <v>443</v>
      </c>
      <c r="L10" s="25">
        <f>SUM(L11:L12)</f>
        <v>454</v>
      </c>
      <c r="M10" s="36">
        <v>0</v>
      </c>
      <c r="N10" s="13">
        <f t="shared" si="0"/>
        <v>9985</v>
      </c>
    </row>
    <row r="11" spans="1:14">
      <c r="A11" s="6" t="s">
        <v>16</v>
      </c>
      <c r="B11" s="1" t="s">
        <v>17</v>
      </c>
      <c r="C11" s="28">
        <v>1738</v>
      </c>
      <c r="D11" s="29">
        <v>760</v>
      </c>
      <c r="E11" s="19">
        <v>131</v>
      </c>
      <c r="F11" s="19">
        <v>76</v>
      </c>
      <c r="G11" s="45">
        <v>874</v>
      </c>
      <c r="H11" s="19">
        <v>1845</v>
      </c>
      <c r="I11" s="34">
        <v>1832</v>
      </c>
      <c r="J11" s="33">
        <v>250</v>
      </c>
      <c r="K11" s="18">
        <v>298</v>
      </c>
      <c r="L11" s="25">
        <v>256</v>
      </c>
      <c r="M11" s="36">
        <v>0</v>
      </c>
      <c r="N11" s="13">
        <f t="shared" si="0"/>
        <v>8060</v>
      </c>
    </row>
    <row r="12" spans="1:14">
      <c r="A12" s="6" t="s">
        <v>18</v>
      </c>
      <c r="B12" s="1" t="s">
        <v>19</v>
      </c>
      <c r="C12" s="28">
        <v>106</v>
      </c>
      <c r="D12" s="29">
        <v>235</v>
      </c>
      <c r="E12" s="19">
        <v>242</v>
      </c>
      <c r="F12" s="19">
        <v>17</v>
      </c>
      <c r="G12" s="45">
        <v>218</v>
      </c>
      <c r="H12" s="19">
        <v>482</v>
      </c>
      <c r="I12" s="33">
        <v>141</v>
      </c>
      <c r="J12" s="33">
        <v>141</v>
      </c>
      <c r="K12" s="18">
        <v>145</v>
      </c>
      <c r="L12" s="25">
        <v>198</v>
      </c>
      <c r="M12" s="36">
        <v>0</v>
      </c>
      <c r="N12" s="13">
        <f t="shared" si="0"/>
        <v>1925</v>
      </c>
    </row>
    <row r="13" spans="1:14">
      <c r="A13" s="6" t="s">
        <v>20</v>
      </c>
      <c r="B13" s="1" t="s">
        <v>21</v>
      </c>
      <c r="C13" s="28">
        <v>1706</v>
      </c>
      <c r="D13" s="19">
        <f>D14+D15</f>
        <v>839</v>
      </c>
      <c r="E13" s="19">
        <v>135</v>
      </c>
      <c r="F13" s="19">
        <v>19</v>
      </c>
      <c r="G13" s="45">
        <v>1190</v>
      </c>
      <c r="H13" s="19">
        <v>3908</v>
      </c>
      <c r="I13" s="34">
        <v>2222</v>
      </c>
      <c r="J13" s="33">
        <v>202</v>
      </c>
      <c r="K13" s="18">
        <v>257</v>
      </c>
      <c r="L13" s="25">
        <f>SUM(L14:L15)</f>
        <v>514</v>
      </c>
      <c r="M13" s="36">
        <v>0</v>
      </c>
      <c r="N13" s="13">
        <f t="shared" si="0"/>
        <v>10992</v>
      </c>
    </row>
    <row r="14" spans="1:14">
      <c r="A14" s="6" t="s">
        <v>16</v>
      </c>
      <c r="B14" s="1" t="s">
        <v>22</v>
      </c>
      <c r="C14" s="28">
        <v>1618</v>
      </c>
      <c r="D14" s="19">
        <v>698</v>
      </c>
      <c r="E14" s="19">
        <v>103</v>
      </c>
      <c r="F14" s="19">
        <v>14</v>
      </c>
      <c r="G14" s="45">
        <v>874</v>
      </c>
      <c r="H14" s="19">
        <v>3415</v>
      </c>
      <c r="I14" s="34">
        <v>1875</v>
      </c>
      <c r="J14" s="33">
        <v>126</v>
      </c>
      <c r="K14" s="18">
        <v>196</v>
      </c>
      <c r="L14" s="25">
        <v>257</v>
      </c>
      <c r="M14" s="36">
        <v>0</v>
      </c>
      <c r="N14" s="13">
        <f t="shared" si="0"/>
        <v>9176</v>
      </c>
    </row>
    <row r="15" spans="1:14">
      <c r="A15" s="6" t="s">
        <v>18</v>
      </c>
      <c r="B15" s="1" t="s">
        <v>23</v>
      </c>
      <c r="C15" s="28">
        <v>88</v>
      </c>
      <c r="D15" s="19">
        <v>141</v>
      </c>
      <c r="E15" s="19">
        <v>32</v>
      </c>
      <c r="F15" s="19">
        <v>5</v>
      </c>
      <c r="G15" s="45">
        <v>316</v>
      </c>
      <c r="H15" s="19">
        <v>493</v>
      </c>
      <c r="I15" s="33">
        <v>347</v>
      </c>
      <c r="J15" s="33">
        <v>76</v>
      </c>
      <c r="K15" s="18">
        <v>61</v>
      </c>
      <c r="L15" s="25">
        <v>257</v>
      </c>
      <c r="M15" s="36">
        <v>0</v>
      </c>
      <c r="N15" s="13">
        <f t="shared" si="0"/>
        <v>1816</v>
      </c>
    </row>
    <row r="16" spans="1:14">
      <c r="A16" s="6" t="s">
        <v>24</v>
      </c>
      <c r="B16" s="1" t="s">
        <v>25</v>
      </c>
      <c r="C16" s="28">
        <v>1937</v>
      </c>
      <c r="D16" s="19">
        <f>D17+D18</f>
        <v>1834</v>
      </c>
      <c r="E16" s="19">
        <v>508</v>
      </c>
      <c r="F16" s="19">
        <v>112</v>
      </c>
      <c r="G16" s="45">
        <v>1190</v>
      </c>
      <c r="H16" s="19">
        <v>3928</v>
      </c>
      <c r="I16" s="34">
        <v>2222</v>
      </c>
      <c r="J16" s="33">
        <v>469</v>
      </c>
      <c r="K16" s="18">
        <v>494</v>
      </c>
      <c r="L16" s="25">
        <f>SUM(L17:L18)</f>
        <v>527</v>
      </c>
      <c r="M16" s="36">
        <v>0</v>
      </c>
      <c r="N16" s="13">
        <f t="shared" si="0"/>
        <v>13221</v>
      </c>
    </row>
    <row r="17" spans="1:14">
      <c r="A17" s="6" t="s">
        <v>16</v>
      </c>
      <c r="B17" s="1" t="s">
        <v>26</v>
      </c>
      <c r="C17" s="28">
        <v>1745</v>
      </c>
      <c r="D17" s="29">
        <f>D11+D14</f>
        <v>1458</v>
      </c>
      <c r="E17" s="19">
        <v>234</v>
      </c>
      <c r="F17" s="19">
        <v>90</v>
      </c>
      <c r="G17" s="45">
        <v>874</v>
      </c>
      <c r="H17" s="19">
        <v>3418</v>
      </c>
      <c r="I17" s="34">
        <v>1875</v>
      </c>
      <c r="J17" s="33">
        <v>255</v>
      </c>
      <c r="K17" s="18">
        <v>300</v>
      </c>
      <c r="L17" s="25">
        <v>257</v>
      </c>
      <c r="M17" s="36">
        <v>0</v>
      </c>
      <c r="N17" s="13">
        <f t="shared" si="0"/>
        <v>10506</v>
      </c>
    </row>
    <row r="18" spans="1:14">
      <c r="A18" s="6" t="s">
        <v>18</v>
      </c>
      <c r="B18" s="1" t="s">
        <v>27</v>
      </c>
      <c r="C18" s="28">
        <v>192</v>
      </c>
      <c r="D18" s="29">
        <f>D12+D15</f>
        <v>376</v>
      </c>
      <c r="E18" s="19">
        <v>274</v>
      </c>
      <c r="F18" s="19">
        <v>22</v>
      </c>
      <c r="G18" s="45">
        <v>316</v>
      </c>
      <c r="H18" s="19">
        <v>510</v>
      </c>
      <c r="I18" s="33">
        <v>347</v>
      </c>
      <c r="J18" s="33">
        <v>214</v>
      </c>
      <c r="K18" s="18">
        <v>194</v>
      </c>
      <c r="L18" s="25">
        <v>270</v>
      </c>
      <c r="M18" s="36">
        <v>0</v>
      </c>
      <c r="N18" s="13">
        <f t="shared" si="0"/>
        <v>2715</v>
      </c>
    </row>
    <row r="19" spans="1:14">
      <c r="A19" s="6" t="s">
        <v>28</v>
      </c>
      <c r="B19" s="1" t="s">
        <v>29</v>
      </c>
      <c r="C19" s="28">
        <v>12306</v>
      </c>
      <c r="D19" s="19">
        <f>D20+D24+D25</f>
        <v>8742</v>
      </c>
      <c r="E19" s="19">
        <v>6962</v>
      </c>
      <c r="F19" s="19">
        <v>12278</v>
      </c>
      <c r="G19" s="45">
        <v>13515</v>
      </c>
      <c r="H19" s="22">
        <f>H20+H24+H25</f>
        <v>8279</v>
      </c>
      <c r="I19" s="34">
        <v>7593</v>
      </c>
      <c r="J19" s="34">
        <v>15848</v>
      </c>
      <c r="K19" s="18">
        <v>9721</v>
      </c>
      <c r="L19" s="25">
        <f>L20+L24+L25</f>
        <v>5799</v>
      </c>
      <c r="M19" s="37">
        <v>9</v>
      </c>
      <c r="N19" s="13">
        <f t="shared" si="0"/>
        <v>101052</v>
      </c>
    </row>
    <row r="20" spans="1:14">
      <c r="A20" s="6" t="s">
        <v>30</v>
      </c>
      <c r="B20" s="1" t="s">
        <v>31</v>
      </c>
      <c r="C20" s="28">
        <v>12264</v>
      </c>
      <c r="D20" s="19">
        <f>SUM(D21:D23)</f>
        <v>8719</v>
      </c>
      <c r="E20" s="19">
        <v>6935</v>
      </c>
      <c r="F20" s="19">
        <v>12278</v>
      </c>
      <c r="G20" s="45">
        <v>13482</v>
      </c>
      <c r="H20" s="22">
        <f>H21+H22+H23</f>
        <v>8206</v>
      </c>
      <c r="I20" s="34">
        <v>7539</v>
      </c>
      <c r="J20" s="34">
        <v>15788</v>
      </c>
      <c r="K20" s="18">
        <v>9694</v>
      </c>
      <c r="L20" s="25">
        <f>SUM(L21:L23)</f>
        <v>5763</v>
      </c>
      <c r="M20" s="38">
        <v>9</v>
      </c>
      <c r="N20" s="13">
        <f t="shared" si="0"/>
        <v>100677</v>
      </c>
    </row>
    <row r="21" spans="1:14">
      <c r="A21" s="6" t="s">
        <v>32</v>
      </c>
      <c r="B21" s="1" t="s">
        <v>33</v>
      </c>
      <c r="C21" s="28">
        <v>9200</v>
      </c>
      <c r="D21" s="19">
        <v>6388</v>
      </c>
      <c r="E21" s="19">
        <v>3331</v>
      </c>
      <c r="F21" s="19">
        <v>8428</v>
      </c>
      <c r="G21" s="45">
        <v>10189</v>
      </c>
      <c r="H21" s="19">
        <v>5816</v>
      </c>
      <c r="I21" s="34">
        <v>5514</v>
      </c>
      <c r="J21" s="34">
        <v>11594</v>
      </c>
      <c r="K21" s="18">
        <v>7358</v>
      </c>
      <c r="L21" s="25">
        <v>3950</v>
      </c>
      <c r="M21" s="37">
        <v>0</v>
      </c>
      <c r="N21" s="13">
        <f t="shared" si="0"/>
        <v>71768</v>
      </c>
    </row>
    <row r="22" spans="1:14">
      <c r="A22" s="6" t="s">
        <v>34</v>
      </c>
      <c r="B22" s="1" t="s">
        <v>35</v>
      </c>
      <c r="C22" s="28">
        <v>3054</v>
      </c>
      <c r="D22" s="19">
        <v>2312</v>
      </c>
      <c r="E22" s="19">
        <v>1267</v>
      </c>
      <c r="F22" s="19">
        <v>2778</v>
      </c>
      <c r="G22" s="45">
        <v>3243</v>
      </c>
      <c r="H22" s="19">
        <v>2376</v>
      </c>
      <c r="I22" s="34">
        <v>2017</v>
      </c>
      <c r="J22" s="34">
        <v>4146</v>
      </c>
      <c r="K22" s="18">
        <v>2328</v>
      </c>
      <c r="L22" s="25">
        <v>1391</v>
      </c>
      <c r="M22" s="37">
        <v>9</v>
      </c>
      <c r="N22" s="13">
        <f t="shared" si="0"/>
        <v>24921</v>
      </c>
    </row>
    <row r="23" spans="1:14">
      <c r="A23" s="6" t="s">
        <v>36</v>
      </c>
      <c r="B23" s="1" t="s">
        <v>37</v>
      </c>
      <c r="C23" s="28">
        <v>10</v>
      </c>
      <c r="D23" s="19">
        <v>19</v>
      </c>
      <c r="E23" s="19">
        <v>2337</v>
      </c>
      <c r="F23" s="19">
        <v>1060</v>
      </c>
      <c r="G23" s="45">
        <v>50</v>
      </c>
      <c r="H23" s="19">
        <v>14</v>
      </c>
      <c r="I23" s="33">
        <v>8</v>
      </c>
      <c r="J23" s="33">
        <v>48</v>
      </c>
      <c r="K23" s="18">
        <v>8</v>
      </c>
      <c r="L23" s="25">
        <v>422</v>
      </c>
      <c r="M23" s="49">
        <v>0</v>
      </c>
      <c r="N23" s="13">
        <f t="shared" si="0"/>
        <v>3976</v>
      </c>
    </row>
    <row r="24" spans="1:14">
      <c r="A24" s="6" t="s">
        <v>38</v>
      </c>
      <c r="B24" s="1" t="s">
        <v>39</v>
      </c>
      <c r="C24" s="28">
        <v>42</v>
      </c>
      <c r="D24" s="19">
        <v>23</v>
      </c>
      <c r="E24" s="19">
        <v>27</v>
      </c>
      <c r="F24" s="19">
        <v>12</v>
      </c>
      <c r="G24" s="45">
        <v>33</v>
      </c>
      <c r="H24" s="19">
        <v>73</v>
      </c>
      <c r="I24" s="33">
        <v>54</v>
      </c>
      <c r="J24" s="33">
        <v>60</v>
      </c>
      <c r="K24" s="18">
        <v>27</v>
      </c>
      <c r="L24" s="25">
        <v>36</v>
      </c>
      <c r="M24" s="49">
        <v>0</v>
      </c>
      <c r="N24" s="13">
        <f t="shared" si="0"/>
        <v>387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45">
        <v>0</v>
      </c>
      <c r="H25" s="19">
        <v>0</v>
      </c>
      <c r="I25" s="33">
        <v>0</v>
      </c>
      <c r="J25" s="33">
        <v>0</v>
      </c>
      <c r="K25" s="18">
        <v>0</v>
      </c>
      <c r="L25" s="25">
        <v>0</v>
      </c>
      <c r="M25" s="50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45">
        <v>0</v>
      </c>
      <c r="H26" s="19">
        <v>0</v>
      </c>
      <c r="I26" s="33">
        <v>13</v>
      </c>
      <c r="J26" s="33">
        <v>0</v>
      </c>
      <c r="K26" s="18">
        <v>11</v>
      </c>
      <c r="L26" s="25">
        <v>0</v>
      </c>
      <c r="M26" s="50">
        <v>0</v>
      </c>
      <c r="N26" s="13">
        <f t="shared" si="0"/>
        <v>24</v>
      </c>
    </row>
    <row r="27" spans="1:14">
      <c r="A27" s="6" t="s">
        <v>44</v>
      </c>
      <c r="B27" s="1" t="s">
        <v>45</v>
      </c>
      <c r="C27" s="28">
        <v>6</v>
      </c>
      <c r="D27" s="19">
        <v>23</v>
      </c>
      <c r="E27" s="19">
        <v>4</v>
      </c>
      <c r="F27" s="19">
        <v>0</v>
      </c>
      <c r="G27" s="45">
        <v>24</v>
      </c>
      <c r="H27" s="19">
        <v>37</v>
      </c>
      <c r="I27" s="33">
        <v>9</v>
      </c>
      <c r="J27" s="33">
        <v>19</v>
      </c>
      <c r="K27" s="18">
        <v>23</v>
      </c>
      <c r="L27" s="25">
        <v>11</v>
      </c>
      <c r="M27" s="50">
        <v>0</v>
      </c>
      <c r="N27" s="13">
        <f t="shared" si="0"/>
        <v>156</v>
      </c>
    </row>
    <row r="28" spans="1:14">
      <c r="A28" s="6" t="s">
        <v>46</v>
      </c>
      <c r="B28" s="1" t="s">
        <v>47</v>
      </c>
      <c r="C28" s="28">
        <v>1706</v>
      </c>
      <c r="D28" s="19">
        <v>943</v>
      </c>
      <c r="E28" s="19">
        <v>106</v>
      </c>
      <c r="F28" s="19">
        <v>21</v>
      </c>
      <c r="G28" s="45">
        <v>469</v>
      </c>
      <c r="H28" s="19">
        <v>1396</v>
      </c>
      <c r="I28" s="33">
        <v>718</v>
      </c>
      <c r="J28" s="33">
        <v>166</v>
      </c>
      <c r="K28" s="18">
        <v>311</v>
      </c>
      <c r="L28" s="25">
        <v>231</v>
      </c>
      <c r="M28" s="50">
        <v>0</v>
      </c>
      <c r="N28" s="13">
        <f t="shared" si="0"/>
        <v>6067</v>
      </c>
    </row>
    <row r="29" spans="1:14">
      <c r="A29" s="6" t="s">
        <v>48</v>
      </c>
      <c r="B29" s="1" t="s">
        <v>49</v>
      </c>
      <c r="C29" s="28">
        <v>262</v>
      </c>
      <c r="D29" s="19">
        <v>0</v>
      </c>
      <c r="E29" s="19">
        <v>2</v>
      </c>
      <c r="F29" s="19">
        <v>0</v>
      </c>
      <c r="G29" s="45">
        <v>146</v>
      </c>
      <c r="H29" s="19">
        <v>24</v>
      </c>
      <c r="I29" s="33">
        <v>268</v>
      </c>
      <c r="J29" s="33">
        <v>0</v>
      </c>
      <c r="K29" s="18">
        <v>0</v>
      </c>
      <c r="L29" s="25">
        <v>442</v>
      </c>
      <c r="M29" s="50">
        <v>0</v>
      </c>
      <c r="N29" s="13">
        <f t="shared" si="0"/>
        <v>1144</v>
      </c>
    </row>
    <row r="30" spans="1:14">
      <c r="A30" s="6" t="s">
        <v>50</v>
      </c>
      <c r="B30" s="1" t="s">
        <v>51</v>
      </c>
      <c r="C30" s="28"/>
      <c r="D30" s="19">
        <v>12</v>
      </c>
      <c r="E30" s="19">
        <v>1</v>
      </c>
      <c r="F30" s="19">
        <v>0</v>
      </c>
      <c r="G30" s="45">
        <v>0</v>
      </c>
      <c r="H30" s="19">
        <v>0</v>
      </c>
      <c r="I30" s="33">
        <v>0</v>
      </c>
      <c r="J30" s="33">
        <v>0</v>
      </c>
      <c r="K30" s="18">
        <v>0</v>
      </c>
      <c r="L30" s="25">
        <v>1</v>
      </c>
      <c r="M30" s="50">
        <v>0</v>
      </c>
      <c r="N30" s="13">
        <f t="shared" si="0"/>
        <v>14</v>
      </c>
    </row>
    <row r="31" spans="1:14">
      <c r="A31" s="6" t="s">
        <v>52</v>
      </c>
      <c r="B31" s="1" t="s">
        <v>53</v>
      </c>
      <c r="C31" s="28">
        <v>2</v>
      </c>
      <c r="D31" s="19">
        <v>89</v>
      </c>
      <c r="E31" s="19">
        <v>0</v>
      </c>
      <c r="F31" s="19">
        <v>0</v>
      </c>
      <c r="G31" s="45">
        <v>1</v>
      </c>
      <c r="H31" s="19">
        <v>10</v>
      </c>
      <c r="I31" s="33">
        <v>4</v>
      </c>
      <c r="J31" s="33">
        <v>1</v>
      </c>
      <c r="K31" s="18">
        <v>0</v>
      </c>
      <c r="L31" s="25">
        <v>2</v>
      </c>
      <c r="M31" s="50">
        <v>0</v>
      </c>
      <c r="N31" s="13">
        <f t="shared" si="0"/>
        <v>109</v>
      </c>
    </row>
    <row r="32" spans="1:14">
      <c r="A32" s="6" t="s">
        <v>54</v>
      </c>
      <c r="B32" s="1" t="s">
        <v>55</v>
      </c>
      <c r="C32" s="28"/>
      <c r="D32" s="19">
        <v>0</v>
      </c>
      <c r="E32" s="19">
        <v>0</v>
      </c>
      <c r="F32" s="19">
        <v>0</v>
      </c>
      <c r="G32" s="45">
        <v>0</v>
      </c>
      <c r="H32" s="19">
        <v>0</v>
      </c>
      <c r="I32" s="33">
        <v>0</v>
      </c>
      <c r="J32" s="33">
        <v>0</v>
      </c>
      <c r="K32" s="18">
        <v>0</v>
      </c>
      <c r="L32" s="25">
        <v>0</v>
      </c>
      <c r="M32" s="50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8">
        <v>3101</v>
      </c>
      <c r="D33" s="19">
        <v>8231</v>
      </c>
      <c r="E33" s="19">
        <v>1475</v>
      </c>
      <c r="F33" s="19">
        <v>802</v>
      </c>
      <c r="G33" s="45">
        <v>2746</v>
      </c>
      <c r="H33" s="19">
        <v>8775</v>
      </c>
      <c r="I33" s="34">
        <v>8389</v>
      </c>
      <c r="J33" s="34">
        <v>3865</v>
      </c>
      <c r="K33" s="18">
        <v>2330</v>
      </c>
      <c r="L33" s="25">
        <v>1949</v>
      </c>
      <c r="M33" s="50">
        <v>0</v>
      </c>
      <c r="N33" s="13">
        <f t="shared" si="0"/>
        <v>41663</v>
      </c>
    </row>
    <row r="34" spans="1:14">
      <c r="A34" s="7" t="s">
        <v>58</v>
      </c>
      <c r="B34" s="8" t="s">
        <v>59</v>
      </c>
      <c r="C34" s="28">
        <v>22781</v>
      </c>
      <c r="D34" s="20">
        <v>19708</v>
      </c>
      <c r="E34" s="19">
        <v>9093</v>
      </c>
      <c r="F34" s="19">
        <v>13248</v>
      </c>
      <c r="G34" s="45">
        <v>18601</v>
      </c>
      <c r="H34" s="19">
        <v>23411</v>
      </c>
      <c r="I34" s="34">
        <v>20446</v>
      </c>
      <c r="J34" s="35">
        <v>20474</v>
      </c>
      <c r="K34" s="18">
        <v>13390</v>
      </c>
      <c r="L34" s="26">
        <v>11058</v>
      </c>
      <c r="M34" s="39">
        <v>9</v>
      </c>
      <c r="N34" s="9">
        <f t="shared" si="0"/>
        <v>172219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2">
        <v>12328</v>
      </c>
      <c r="D3" s="29">
        <v>4710</v>
      </c>
      <c r="E3" s="19">
        <v>2735</v>
      </c>
      <c r="F3" s="19">
        <v>6119</v>
      </c>
      <c r="G3" s="19">
        <v>9152</v>
      </c>
      <c r="H3" s="22">
        <v>12855</v>
      </c>
      <c r="I3" s="19">
        <v>4809</v>
      </c>
      <c r="J3" s="19">
        <v>9373</v>
      </c>
      <c r="K3" s="18">
        <v>6441</v>
      </c>
      <c r="L3" s="25">
        <v>5853</v>
      </c>
      <c r="M3" s="19">
        <v>475</v>
      </c>
      <c r="N3" s="13">
        <f>SUM(C3:M3)</f>
        <v>74850</v>
      </c>
    </row>
    <row r="4" spans="1:14">
      <c r="A4" s="6" t="s">
        <v>2</v>
      </c>
      <c r="B4" s="1" t="s">
        <v>3</v>
      </c>
      <c r="C4" s="42">
        <v>222</v>
      </c>
      <c r="D4" s="29">
        <v>92</v>
      </c>
      <c r="E4" s="19">
        <v>10</v>
      </c>
      <c r="F4" s="19">
        <v>0</v>
      </c>
      <c r="G4" s="19">
        <v>33</v>
      </c>
      <c r="H4" s="22">
        <v>664</v>
      </c>
      <c r="I4" s="19">
        <v>992</v>
      </c>
      <c r="J4" s="19">
        <v>61</v>
      </c>
      <c r="K4" s="18">
        <v>0</v>
      </c>
      <c r="L4" s="25">
        <v>350</v>
      </c>
      <c r="M4" s="19">
        <v>0</v>
      </c>
      <c r="N4" s="13">
        <f t="shared" ref="N4:N34" si="0">SUM(C4:M4)</f>
        <v>2424</v>
      </c>
    </row>
    <row r="5" spans="1:14">
      <c r="A5" s="6" t="s">
        <v>4</v>
      </c>
      <c r="B5" s="1" t="s">
        <v>5</v>
      </c>
      <c r="C5" s="42">
        <v>376</v>
      </c>
      <c r="D5" s="29">
        <v>438</v>
      </c>
      <c r="E5" s="19">
        <v>997</v>
      </c>
      <c r="F5" s="19">
        <v>109</v>
      </c>
      <c r="G5" s="19">
        <v>650</v>
      </c>
      <c r="H5" s="22">
        <v>909</v>
      </c>
      <c r="I5" s="19">
        <v>588</v>
      </c>
      <c r="J5" s="19">
        <v>356</v>
      </c>
      <c r="K5" s="18">
        <v>632</v>
      </c>
      <c r="L5" s="25">
        <v>344</v>
      </c>
      <c r="M5" s="19">
        <v>15</v>
      </c>
      <c r="N5" s="13">
        <f t="shared" si="0"/>
        <v>5414</v>
      </c>
    </row>
    <row r="6" spans="1:14">
      <c r="A6" s="6" t="s">
        <v>6</v>
      </c>
      <c r="B6" s="1" t="s">
        <v>7</v>
      </c>
      <c r="C6" s="42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42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42">
        <v>0</v>
      </c>
      <c r="D8" s="19">
        <v>0</v>
      </c>
      <c r="E8" s="19">
        <v>0</v>
      </c>
      <c r="F8" s="19">
        <v>0</v>
      </c>
      <c r="G8" s="19">
        <v>1</v>
      </c>
      <c r="H8" s="22">
        <v>3</v>
      </c>
      <c r="I8" s="19">
        <v>0</v>
      </c>
      <c r="J8" s="19">
        <v>0</v>
      </c>
      <c r="K8" s="18">
        <v>3</v>
      </c>
      <c r="L8" s="25">
        <v>1</v>
      </c>
      <c r="M8" s="19">
        <v>0</v>
      </c>
      <c r="N8" s="13">
        <f t="shared" si="0"/>
        <v>8</v>
      </c>
    </row>
    <row r="9" spans="1:14">
      <c r="A9" s="6" t="s">
        <v>12</v>
      </c>
      <c r="B9" s="1" t="s">
        <v>13</v>
      </c>
      <c r="C9" s="42">
        <v>4</v>
      </c>
      <c r="D9" s="19">
        <v>56</v>
      </c>
      <c r="E9" s="19">
        <v>27</v>
      </c>
      <c r="F9" s="19">
        <v>0</v>
      </c>
      <c r="G9" s="19">
        <v>21</v>
      </c>
      <c r="H9" s="22">
        <v>11</v>
      </c>
      <c r="I9" s="19">
        <v>51</v>
      </c>
      <c r="J9" s="19">
        <v>14</v>
      </c>
      <c r="K9" s="18">
        <v>14</v>
      </c>
      <c r="L9" s="25">
        <v>38</v>
      </c>
      <c r="M9" s="19">
        <v>0</v>
      </c>
      <c r="N9" s="13">
        <f t="shared" si="0"/>
        <v>236</v>
      </c>
    </row>
    <row r="10" spans="1:14">
      <c r="A10" s="6" t="s">
        <v>14</v>
      </c>
      <c r="B10" s="1" t="s">
        <v>15</v>
      </c>
      <c r="C10" s="42">
        <v>1710</v>
      </c>
      <c r="D10" s="19">
        <v>1053</v>
      </c>
      <c r="E10" s="19">
        <v>340</v>
      </c>
      <c r="F10" s="27">
        <v>107</v>
      </c>
      <c r="G10" s="19">
        <v>1176</v>
      </c>
      <c r="H10" s="22">
        <v>2393</v>
      </c>
      <c r="I10" s="19">
        <f>I11+I12</f>
        <v>1899</v>
      </c>
      <c r="J10" s="19">
        <f>SUM(J11:J12)</f>
        <v>403</v>
      </c>
      <c r="K10" s="18">
        <v>594</v>
      </c>
      <c r="L10" s="25">
        <f>SUM(L11:L12)</f>
        <v>537</v>
      </c>
      <c r="M10" s="19">
        <f>M11+M12</f>
        <v>2</v>
      </c>
      <c r="N10" s="13">
        <f t="shared" si="0"/>
        <v>10214</v>
      </c>
    </row>
    <row r="11" spans="1:14">
      <c r="A11" s="6" t="s">
        <v>16</v>
      </c>
      <c r="B11" s="1" t="s">
        <v>17</v>
      </c>
      <c r="C11" s="42">
        <v>1583</v>
      </c>
      <c r="D11" s="29">
        <v>805</v>
      </c>
      <c r="E11" s="19">
        <v>279</v>
      </c>
      <c r="F11" s="19">
        <v>86</v>
      </c>
      <c r="G11" s="19">
        <v>929</v>
      </c>
      <c r="H11" s="19">
        <v>1934</v>
      </c>
      <c r="I11" s="19">
        <v>1760</v>
      </c>
      <c r="J11" s="19">
        <v>249</v>
      </c>
      <c r="K11" s="18">
        <v>411</v>
      </c>
      <c r="L11" s="25">
        <v>254</v>
      </c>
      <c r="M11" s="19">
        <v>2</v>
      </c>
      <c r="N11" s="13">
        <f t="shared" si="0"/>
        <v>8292</v>
      </c>
    </row>
    <row r="12" spans="1:14">
      <c r="A12" s="6" t="s">
        <v>18</v>
      </c>
      <c r="B12" s="1" t="s">
        <v>19</v>
      </c>
      <c r="C12" s="42">
        <v>127</v>
      </c>
      <c r="D12" s="29">
        <v>248</v>
      </c>
      <c r="E12" s="19">
        <v>61</v>
      </c>
      <c r="F12" s="19">
        <v>21</v>
      </c>
      <c r="G12" s="19">
        <v>247</v>
      </c>
      <c r="H12" s="19">
        <v>459</v>
      </c>
      <c r="I12" s="19">
        <v>139</v>
      </c>
      <c r="J12" s="19">
        <v>154</v>
      </c>
      <c r="K12" s="18">
        <v>183</v>
      </c>
      <c r="L12" s="25">
        <v>283</v>
      </c>
      <c r="M12" s="19">
        <v>0</v>
      </c>
      <c r="N12" s="13">
        <f t="shared" si="0"/>
        <v>1922</v>
      </c>
    </row>
    <row r="13" spans="1:14">
      <c r="A13" s="6" t="s">
        <v>20</v>
      </c>
      <c r="B13" s="1" t="s">
        <v>21</v>
      </c>
      <c r="C13" s="42">
        <v>1559</v>
      </c>
      <c r="D13" s="19">
        <v>907</v>
      </c>
      <c r="E13" s="19">
        <v>124</v>
      </c>
      <c r="F13" s="27">
        <v>18</v>
      </c>
      <c r="G13" s="19">
        <v>1310</v>
      </c>
      <c r="H13" s="22">
        <v>3995</v>
      </c>
      <c r="I13" s="19">
        <f>I14+I15</f>
        <v>2166</v>
      </c>
      <c r="J13" s="19">
        <f>SUM(J14:J15)</f>
        <v>188</v>
      </c>
      <c r="K13" s="18">
        <v>291</v>
      </c>
      <c r="L13" s="25">
        <f>SUM(L14:L15)</f>
        <v>588</v>
      </c>
      <c r="M13" s="19">
        <f>M14+M15</f>
        <v>2</v>
      </c>
      <c r="N13" s="13">
        <f t="shared" si="0"/>
        <v>11148</v>
      </c>
    </row>
    <row r="14" spans="1:14">
      <c r="A14" s="6" t="s">
        <v>16</v>
      </c>
      <c r="B14" s="1" t="s">
        <v>22</v>
      </c>
      <c r="C14" s="42">
        <v>1469</v>
      </c>
      <c r="D14" s="19">
        <v>732</v>
      </c>
      <c r="E14" s="19">
        <v>93</v>
      </c>
      <c r="F14" s="19">
        <v>11</v>
      </c>
      <c r="G14" s="19">
        <v>933</v>
      </c>
      <c r="H14" s="19">
        <v>3526</v>
      </c>
      <c r="I14" s="19">
        <v>1803</v>
      </c>
      <c r="J14" s="19">
        <v>125</v>
      </c>
      <c r="K14" s="18">
        <v>204</v>
      </c>
      <c r="L14" s="25">
        <v>256</v>
      </c>
      <c r="M14" s="19">
        <v>2</v>
      </c>
      <c r="N14" s="13">
        <f t="shared" si="0"/>
        <v>9154</v>
      </c>
    </row>
    <row r="15" spans="1:14">
      <c r="A15" s="6" t="s">
        <v>18</v>
      </c>
      <c r="B15" s="1" t="s">
        <v>23</v>
      </c>
      <c r="C15" s="42">
        <v>90</v>
      </c>
      <c r="D15" s="19">
        <v>175</v>
      </c>
      <c r="E15" s="19">
        <v>31</v>
      </c>
      <c r="F15" s="19">
        <v>7</v>
      </c>
      <c r="G15" s="19">
        <v>377</v>
      </c>
      <c r="H15" s="19">
        <v>469</v>
      </c>
      <c r="I15" s="19">
        <v>363</v>
      </c>
      <c r="J15" s="19">
        <v>63</v>
      </c>
      <c r="K15" s="18">
        <v>87</v>
      </c>
      <c r="L15" s="25">
        <v>332</v>
      </c>
      <c r="M15" s="19">
        <v>0</v>
      </c>
      <c r="N15" s="13">
        <f t="shared" si="0"/>
        <v>1994</v>
      </c>
    </row>
    <row r="16" spans="1:14">
      <c r="A16" s="6" t="s">
        <v>24</v>
      </c>
      <c r="B16" s="1" t="s">
        <v>25</v>
      </c>
      <c r="C16" s="42">
        <v>1796</v>
      </c>
      <c r="D16" s="19">
        <v>1960</v>
      </c>
      <c r="E16" s="19">
        <v>374</v>
      </c>
      <c r="F16" s="27">
        <v>125</v>
      </c>
      <c r="G16" s="19">
        <v>1310</v>
      </c>
      <c r="H16" s="22">
        <v>4019</v>
      </c>
      <c r="I16" s="19">
        <f>I17+I18</f>
        <v>2166</v>
      </c>
      <c r="J16" s="19">
        <f>SUM(J17:J18)</f>
        <v>438</v>
      </c>
      <c r="K16" s="18">
        <v>665</v>
      </c>
      <c r="L16" s="25">
        <f>SUM(L17:L18)</f>
        <v>592</v>
      </c>
      <c r="M16" s="19">
        <f>M17+M18</f>
        <v>4</v>
      </c>
      <c r="N16" s="13">
        <f t="shared" si="0"/>
        <v>13449</v>
      </c>
    </row>
    <row r="17" spans="1:14">
      <c r="A17" s="6" t="s">
        <v>16</v>
      </c>
      <c r="B17" s="1" t="s">
        <v>26</v>
      </c>
      <c r="C17" s="42">
        <v>1589</v>
      </c>
      <c r="D17" s="29">
        <v>1537</v>
      </c>
      <c r="E17" s="19">
        <v>282</v>
      </c>
      <c r="F17" s="27">
        <v>97</v>
      </c>
      <c r="G17" s="19">
        <v>933</v>
      </c>
      <c r="H17" s="19">
        <v>3528</v>
      </c>
      <c r="I17" s="19">
        <v>1803</v>
      </c>
      <c r="J17" s="19">
        <v>260</v>
      </c>
      <c r="K17" s="18">
        <v>418</v>
      </c>
      <c r="L17" s="25">
        <v>256</v>
      </c>
      <c r="M17" s="19">
        <f>M11+M14</f>
        <v>4</v>
      </c>
      <c r="N17" s="13">
        <f t="shared" si="0"/>
        <v>10707</v>
      </c>
    </row>
    <row r="18" spans="1:14">
      <c r="A18" s="6" t="s">
        <v>18</v>
      </c>
      <c r="B18" s="1" t="s">
        <v>27</v>
      </c>
      <c r="C18" s="42">
        <v>207</v>
      </c>
      <c r="D18" s="29">
        <v>423</v>
      </c>
      <c r="E18" s="19">
        <v>92</v>
      </c>
      <c r="F18" s="27">
        <v>28</v>
      </c>
      <c r="G18" s="19">
        <v>377</v>
      </c>
      <c r="H18" s="19">
        <v>491</v>
      </c>
      <c r="I18" s="19">
        <v>363</v>
      </c>
      <c r="J18" s="19">
        <v>178</v>
      </c>
      <c r="K18" s="18">
        <v>247</v>
      </c>
      <c r="L18" s="25">
        <v>336</v>
      </c>
      <c r="M18" s="19">
        <f>M12+M15</f>
        <v>0</v>
      </c>
      <c r="N18" s="13">
        <f t="shared" si="0"/>
        <v>2742</v>
      </c>
    </row>
    <row r="19" spans="1:14">
      <c r="A19" s="6" t="s">
        <v>28</v>
      </c>
      <c r="B19" s="1" t="s">
        <v>29</v>
      </c>
      <c r="C19" s="42">
        <v>11410</v>
      </c>
      <c r="D19" s="19">
        <v>7603</v>
      </c>
      <c r="E19" s="19">
        <v>8228</v>
      </c>
      <c r="F19" s="27">
        <v>9913</v>
      </c>
      <c r="G19" s="19">
        <v>13206</v>
      </c>
      <c r="H19" s="40">
        <f>H20+H24+H25</f>
        <v>8547</v>
      </c>
      <c r="I19" s="19">
        <f>I20+I24+I25</f>
        <v>7775</v>
      </c>
      <c r="J19" s="19">
        <f>SUM(J20,J24:J25)</f>
        <v>16927</v>
      </c>
      <c r="K19" s="18">
        <v>9597</v>
      </c>
      <c r="L19" s="25">
        <f>L20+L24+L25</f>
        <v>5767</v>
      </c>
      <c r="M19" s="30">
        <f>M20+M25</f>
        <v>790</v>
      </c>
      <c r="N19" s="13">
        <f t="shared" si="0"/>
        <v>99763</v>
      </c>
    </row>
    <row r="20" spans="1:14">
      <c r="A20" s="6" t="s">
        <v>30</v>
      </c>
      <c r="B20" s="1" t="s">
        <v>31</v>
      </c>
      <c r="C20" s="42">
        <v>11381</v>
      </c>
      <c r="D20" s="19">
        <v>7569</v>
      </c>
      <c r="E20" s="19">
        <v>8199</v>
      </c>
      <c r="F20" s="27">
        <v>9913</v>
      </c>
      <c r="G20" s="19">
        <v>13160</v>
      </c>
      <c r="H20" s="40">
        <f>H21+H22+H23</f>
        <v>8468</v>
      </c>
      <c r="I20" s="19">
        <f>I21+I22+I23</f>
        <v>7712</v>
      </c>
      <c r="J20" s="19">
        <f>SUM(J21:J23)</f>
        <v>16892</v>
      </c>
      <c r="K20" s="18">
        <v>9558</v>
      </c>
      <c r="L20" s="25">
        <f>SUM(L21:L23)</f>
        <v>5744</v>
      </c>
      <c r="M20" s="31">
        <f>M21+M22+M23+M24</f>
        <v>790</v>
      </c>
      <c r="N20" s="13">
        <f t="shared" si="0"/>
        <v>99386</v>
      </c>
    </row>
    <row r="21" spans="1:14">
      <c r="A21" s="6" t="s">
        <v>32</v>
      </c>
      <c r="B21" s="1" t="s">
        <v>33</v>
      </c>
      <c r="C21" s="42">
        <v>8640</v>
      </c>
      <c r="D21" s="19">
        <v>5372</v>
      </c>
      <c r="E21" s="19">
        <v>3512</v>
      </c>
      <c r="F21" s="27">
        <v>7055</v>
      </c>
      <c r="G21" s="19">
        <v>9907</v>
      </c>
      <c r="H21" s="19">
        <v>5946</v>
      </c>
      <c r="I21" s="19">
        <v>5547</v>
      </c>
      <c r="J21" s="19">
        <v>12140</v>
      </c>
      <c r="K21" s="18">
        <v>7213</v>
      </c>
      <c r="L21" s="25">
        <v>3887</v>
      </c>
      <c r="M21" s="30">
        <v>541</v>
      </c>
      <c r="N21" s="13">
        <f t="shared" si="0"/>
        <v>69760</v>
      </c>
    </row>
    <row r="22" spans="1:14">
      <c r="A22" s="6" t="s">
        <v>34</v>
      </c>
      <c r="B22" s="1" t="s">
        <v>35</v>
      </c>
      <c r="C22" s="42">
        <v>2728</v>
      </c>
      <c r="D22" s="19">
        <v>2176</v>
      </c>
      <c r="E22" s="19">
        <v>1400</v>
      </c>
      <c r="F22" s="27">
        <v>2500</v>
      </c>
      <c r="G22" s="19">
        <v>3216</v>
      </c>
      <c r="H22" s="19">
        <v>2491</v>
      </c>
      <c r="I22" s="19">
        <v>2149</v>
      </c>
      <c r="J22" s="19">
        <v>4693</v>
      </c>
      <c r="K22" s="18">
        <v>2331</v>
      </c>
      <c r="L22" s="25">
        <v>1415</v>
      </c>
      <c r="M22" s="30">
        <v>168</v>
      </c>
      <c r="N22" s="13">
        <f t="shared" si="0"/>
        <v>25267</v>
      </c>
    </row>
    <row r="23" spans="1:14">
      <c r="A23" s="6" t="s">
        <v>36</v>
      </c>
      <c r="B23" s="1" t="s">
        <v>37</v>
      </c>
      <c r="C23" s="42">
        <v>13</v>
      </c>
      <c r="D23" s="19">
        <v>21</v>
      </c>
      <c r="E23" s="19">
        <v>3287</v>
      </c>
      <c r="F23" s="27">
        <v>353</v>
      </c>
      <c r="G23" s="19">
        <v>37</v>
      </c>
      <c r="H23" s="19">
        <v>31</v>
      </c>
      <c r="I23" s="19">
        <v>16</v>
      </c>
      <c r="J23" s="19">
        <v>59</v>
      </c>
      <c r="K23" s="18">
        <v>14</v>
      </c>
      <c r="L23" s="25">
        <v>442</v>
      </c>
      <c r="M23" s="30">
        <v>80</v>
      </c>
      <c r="N23" s="13">
        <f t="shared" si="0"/>
        <v>4353</v>
      </c>
    </row>
    <row r="24" spans="1:14">
      <c r="A24" s="6" t="s">
        <v>38</v>
      </c>
      <c r="B24" s="1" t="s">
        <v>39</v>
      </c>
      <c r="C24" s="42">
        <v>29</v>
      </c>
      <c r="D24" s="19">
        <v>34</v>
      </c>
      <c r="E24" s="19">
        <v>29</v>
      </c>
      <c r="F24" s="27">
        <v>5</v>
      </c>
      <c r="G24" s="19">
        <v>46</v>
      </c>
      <c r="H24" s="19">
        <v>79</v>
      </c>
      <c r="I24" s="19">
        <v>63</v>
      </c>
      <c r="J24" s="19">
        <v>35</v>
      </c>
      <c r="K24" s="18">
        <v>39</v>
      </c>
      <c r="L24" s="25">
        <v>23</v>
      </c>
      <c r="M24" s="30">
        <v>1</v>
      </c>
      <c r="N24" s="13">
        <f t="shared" si="0"/>
        <v>383</v>
      </c>
    </row>
    <row r="25" spans="1:14">
      <c r="A25" s="6" t="s">
        <v>40</v>
      </c>
      <c r="B25" s="1" t="s">
        <v>41</v>
      </c>
      <c r="C25" s="42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2">
        <v>0</v>
      </c>
      <c r="D26" s="19">
        <v>0</v>
      </c>
      <c r="E26" s="19">
        <v>0</v>
      </c>
      <c r="F26" s="27">
        <v>0</v>
      </c>
      <c r="G26" s="19">
        <v>3</v>
      </c>
      <c r="H26" s="22">
        <v>0</v>
      </c>
      <c r="I26" s="19">
        <v>18</v>
      </c>
      <c r="J26" s="19">
        <v>0</v>
      </c>
      <c r="K26" s="18">
        <v>14</v>
      </c>
      <c r="L26" s="25">
        <v>0</v>
      </c>
      <c r="M26" s="19">
        <v>0</v>
      </c>
      <c r="N26" s="13">
        <f t="shared" si="0"/>
        <v>35</v>
      </c>
    </row>
    <row r="27" spans="1:14">
      <c r="A27" s="6" t="s">
        <v>44</v>
      </c>
      <c r="B27" s="1" t="s">
        <v>45</v>
      </c>
      <c r="C27" s="42">
        <v>3</v>
      </c>
      <c r="D27" s="19">
        <v>15</v>
      </c>
      <c r="E27" s="19">
        <v>1</v>
      </c>
      <c r="F27" s="27">
        <v>0</v>
      </c>
      <c r="G27" s="19">
        <v>17</v>
      </c>
      <c r="H27" s="22">
        <v>33</v>
      </c>
      <c r="I27" s="19">
        <v>6</v>
      </c>
      <c r="J27" s="19">
        <v>15</v>
      </c>
      <c r="K27" s="18">
        <v>10</v>
      </c>
      <c r="L27" s="25">
        <v>9</v>
      </c>
      <c r="M27" s="19">
        <v>0</v>
      </c>
      <c r="N27" s="13">
        <f t="shared" si="0"/>
        <v>109</v>
      </c>
    </row>
    <row r="28" spans="1:14">
      <c r="A28" s="6" t="s">
        <v>46</v>
      </c>
      <c r="B28" s="1" t="s">
        <v>47</v>
      </c>
      <c r="C28" s="42">
        <v>1556</v>
      </c>
      <c r="D28" s="19">
        <v>1000</v>
      </c>
      <c r="E28" s="19">
        <v>95</v>
      </c>
      <c r="F28" s="27">
        <v>21</v>
      </c>
      <c r="G28" s="19">
        <v>467</v>
      </c>
      <c r="H28" s="22">
        <v>1473</v>
      </c>
      <c r="I28" s="19">
        <v>697</v>
      </c>
      <c r="J28" s="19">
        <v>161</v>
      </c>
      <c r="K28" s="18">
        <v>337</v>
      </c>
      <c r="L28" s="25">
        <v>270</v>
      </c>
      <c r="M28" s="19">
        <v>4</v>
      </c>
      <c r="N28" s="13">
        <f t="shared" si="0"/>
        <v>6081</v>
      </c>
    </row>
    <row r="29" spans="1:14">
      <c r="A29" s="6" t="s">
        <v>48</v>
      </c>
      <c r="B29" s="1" t="s">
        <v>49</v>
      </c>
      <c r="C29" s="42">
        <v>107</v>
      </c>
      <c r="D29" s="19">
        <v>0</v>
      </c>
      <c r="E29" s="19">
        <v>6</v>
      </c>
      <c r="F29" s="27">
        <v>0</v>
      </c>
      <c r="G29" s="19">
        <v>172</v>
      </c>
      <c r="H29" s="22">
        <v>5</v>
      </c>
      <c r="I29" s="19">
        <v>1669</v>
      </c>
      <c r="J29" s="19">
        <v>0</v>
      </c>
      <c r="K29" s="18">
        <v>0</v>
      </c>
      <c r="L29" s="25">
        <v>398</v>
      </c>
      <c r="M29" s="19">
        <v>0</v>
      </c>
      <c r="N29" s="13">
        <f t="shared" si="0"/>
        <v>2357</v>
      </c>
    </row>
    <row r="30" spans="1:14">
      <c r="A30" s="6" t="s">
        <v>50</v>
      </c>
      <c r="B30" s="1" t="s">
        <v>51</v>
      </c>
      <c r="C30" s="42">
        <v>0</v>
      </c>
      <c r="D30" s="19">
        <v>0</v>
      </c>
      <c r="E30" s="19">
        <v>1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2</v>
      </c>
      <c r="M30" s="19">
        <v>0</v>
      </c>
      <c r="N30" s="13">
        <f t="shared" si="0"/>
        <v>3</v>
      </c>
    </row>
    <row r="31" spans="1:14">
      <c r="A31" s="6" t="s">
        <v>52</v>
      </c>
      <c r="B31" s="1" t="s">
        <v>53</v>
      </c>
      <c r="C31" s="42">
        <v>2</v>
      </c>
      <c r="D31" s="19">
        <v>90</v>
      </c>
      <c r="E31" s="19">
        <v>0</v>
      </c>
      <c r="F31" s="27">
        <v>0</v>
      </c>
      <c r="G31" s="19">
        <v>1</v>
      </c>
      <c r="H31" s="22">
        <v>13</v>
      </c>
      <c r="I31" s="19">
        <v>3</v>
      </c>
      <c r="J31" s="19">
        <v>0</v>
      </c>
      <c r="K31" s="18">
        <v>0</v>
      </c>
      <c r="L31" s="25">
        <v>6</v>
      </c>
      <c r="M31" s="19">
        <v>0</v>
      </c>
      <c r="N31" s="13">
        <f t="shared" si="0"/>
        <v>115</v>
      </c>
    </row>
    <row r="32" spans="1:14">
      <c r="A32" s="6" t="s">
        <v>54</v>
      </c>
      <c r="B32" s="1" t="s">
        <v>55</v>
      </c>
      <c r="C32" s="42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2">
        <v>2507</v>
      </c>
      <c r="D33" s="19">
        <v>6918</v>
      </c>
      <c r="E33" s="19">
        <v>1184</v>
      </c>
      <c r="F33" s="27">
        <v>723</v>
      </c>
      <c r="G33" s="19">
        <v>2403</v>
      </c>
      <c r="H33" s="22">
        <v>6732</v>
      </c>
      <c r="I33" s="19">
        <v>7814</v>
      </c>
      <c r="J33" s="19">
        <v>2942</v>
      </c>
      <c r="K33" s="18">
        <v>2327</v>
      </c>
      <c r="L33" s="25">
        <v>1542</v>
      </c>
      <c r="M33" s="19">
        <v>13</v>
      </c>
      <c r="N33" s="13">
        <f t="shared" si="0"/>
        <v>35105</v>
      </c>
    </row>
    <row r="34" spans="1:14">
      <c r="A34" s="7" t="s">
        <v>58</v>
      </c>
      <c r="B34" s="8" t="s">
        <v>59</v>
      </c>
      <c r="C34" s="42">
        <v>21424</v>
      </c>
      <c r="D34" s="20">
        <v>17551</v>
      </c>
      <c r="E34" s="19">
        <v>10964</v>
      </c>
      <c r="F34" s="27">
        <v>10827</v>
      </c>
      <c r="G34" s="19">
        <v>18439</v>
      </c>
      <c r="H34" s="22">
        <v>21922</v>
      </c>
      <c r="I34" s="19">
        <v>21125</v>
      </c>
      <c r="J34" s="20">
        <v>20680</v>
      </c>
      <c r="K34" s="18">
        <v>13505</v>
      </c>
      <c r="L34" s="26">
        <v>11324</v>
      </c>
      <c r="M34" s="21">
        <v>824</v>
      </c>
      <c r="N34" s="9">
        <f t="shared" si="0"/>
        <v>168585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D3" sqref="D3:D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8">
        <v>55</v>
      </c>
      <c r="D3" s="29">
        <v>121</v>
      </c>
      <c r="E3" s="19">
        <v>27</v>
      </c>
      <c r="F3" s="19">
        <v>35</v>
      </c>
      <c r="G3" s="45">
        <v>93</v>
      </c>
      <c r="H3" s="19">
        <v>66</v>
      </c>
      <c r="I3" s="33">
        <v>46</v>
      </c>
      <c r="J3" s="33">
        <v>66</v>
      </c>
      <c r="K3" s="18">
        <v>20</v>
      </c>
      <c r="L3" s="25">
        <v>63</v>
      </c>
      <c r="M3" s="36"/>
      <c r="N3" s="14">
        <f>SUM(C3:M3)</f>
        <v>592</v>
      </c>
    </row>
    <row r="4" spans="1:14">
      <c r="A4" s="6" t="s">
        <v>2</v>
      </c>
      <c r="B4" s="1" t="s">
        <v>3</v>
      </c>
      <c r="C4" s="28">
        <v>1674</v>
      </c>
      <c r="D4" s="29">
        <v>911</v>
      </c>
      <c r="E4" s="19">
        <v>104</v>
      </c>
      <c r="F4" s="19">
        <v>0</v>
      </c>
      <c r="G4" s="45">
        <v>1331</v>
      </c>
      <c r="H4" s="19">
        <v>513</v>
      </c>
      <c r="I4" s="34">
        <v>1152</v>
      </c>
      <c r="J4" s="33">
        <v>692</v>
      </c>
      <c r="K4" s="18">
        <v>0</v>
      </c>
      <c r="L4" s="25">
        <v>759</v>
      </c>
      <c r="M4" s="36"/>
      <c r="N4" s="14">
        <f t="shared" ref="N4:N34" si="0">SUM(C4:M4)</f>
        <v>7136</v>
      </c>
    </row>
    <row r="5" spans="1:14">
      <c r="A5" s="6" t="s">
        <v>4</v>
      </c>
      <c r="B5" s="1" t="s">
        <v>5</v>
      </c>
      <c r="C5" s="28">
        <v>58</v>
      </c>
      <c r="D5" s="29">
        <v>49</v>
      </c>
      <c r="E5" s="19">
        <v>58</v>
      </c>
      <c r="F5" s="19">
        <v>23</v>
      </c>
      <c r="G5" s="45">
        <v>57</v>
      </c>
      <c r="H5" s="19">
        <v>113</v>
      </c>
      <c r="I5" s="33">
        <v>46</v>
      </c>
      <c r="J5" s="33">
        <v>28</v>
      </c>
      <c r="K5" s="18">
        <v>41</v>
      </c>
      <c r="L5" s="25">
        <v>44</v>
      </c>
      <c r="M5" s="36"/>
      <c r="N5" s="14">
        <f t="shared" si="0"/>
        <v>517</v>
      </c>
    </row>
    <row r="6" spans="1:14">
      <c r="A6" s="6" t="s">
        <v>6</v>
      </c>
      <c r="B6" s="1" t="s">
        <v>7</v>
      </c>
      <c r="C6" s="28"/>
      <c r="D6" s="19">
        <v>0</v>
      </c>
      <c r="E6" s="19">
        <v>0</v>
      </c>
      <c r="F6" s="19">
        <v>0</v>
      </c>
      <c r="G6" s="45">
        <v>0</v>
      </c>
      <c r="H6" s="19">
        <v>0</v>
      </c>
      <c r="I6" s="33">
        <v>0</v>
      </c>
      <c r="J6" s="33">
        <v>0</v>
      </c>
      <c r="K6" s="18">
        <v>0</v>
      </c>
      <c r="L6" s="25">
        <v>0</v>
      </c>
      <c r="M6" s="36"/>
      <c r="N6" s="14">
        <f t="shared" si="0"/>
        <v>0</v>
      </c>
    </row>
    <row r="7" spans="1:14">
      <c r="A7" s="6" t="s">
        <v>8</v>
      </c>
      <c r="B7" s="1" t="s">
        <v>9</v>
      </c>
      <c r="C7" s="28"/>
      <c r="D7" s="19">
        <v>0</v>
      </c>
      <c r="E7" s="19">
        <v>0</v>
      </c>
      <c r="F7" s="19">
        <v>0</v>
      </c>
      <c r="G7" s="45">
        <v>0</v>
      </c>
      <c r="H7" s="19">
        <v>0</v>
      </c>
      <c r="I7" s="33">
        <v>0</v>
      </c>
      <c r="J7" s="33">
        <v>0</v>
      </c>
      <c r="K7" s="18">
        <v>0</v>
      </c>
      <c r="L7" s="25">
        <v>0</v>
      </c>
      <c r="M7" s="36"/>
      <c r="N7" s="14">
        <f t="shared" si="0"/>
        <v>0</v>
      </c>
    </row>
    <row r="8" spans="1:14">
      <c r="A8" s="6" t="s">
        <v>10</v>
      </c>
      <c r="B8" s="1" t="s">
        <v>11</v>
      </c>
      <c r="C8" s="28"/>
      <c r="D8" s="19">
        <v>0</v>
      </c>
      <c r="E8" s="19">
        <v>0</v>
      </c>
      <c r="F8" s="19">
        <v>0</v>
      </c>
      <c r="G8" s="45">
        <v>0</v>
      </c>
      <c r="H8" s="19">
        <v>0</v>
      </c>
      <c r="I8" s="33">
        <v>0</v>
      </c>
      <c r="J8" s="33">
        <v>0</v>
      </c>
      <c r="K8" s="18">
        <v>0</v>
      </c>
      <c r="L8" s="25">
        <v>0</v>
      </c>
      <c r="M8" s="36"/>
      <c r="N8" s="14">
        <f t="shared" si="0"/>
        <v>0</v>
      </c>
    </row>
    <row r="9" spans="1:14">
      <c r="A9" s="6" t="s">
        <v>12</v>
      </c>
      <c r="B9" s="1" t="s">
        <v>13</v>
      </c>
      <c r="C9" s="28"/>
      <c r="D9" s="19">
        <v>0</v>
      </c>
      <c r="E9" s="19">
        <v>0</v>
      </c>
      <c r="F9" s="19">
        <v>0</v>
      </c>
      <c r="G9" s="45">
        <v>1</v>
      </c>
      <c r="H9" s="19">
        <v>0</v>
      </c>
      <c r="I9" s="33">
        <v>0</v>
      </c>
      <c r="J9" s="33">
        <v>0</v>
      </c>
      <c r="K9" s="18">
        <v>0</v>
      </c>
      <c r="L9" s="25">
        <v>0</v>
      </c>
      <c r="M9" s="36"/>
      <c r="N9" s="14">
        <f t="shared" si="0"/>
        <v>1</v>
      </c>
    </row>
    <row r="10" spans="1:14">
      <c r="A10" s="6" t="s">
        <v>14</v>
      </c>
      <c r="B10" s="1" t="s">
        <v>15</v>
      </c>
      <c r="C10" s="28">
        <v>2</v>
      </c>
      <c r="D10" s="19">
        <f>D11+D12</f>
        <v>23</v>
      </c>
      <c r="E10" s="19">
        <v>1</v>
      </c>
      <c r="F10" s="19">
        <v>1</v>
      </c>
      <c r="G10" s="45">
        <v>4</v>
      </c>
      <c r="H10" s="19">
        <v>10</v>
      </c>
      <c r="I10" s="33">
        <v>5</v>
      </c>
      <c r="J10" s="33">
        <v>1</v>
      </c>
      <c r="K10" s="18">
        <v>4</v>
      </c>
      <c r="L10" s="25">
        <f>SUM(L11:L12)</f>
        <v>4</v>
      </c>
      <c r="M10" s="36"/>
      <c r="N10" s="14">
        <f t="shared" si="0"/>
        <v>55</v>
      </c>
    </row>
    <row r="11" spans="1:14">
      <c r="A11" s="6" t="s">
        <v>16</v>
      </c>
      <c r="B11" s="1" t="s">
        <v>17</v>
      </c>
      <c r="C11" s="28">
        <v>1</v>
      </c>
      <c r="D11" s="29">
        <v>20</v>
      </c>
      <c r="E11" s="19">
        <v>0</v>
      </c>
      <c r="F11" s="19">
        <v>1</v>
      </c>
      <c r="G11" s="45">
        <v>3</v>
      </c>
      <c r="H11" s="19">
        <v>6</v>
      </c>
      <c r="I11" s="33">
        <v>1</v>
      </c>
      <c r="J11" s="33">
        <v>1</v>
      </c>
      <c r="K11" s="18">
        <v>1</v>
      </c>
      <c r="L11" s="25">
        <v>0</v>
      </c>
      <c r="M11" s="36"/>
      <c r="N11" s="14">
        <f t="shared" si="0"/>
        <v>34</v>
      </c>
    </row>
    <row r="12" spans="1:14">
      <c r="A12" s="6" t="s">
        <v>18</v>
      </c>
      <c r="B12" s="1" t="s">
        <v>19</v>
      </c>
      <c r="C12" s="28">
        <v>1</v>
      </c>
      <c r="D12" s="29">
        <v>3</v>
      </c>
      <c r="E12" s="19">
        <v>1</v>
      </c>
      <c r="F12" s="19">
        <v>0</v>
      </c>
      <c r="G12" s="45">
        <v>1</v>
      </c>
      <c r="H12" s="19">
        <v>4</v>
      </c>
      <c r="I12" s="33">
        <v>4</v>
      </c>
      <c r="J12" s="33">
        <v>0</v>
      </c>
      <c r="K12" s="18">
        <v>3</v>
      </c>
      <c r="L12" s="25">
        <v>4</v>
      </c>
      <c r="M12" s="36"/>
      <c r="N12" s="14">
        <f t="shared" si="0"/>
        <v>21</v>
      </c>
    </row>
    <row r="13" spans="1:14">
      <c r="A13" s="6" t="s">
        <v>20</v>
      </c>
      <c r="B13" s="1" t="s">
        <v>21</v>
      </c>
      <c r="C13" s="28">
        <v>14</v>
      </c>
      <c r="D13" s="19">
        <f>D14+D15</f>
        <v>10</v>
      </c>
      <c r="E13" s="19">
        <v>43</v>
      </c>
      <c r="F13" s="19">
        <v>3</v>
      </c>
      <c r="G13" s="45">
        <v>54</v>
      </c>
      <c r="H13" s="19">
        <v>95</v>
      </c>
      <c r="I13" s="33">
        <v>66</v>
      </c>
      <c r="J13" s="33">
        <v>26</v>
      </c>
      <c r="K13" s="18">
        <v>8</v>
      </c>
      <c r="L13" s="25">
        <f>SUM(L14:L15)</f>
        <v>3</v>
      </c>
      <c r="M13" s="36"/>
      <c r="N13" s="14">
        <f t="shared" si="0"/>
        <v>322</v>
      </c>
    </row>
    <row r="14" spans="1:14">
      <c r="A14" s="6" t="s">
        <v>16</v>
      </c>
      <c r="B14" s="1" t="s">
        <v>22</v>
      </c>
      <c r="C14" s="28">
        <v>13</v>
      </c>
      <c r="D14" s="19">
        <v>2</v>
      </c>
      <c r="E14" s="19">
        <v>6</v>
      </c>
      <c r="F14" s="19">
        <v>0</v>
      </c>
      <c r="G14" s="45">
        <v>12</v>
      </c>
      <c r="H14" s="19">
        <v>65</v>
      </c>
      <c r="I14" s="33">
        <v>32</v>
      </c>
      <c r="J14" s="33">
        <v>8</v>
      </c>
      <c r="K14" s="18">
        <v>0</v>
      </c>
      <c r="L14" s="25">
        <v>0</v>
      </c>
      <c r="M14" s="36"/>
      <c r="N14" s="14">
        <f t="shared" si="0"/>
        <v>138</v>
      </c>
    </row>
    <row r="15" spans="1:14">
      <c r="A15" s="6" t="s">
        <v>18</v>
      </c>
      <c r="B15" s="1" t="s">
        <v>23</v>
      </c>
      <c r="C15" s="28">
        <v>1</v>
      </c>
      <c r="D15" s="19">
        <v>8</v>
      </c>
      <c r="E15" s="19">
        <v>37</v>
      </c>
      <c r="F15" s="19">
        <v>3</v>
      </c>
      <c r="G15" s="45">
        <v>42</v>
      </c>
      <c r="H15" s="19">
        <v>30</v>
      </c>
      <c r="I15" s="33">
        <v>34</v>
      </c>
      <c r="J15" s="33">
        <v>18</v>
      </c>
      <c r="K15" s="18">
        <v>8</v>
      </c>
      <c r="L15" s="25">
        <v>3</v>
      </c>
      <c r="M15" s="36"/>
      <c r="N15" s="14">
        <f t="shared" si="0"/>
        <v>184</v>
      </c>
    </row>
    <row r="16" spans="1:14">
      <c r="A16" s="6" t="s">
        <v>24</v>
      </c>
      <c r="B16" s="1" t="s">
        <v>25</v>
      </c>
      <c r="C16" s="28">
        <v>16</v>
      </c>
      <c r="D16" s="19">
        <f t="shared" ref="D16:D18" si="1">D10+D13</f>
        <v>33</v>
      </c>
      <c r="E16" s="19">
        <v>44</v>
      </c>
      <c r="F16" s="19">
        <v>4</v>
      </c>
      <c r="G16" s="45">
        <v>58</v>
      </c>
      <c r="H16" s="19">
        <v>105</v>
      </c>
      <c r="I16" s="33">
        <v>71</v>
      </c>
      <c r="J16" s="33">
        <v>27</v>
      </c>
      <c r="K16" s="18">
        <v>12</v>
      </c>
      <c r="L16" s="25">
        <f>SUM(L17:L18)</f>
        <v>7</v>
      </c>
      <c r="M16" s="36"/>
      <c r="N16" s="14">
        <f t="shared" si="0"/>
        <v>377</v>
      </c>
    </row>
    <row r="17" spans="1:14">
      <c r="A17" s="6" t="s">
        <v>16</v>
      </c>
      <c r="B17" s="1" t="s">
        <v>26</v>
      </c>
      <c r="C17" s="28">
        <v>14</v>
      </c>
      <c r="D17" s="29">
        <f t="shared" si="1"/>
        <v>22</v>
      </c>
      <c r="E17" s="19">
        <v>6</v>
      </c>
      <c r="F17" s="19">
        <v>1</v>
      </c>
      <c r="G17" s="45">
        <v>15</v>
      </c>
      <c r="H17" s="19">
        <v>71</v>
      </c>
      <c r="I17" s="33">
        <v>33</v>
      </c>
      <c r="J17" s="33">
        <v>9</v>
      </c>
      <c r="K17" s="18">
        <v>1</v>
      </c>
      <c r="L17" s="25">
        <f t="shared" ref="L17:L18" si="2">L11+L14</f>
        <v>0</v>
      </c>
      <c r="M17" s="36"/>
      <c r="N17" s="14">
        <f t="shared" si="0"/>
        <v>172</v>
      </c>
    </row>
    <row r="18" spans="1:14">
      <c r="A18" s="6" t="s">
        <v>18</v>
      </c>
      <c r="B18" s="1" t="s">
        <v>27</v>
      </c>
      <c r="C18" s="28">
        <v>2</v>
      </c>
      <c r="D18" s="29">
        <f t="shared" si="1"/>
        <v>11</v>
      </c>
      <c r="E18" s="19">
        <v>38</v>
      </c>
      <c r="F18" s="19">
        <v>3</v>
      </c>
      <c r="G18" s="45">
        <v>43</v>
      </c>
      <c r="H18" s="19">
        <v>34</v>
      </c>
      <c r="I18" s="33">
        <v>38</v>
      </c>
      <c r="J18" s="33">
        <v>18</v>
      </c>
      <c r="K18" s="18">
        <v>11</v>
      </c>
      <c r="L18" s="25">
        <f t="shared" si="2"/>
        <v>7</v>
      </c>
      <c r="M18" s="36"/>
      <c r="N18" s="14">
        <f t="shared" si="0"/>
        <v>205</v>
      </c>
    </row>
    <row r="19" spans="1:14">
      <c r="A19" s="6" t="s">
        <v>28</v>
      </c>
      <c r="B19" s="1" t="s">
        <v>29</v>
      </c>
      <c r="C19" s="28">
        <v>310</v>
      </c>
      <c r="D19" s="19">
        <f>D20+D24+D25</f>
        <v>224</v>
      </c>
      <c r="E19" s="19">
        <v>172</v>
      </c>
      <c r="F19" s="19">
        <v>346</v>
      </c>
      <c r="G19" s="45">
        <v>348</v>
      </c>
      <c r="H19" s="22">
        <f>H20+H24+H25</f>
        <v>194</v>
      </c>
      <c r="I19" s="33">
        <v>164</v>
      </c>
      <c r="J19" s="33">
        <v>526</v>
      </c>
      <c r="K19" s="18">
        <v>246</v>
      </c>
      <c r="L19" s="25">
        <f>L20+L24+L25</f>
        <v>140</v>
      </c>
      <c r="M19" s="37"/>
      <c r="N19" s="14">
        <f t="shared" si="0"/>
        <v>2670</v>
      </c>
    </row>
    <row r="20" spans="1:14">
      <c r="A20" s="6" t="s">
        <v>30</v>
      </c>
      <c r="B20" s="1" t="s">
        <v>31</v>
      </c>
      <c r="C20" s="28">
        <v>310</v>
      </c>
      <c r="D20" s="19">
        <f>SUM(D21:D23)</f>
        <v>224</v>
      </c>
      <c r="E20" s="19">
        <v>171</v>
      </c>
      <c r="F20" s="19">
        <v>346</v>
      </c>
      <c r="G20" s="45">
        <v>347</v>
      </c>
      <c r="H20" s="22">
        <f t="shared" ref="H20" si="3">H21+H22+H23</f>
        <v>190</v>
      </c>
      <c r="I20" s="33">
        <v>163</v>
      </c>
      <c r="J20" s="33">
        <v>525</v>
      </c>
      <c r="K20" s="18">
        <v>246</v>
      </c>
      <c r="L20" s="25">
        <f>SUM(L21:L23)</f>
        <v>140</v>
      </c>
      <c r="M20" s="38"/>
      <c r="N20" s="14">
        <f t="shared" si="0"/>
        <v>2662</v>
      </c>
    </row>
    <row r="21" spans="1:14">
      <c r="A21" s="6" t="s">
        <v>32</v>
      </c>
      <c r="B21" s="1" t="s">
        <v>33</v>
      </c>
      <c r="C21" s="28">
        <v>293</v>
      </c>
      <c r="D21" s="19">
        <v>220</v>
      </c>
      <c r="E21" s="19">
        <v>154</v>
      </c>
      <c r="F21" s="19">
        <v>327</v>
      </c>
      <c r="G21" s="45">
        <v>324</v>
      </c>
      <c r="H21" s="19">
        <v>188</v>
      </c>
      <c r="I21" s="33">
        <v>147</v>
      </c>
      <c r="J21" s="33">
        <v>522</v>
      </c>
      <c r="K21" s="18">
        <v>242</v>
      </c>
      <c r="L21" s="25">
        <v>133</v>
      </c>
      <c r="M21" s="36"/>
      <c r="N21" s="14">
        <f t="shared" si="0"/>
        <v>2550</v>
      </c>
    </row>
    <row r="22" spans="1:14">
      <c r="A22" s="6" t="s">
        <v>34</v>
      </c>
      <c r="B22" s="1" t="s">
        <v>35</v>
      </c>
      <c r="C22" s="28">
        <v>17</v>
      </c>
      <c r="D22" s="19">
        <v>3</v>
      </c>
      <c r="E22" s="19">
        <v>15</v>
      </c>
      <c r="F22" s="19">
        <v>19</v>
      </c>
      <c r="G22" s="45">
        <v>23</v>
      </c>
      <c r="H22" s="19">
        <v>2</v>
      </c>
      <c r="I22" s="33">
        <v>16</v>
      </c>
      <c r="J22" s="33">
        <v>3</v>
      </c>
      <c r="K22" s="18">
        <v>4</v>
      </c>
      <c r="L22" s="25">
        <v>7</v>
      </c>
      <c r="M22" s="36"/>
      <c r="N22" s="14">
        <f t="shared" si="0"/>
        <v>109</v>
      </c>
    </row>
    <row r="23" spans="1:14">
      <c r="A23" s="6" t="s">
        <v>36</v>
      </c>
      <c r="B23" s="1" t="s">
        <v>37</v>
      </c>
      <c r="C23" s="28"/>
      <c r="D23" s="19">
        <v>1</v>
      </c>
      <c r="E23" s="19">
        <v>2</v>
      </c>
      <c r="F23" s="19">
        <v>0</v>
      </c>
      <c r="G23" s="45">
        <v>0</v>
      </c>
      <c r="H23" s="19">
        <v>0</v>
      </c>
      <c r="I23" s="33">
        <v>0</v>
      </c>
      <c r="J23" s="33">
        <v>0</v>
      </c>
      <c r="K23" s="18">
        <v>0</v>
      </c>
      <c r="L23" s="25">
        <v>0</v>
      </c>
      <c r="M23" s="37"/>
      <c r="N23" s="14">
        <f t="shared" si="0"/>
        <v>3</v>
      </c>
    </row>
    <row r="24" spans="1:14">
      <c r="A24" s="6" t="s">
        <v>38</v>
      </c>
      <c r="B24" s="1" t="s">
        <v>39</v>
      </c>
      <c r="C24" s="28"/>
      <c r="D24" s="19">
        <v>0</v>
      </c>
      <c r="E24" s="19">
        <v>1</v>
      </c>
      <c r="F24" s="19">
        <v>0</v>
      </c>
      <c r="G24" s="45">
        <v>1</v>
      </c>
      <c r="H24" s="19">
        <v>4</v>
      </c>
      <c r="I24" s="33">
        <v>1</v>
      </c>
      <c r="J24" s="33">
        <v>1</v>
      </c>
      <c r="K24" s="18">
        <v>0</v>
      </c>
      <c r="L24" s="25">
        <v>0</v>
      </c>
      <c r="M24" s="37"/>
      <c r="N24" s="14">
        <f t="shared" si="0"/>
        <v>8</v>
      </c>
    </row>
    <row r="25" spans="1:14">
      <c r="A25" s="6" t="s">
        <v>40</v>
      </c>
      <c r="B25" s="1" t="s">
        <v>41</v>
      </c>
      <c r="C25" s="28"/>
      <c r="D25" s="19">
        <v>0</v>
      </c>
      <c r="E25" s="19">
        <v>0</v>
      </c>
      <c r="F25" s="19">
        <v>0</v>
      </c>
      <c r="G25" s="45">
        <v>0</v>
      </c>
      <c r="H25" s="19">
        <v>0</v>
      </c>
      <c r="I25" s="33">
        <v>0</v>
      </c>
      <c r="J25" s="33">
        <v>0</v>
      </c>
      <c r="K25" s="18">
        <v>0</v>
      </c>
      <c r="L25" s="25">
        <v>0</v>
      </c>
      <c r="M25" s="36"/>
      <c r="N25" s="14">
        <f t="shared" si="0"/>
        <v>0</v>
      </c>
    </row>
    <row r="26" spans="1:14">
      <c r="A26" s="6" t="s">
        <v>42</v>
      </c>
      <c r="B26" s="1" t="s">
        <v>43</v>
      </c>
      <c r="C26" s="28"/>
      <c r="D26" s="19">
        <v>0</v>
      </c>
      <c r="E26" s="19">
        <v>0</v>
      </c>
      <c r="F26" s="19">
        <v>0</v>
      </c>
      <c r="G26" s="45">
        <v>0</v>
      </c>
      <c r="H26" s="19">
        <v>0</v>
      </c>
      <c r="I26" s="33">
        <v>0</v>
      </c>
      <c r="J26" s="33">
        <v>0</v>
      </c>
      <c r="K26" s="18">
        <v>0</v>
      </c>
      <c r="L26" s="25">
        <v>0</v>
      </c>
      <c r="M26" s="36"/>
      <c r="N26" s="14">
        <f t="shared" si="0"/>
        <v>0</v>
      </c>
    </row>
    <row r="27" spans="1:14">
      <c r="A27" s="6" t="s">
        <v>44</v>
      </c>
      <c r="B27" s="1" t="s">
        <v>45</v>
      </c>
      <c r="C27" s="28"/>
      <c r="D27" s="19">
        <v>0</v>
      </c>
      <c r="E27" s="19">
        <v>0</v>
      </c>
      <c r="F27" s="19">
        <v>0</v>
      </c>
      <c r="G27" s="45">
        <v>0</v>
      </c>
      <c r="H27" s="19">
        <v>0</v>
      </c>
      <c r="I27" s="33">
        <v>0</v>
      </c>
      <c r="J27" s="33">
        <v>0</v>
      </c>
      <c r="K27" s="18">
        <v>0</v>
      </c>
      <c r="L27" s="25">
        <v>0</v>
      </c>
      <c r="M27" s="36"/>
      <c r="N27" s="14">
        <f t="shared" si="0"/>
        <v>0</v>
      </c>
    </row>
    <row r="28" spans="1:14">
      <c r="A28" s="6" t="s">
        <v>46</v>
      </c>
      <c r="B28" s="1" t="s">
        <v>47</v>
      </c>
      <c r="C28" s="28"/>
      <c r="D28" s="19">
        <v>4</v>
      </c>
      <c r="E28" s="19">
        <v>1</v>
      </c>
      <c r="F28" s="19">
        <v>0</v>
      </c>
      <c r="G28" s="45">
        <v>5</v>
      </c>
      <c r="H28" s="19">
        <v>4</v>
      </c>
      <c r="I28" s="33">
        <v>4</v>
      </c>
      <c r="J28" s="33">
        <v>0</v>
      </c>
      <c r="K28" s="18">
        <v>4</v>
      </c>
      <c r="L28" s="25">
        <v>1</v>
      </c>
      <c r="M28" s="36"/>
      <c r="N28" s="14">
        <f t="shared" si="0"/>
        <v>23</v>
      </c>
    </row>
    <row r="29" spans="1:14">
      <c r="A29" s="6" t="s">
        <v>48</v>
      </c>
      <c r="B29" s="1" t="s">
        <v>49</v>
      </c>
      <c r="C29" s="28">
        <v>1</v>
      </c>
      <c r="D29" s="19">
        <v>0</v>
      </c>
      <c r="E29" s="19">
        <v>0</v>
      </c>
      <c r="F29" s="19">
        <v>0</v>
      </c>
      <c r="G29" s="45">
        <v>0</v>
      </c>
      <c r="H29" s="19">
        <v>0</v>
      </c>
      <c r="I29" s="33">
        <v>1</v>
      </c>
      <c r="J29" s="33">
        <v>0</v>
      </c>
      <c r="K29" s="18">
        <v>0</v>
      </c>
      <c r="L29" s="25">
        <v>1</v>
      </c>
      <c r="M29" s="36"/>
      <c r="N29" s="14">
        <f t="shared" si="0"/>
        <v>3</v>
      </c>
    </row>
    <row r="30" spans="1:14">
      <c r="A30" s="6" t="s">
        <v>50</v>
      </c>
      <c r="B30" s="1" t="s">
        <v>51</v>
      </c>
      <c r="C30" s="28"/>
      <c r="D30" s="19"/>
      <c r="E30" s="19">
        <v>0</v>
      </c>
      <c r="F30" s="19">
        <v>0</v>
      </c>
      <c r="G30" s="45">
        <v>0</v>
      </c>
      <c r="H30" s="19">
        <v>0</v>
      </c>
      <c r="I30" s="33">
        <v>0</v>
      </c>
      <c r="J30" s="33">
        <v>0</v>
      </c>
      <c r="K30" s="18">
        <v>0</v>
      </c>
      <c r="L30" s="25">
        <v>0</v>
      </c>
      <c r="M30" s="36"/>
      <c r="N30" s="14">
        <f t="shared" si="0"/>
        <v>0</v>
      </c>
    </row>
    <row r="31" spans="1:14">
      <c r="A31" s="6" t="s">
        <v>52</v>
      </c>
      <c r="B31" s="1" t="s">
        <v>53</v>
      </c>
      <c r="C31" s="28">
        <v>1</v>
      </c>
      <c r="D31" s="19"/>
      <c r="E31" s="19">
        <v>0</v>
      </c>
      <c r="F31" s="19">
        <v>0</v>
      </c>
      <c r="G31" s="45">
        <v>0</v>
      </c>
      <c r="H31" s="19">
        <v>0</v>
      </c>
      <c r="I31" s="33">
        <v>0</v>
      </c>
      <c r="J31" s="33">
        <v>0</v>
      </c>
      <c r="K31" s="18">
        <v>0</v>
      </c>
      <c r="L31" s="25">
        <v>1</v>
      </c>
      <c r="M31" s="36"/>
      <c r="N31" s="14">
        <f t="shared" si="0"/>
        <v>2</v>
      </c>
    </row>
    <row r="32" spans="1:14">
      <c r="A32" s="6" t="s">
        <v>54</v>
      </c>
      <c r="B32" s="1" t="s">
        <v>55</v>
      </c>
      <c r="C32" s="28"/>
      <c r="D32" s="19"/>
      <c r="E32" s="19">
        <v>0</v>
      </c>
      <c r="F32" s="19">
        <v>0</v>
      </c>
      <c r="G32" s="45">
        <v>0</v>
      </c>
      <c r="H32" s="19">
        <v>0</v>
      </c>
      <c r="I32" s="33">
        <v>0</v>
      </c>
      <c r="J32" s="33">
        <v>0</v>
      </c>
      <c r="K32" s="18">
        <v>0</v>
      </c>
      <c r="L32" s="25">
        <v>0</v>
      </c>
      <c r="M32" s="36"/>
      <c r="N32" s="14">
        <f t="shared" si="0"/>
        <v>0</v>
      </c>
    </row>
    <row r="33" spans="1:14">
      <c r="A33" s="6" t="s">
        <v>56</v>
      </c>
      <c r="B33" s="1" t="s">
        <v>57</v>
      </c>
      <c r="C33" s="28">
        <v>17</v>
      </c>
      <c r="D33" s="19">
        <v>17</v>
      </c>
      <c r="E33" s="19">
        <v>5</v>
      </c>
      <c r="F33" s="19">
        <v>10</v>
      </c>
      <c r="G33" s="45">
        <v>8</v>
      </c>
      <c r="H33" s="19">
        <v>21</v>
      </c>
      <c r="I33" s="33">
        <v>45</v>
      </c>
      <c r="J33" s="33">
        <v>7</v>
      </c>
      <c r="K33" s="18">
        <v>9</v>
      </c>
      <c r="L33" s="25">
        <v>21</v>
      </c>
      <c r="M33" s="36"/>
      <c r="N33" s="14">
        <f t="shared" si="0"/>
        <v>160</v>
      </c>
    </row>
    <row r="34" spans="1:14">
      <c r="A34" s="7" t="s">
        <v>58</v>
      </c>
      <c r="B34" s="8" t="s">
        <v>59</v>
      </c>
      <c r="C34" s="28">
        <v>2132</v>
      </c>
      <c r="D34" s="20">
        <f>D3+D4+D5+D6+D7+D8+D9+D16+D19+D26+D27+D28+D29+D30+D31+D32+D33</f>
        <v>1359</v>
      </c>
      <c r="E34" s="19">
        <v>411</v>
      </c>
      <c r="F34" s="19">
        <v>418</v>
      </c>
      <c r="G34" s="45">
        <v>1901</v>
      </c>
      <c r="H34" s="19">
        <v>1016</v>
      </c>
      <c r="I34" s="34">
        <v>1529</v>
      </c>
      <c r="J34" s="35">
        <v>1346</v>
      </c>
      <c r="K34" s="18">
        <v>332</v>
      </c>
      <c r="L34" s="26">
        <f>SUM(L3:L9)+L16+L19+SUM(L26:L33)</f>
        <v>1037</v>
      </c>
      <c r="M34" s="39"/>
      <c r="N34" s="17">
        <f t="shared" si="0"/>
        <v>11481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1">
        <v>84</v>
      </c>
      <c r="D3" s="29">
        <v>130</v>
      </c>
      <c r="E3" s="19">
        <v>26</v>
      </c>
      <c r="F3" s="19">
        <v>22</v>
      </c>
      <c r="G3" s="19">
        <v>65</v>
      </c>
      <c r="H3" s="22">
        <v>82</v>
      </c>
      <c r="I3" s="19">
        <v>52</v>
      </c>
      <c r="J3" s="19">
        <v>56</v>
      </c>
      <c r="K3" s="18">
        <v>32</v>
      </c>
      <c r="L3" s="25">
        <v>47</v>
      </c>
      <c r="M3" s="19">
        <v>0</v>
      </c>
      <c r="N3" s="13">
        <f t="shared" ref="N3:N34" si="0">SUM(C3:M3)</f>
        <v>596</v>
      </c>
    </row>
    <row r="4" spans="1:14">
      <c r="A4" s="6" t="s">
        <v>2</v>
      </c>
      <c r="B4" s="1" t="s">
        <v>3</v>
      </c>
      <c r="C4" s="41">
        <v>1376</v>
      </c>
      <c r="D4" s="29">
        <v>995</v>
      </c>
      <c r="E4" s="19">
        <v>121</v>
      </c>
      <c r="F4" s="19">
        <v>0</v>
      </c>
      <c r="G4" s="19">
        <v>1535</v>
      </c>
      <c r="H4" s="22">
        <v>600</v>
      </c>
      <c r="I4" s="19">
        <v>1352</v>
      </c>
      <c r="J4" s="19">
        <v>573</v>
      </c>
      <c r="K4" s="18">
        <v>0</v>
      </c>
      <c r="L4" s="25">
        <v>565</v>
      </c>
      <c r="M4" s="19">
        <v>0</v>
      </c>
      <c r="N4" s="13">
        <f t="shared" si="0"/>
        <v>7117</v>
      </c>
    </row>
    <row r="5" spans="1:14">
      <c r="A5" s="6" t="s">
        <v>4</v>
      </c>
      <c r="B5" s="1" t="s">
        <v>5</v>
      </c>
      <c r="C5" s="41">
        <v>48</v>
      </c>
      <c r="D5" s="29">
        <v>55</v>
      </c>
      <c r="E5" s="19">
        <v>45</v>
      </c>
      <c r="F5" s="19">
        <v>12</v>
      </c>
      <c r="G5" s="19">
        <v>94</v>
      </c>
      <c r="H5" s="22">
        <v>138</v>
      </c>
      <c r="I5" s="19">
        <v>87</v>
      </c>
      <c r="J5" s="19">
        <v>65</v>
      </c>
      <c r="K5" s="18">
        <v>63</v>
      </c>
      <c r="L5" s="25">
        <v>77</v>
      </c>
      <c r="M5" s="19">
        <v>4</v>
      </c>
      <c r="N5" s="13">
        <f t="shared" si="0"/>
        <v>688</v>
      </c>
    </row>
    <row r="6" spans="1:14">
      <c r="A6" s="6" t="s">
        <v>6</v>
      </c>
      <c r="B6" s="1" t="s">
        <v>7</v>
      </c>
      <c r="C6" s="41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41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41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1</v>
      </c>
      <c r="M8" s="19">
        <v>0</v>
      </c>
      <c r="N8" s="13">
        <f t="shared" si="0"/>
        <v>1</v>
      </c>
    </row>
    <row r="9" spans="1:14">
      <c r="A9" s="6" t="s">
        <v>12</v>
      </c>
      <c r="B9" s="1" t="s">
        <v>13</v>
      </c>
      <c r="C9" s="41">
        <v>0</v>
      </c>
      <c r="D9" s="19">
        <v>0</v>
      </c>
      <c r="E9" s="19">
        <v>0</v>
      </c>
      <c r="F9" s="19">
        <v>0</v>
      </c>
      <c r="G9" s="19">
        <v>3</v>
      </c>
      <c r="H9" s="22">
        <v>0</v>
      </c>
      <c r="I9" s="19">
        <v>0</v>
      </c>
      <c r="J9" s="19">
        <v>7</v>
      </c>
      <c r="K9" s="18">
        <v>0</v>
      </c>
      <c r="L9" s="25">
        <v>0</v>
      </c>
      <c r="M9" s="19">
        <v>0</v>
      </c>
      <c r="N9" s="13">
        <f t="shared" si="0"/>
        <v>10</v>
      </c>
    </row>
    <row r="10" spans="1:14">
      <c r="A10" s="6" t="s">
        <v>14</v>
      </c>
      <c r="B10" s="1" t="s">
        <v>15</v>
      </c>
      <c r="C10" s="41">
        <v>0</v>
      </c>
      <c r="D10" s="19">
        <v>37</v>
      </c>
      <c r="E10" s="19">
        <v>1</v>
      </c>
      <c r="F10" s="19">
        <v>0</v>
      </c>
      <c r="G10" s="19">
        <v>6</v>
      </c>
      <c r="H10" s="22">
        <v>17</v>
      </c>
      <c r="I10" s="19">
        <f t="shared" ref="I10" si="1">I11+I12</f>
        <v>6</v>
      </c>
      <c r="J10" s="19">
        <f t="shared" ref="J10" si="2">SUM(J11:J12)</f>
        <v>2</v>
      </c>
      <c r="K10" s="18">
        <v>6</v>
      </c>
      <c r="L10" s="25">
        <f>SUM(L11:L12)</f>
        <v>2</v>
      </c>
      <c r="M10" s="19">
        <v>0</v>
      </c>
      <c r="N10" s="13">
        <f t="shared" si="0"/>
        <v>77</v>
      </c>
    </row>
    <row r="11" spans="1:14">
      <c r="A11" s="6" t="s">
        <v>16</v>
      </c>
      <c r="B11" s="1" t="s">
        <v>17</v>
      </c>
      <c r="C11" s="41">
        <v>0</v>
      </c>
      <c r="D11" s="29">
        <v>36</v>
      </c>
      <c r="E11" s="19">
        <v>1</v>
      </c>
      <c r="F11" s="19">
        <v>0</v>
      </c>
      <c r="G11" s="19">
        <v>2</v>
      </c>
      <c r="H11" s="19">
        <v>10</v>
      </c>
      <c r="I11" s="19">
        <v>5</v>
      </c>
      <c r="J11" s="19">
        <v>1</v>
      </c>
      <c r="K11" s="18">
        <v>2</v>
      </c>
      <c r="L11" s="25">
        <v>0</v>
      </c>
      <c r="M11" s="19">
        <v>0</v>
      </c>
      <c r="N11" s="13">
        <f t="shared" si="0"/>
        <v>57</v>
      </c>
    </row>
    <row r="12" spans="1:14">
      <c r="A12" s="6" t="s">
        <v>18</v>
      </c>
      <c r="B12" s="1" t="s">
        <v>19</v>
      </c>
      <c r="C12" s="41">
        <v>0</v>
      </c>
      <c r="D12" s="29">
        <v>1</v>
      </c>
      <c r="E12" s="19">
        <v>0</v>
      </c>
      <c r="F12" s="19">
        <v>0</v>
      </c>
      <c r="G12" s="19">
        <v>4</v>
      </c>
      <c r="H12" s="19">
        <v>7</v>
      </c>
      <c r="I12" s="19">
        <v>1</v>
      </c>
      <c r="J12" s="19">
        <v>1</v>
      </c>
      <c r="K12" s="18">
        <v>4</v>
      </c>
      <c r="L12" s="25">
        <v>2</v>
      </c>
      <c r="M12" s="19">
        <v>0</v>
      </c>
      <c r="N12" s="13">
        <f t="shared" si="0"/>
        <v>20</v>
      </c>
    </row>
    <row r="13" spans="1:14">
      <c r="A13" s="6" t="s">
        <v>20</v>
      </c>
      <c r="B13" s="1" t="s">
        <v>21</v>
      </c>
      <c r="C13" s="41">
        <v>22</v>
      </c>
      <c r="D13" s="19">
        <v>10</v>
      </c>
      <c r="E13" s="19">
        <v>29</v>
      </c>
      <c r="F13" s="19">
        <v>1</v>
      </c>
      <c r="G13" s="19">
        <v>86</v>
      </c>
      <c r="H13" s="22">
        <v>80</v>
      </c>
      <c r="I13" s="19">
        <f t="shared" ref="I13" si="3">I14+I15</f>
        <v>64</v>
      </c>
      <c r="J13" s="19">
        <f t="shared" ref="J13" si="4">SUM(J14:J15)</f>
        <v>11</v>
      </c>
      <c r="K13" s="18">
        <v>33</v>
      </c>
      <c r="L13" s="25">
        <f>SUM(L14:L15)</f>
        <v>15</v>
      </c>
      <c r="M13" s="19">
        <f>M14+M15</f>
        <v>0</v>
      </c>
      <c r="N13" s="13">
        <f t="shared" si="0"/>
        <v>351</v>
      </c>
    </row>
    <row r="14" spans="1:14">
      <c r="A14" s="6" t="s">
        <v>16</v>
      </c>
      <c r="B14" s="1" t="s">
        <v>22</v>
      </c>
      <c r="C14" s="41">
        <v>15</v>
      </c>
      <c r="D14" s="19">
        <v>2</v>
      </c>
      <c r="E14" s="19">
        <v>0</v>
      </c>
      <c r="F14" s="19">
        <v>0</v>
      </c>
      <c r="G14" s="19">
        <v>13</v>
      </c>
      <c r="H14" s="19">
        <v>62</v>
      </c>
      <c r="I14" s="19">
        <v>25</v>
      </c>
      <c r="J14" s="19">
        <v>7</v>
      </c>
      <c r="K14" s="18">
        <v>0</v>
      </c>
      <c r="L14" s="25">
        <v>4</v>
      </c>
      <c r="M14" s="19">
        <v>0</v>
      </c>
      <c r="N14" s="13">
        <f t="shared" si="0"/>
        <v>128</v>
      </c>
    </row>
    <row r="15" spans="1:14">
      <c r="A15" s="6" t="s">
        <v>18</v>
      </c>
      <c r="B15" s="1" t="s">
        <v>23</v>
      </c>
      <c r="C15" s="41">
        <v>7</v>
      </c>
      <c r="D15" s="19">
        <v>8</v>
      </c>
      <c r="E15" s="19">
        <v>29</v>
      </c>
      <c r="F15" s="19">
        <v>1</v>
      </c>
      <c r="G15" s="19">
        <v>73</v>
      </c>
      <c r="H15" s="19">
        <v>18</v>
      </c>
      <c r="I15" s="19">
        <v>39</v>
      </c>
      <c r="J15" s="19">
        <v>4</v>
      </c>
      <c r="K15" s="18">
        <v>33</v>
      </c>
      <c r="L15" s="25">
        <v>11</v>
      </c>
      <c r="M15" s="19">
        <v>0</v>
      </c>
      <c r="N15" s="13">
        <f t="shared" si="0"/>
        <v>223</v>
      </c>
    </row>
    <row r="16" spans="1:14">
      <c r="A16" s="6" t="s">
        <v>24</v>
      </c>
      <c r="B16" s="1" t="s">
        <v>25</v>
      </c>
      <c r="C16" s="41">
        <v>22</v>
      </c>
      <c r="D16" s="19">
        <v>47</v>
      </c>
      <c r="E16" s="19">
        <v>30</v>
      </c>
      <c r="F16" s="19">
        <v>1</v>
      </c>
      <c r="G16" s="19">
        <v>92</v>
      </c>
      <c r="H16" s="22">
        <v>97</v>
      </c>
      <c r="I16" s="19">
        <f t="shared" ref="I16" si="5">I17+I18</f>
        <v>70</v>
      </c>
      <c r="J16" s="19">
        <f t="shared" ref="J16" si="6">SUM(J17:J18)</f>
        <v>13</v>
      </c>
      <c r="K16" s="18">
        <v>39</v>
      </c>
      <c r="L16" s="25">
        <f>SUM(L17:L18)</f>
        <v>17</v>
      </c>
      <c r="M16" s="19">
        <v>0</v>
      </c>
      <c r="N16" s="13">
        <f t="shared" si="0"/>
        <v>428</v>
      </c>
    </row>
    <row r="17" spans="1:14">
      <c r="A17" s="6" t="s">
        <v>16</v>
      </c>
      <c r="B17" s="1" t="s">
        <v>26</v>
      </c>
      <c r="C17" s="41">
        <v>15</v>
      </c>
      <c r="D17" s="29">
        <v>38</v>
      </c>
      <c r="E17" s="19">
        <v>1</v>
      </c>
      <c r="F17" s="19">
        <v>0</v>
      </c>
      <c r="G17" s="19">
        <v>15</v>
      </c>
      <c r="H17" s="19">
        <v>72</v>
      </c>
      <c r="I17" s="19">
        <f t="shared" ref="I17:J18" si="7">I11+I14</f>
        <v>30</v>
      </c>
      <c r="J17" s="19">
        <f t="shared" si="7"/>
        <v>8</v>
      </c>
      <c r="K17" s="18">
        <v>2</v>
      </c>
      <c r="L17" s="25">
        <f t="shared" ref="L17:L18" si="8">L11+L14</f>
        <v>4</v>
      </c>
      <c r="M17" s="19">
        <v>0</v>
      </c>
      <c r="N17" s="13">
        <f t="shared" si="0"/>
        <v>185</v>
      </c>
    </row>
    <row r="18" spans="1:14">
      <c r="A18" s="6" t="s">
        <v>18</v>
      </c>
      <c r="B18" s="1" t="s">
        <v>27</v>
      </c>
      <c r="C18" s="41">
        <v>7</v>
      </c>
      <c r="D18" s="29">
        <v>9</v>
      </c>
      <c r="E18" s="19">
        <v>29</v>
      </c>
      <c r="F18" s="19">
        <v>1</v>
      </c>
      <c r="G18" s="19">
        <v>77</v>
      </c>
      <c r="H18" s="19">
        <v>25</v>
      </c>
      <c r="I18" s="19">
        <f t="shared" si="7"/>
        <v>40</v>
      </c>
      <c r="J18" s="19">
        <f t="shared" si="7"/>
        <v>5</v>
      </c>
      <c r="K18" s="18">
        <v>37</v>
      </c>
      <c r="L18" s="25">
        <f t="shared" si="8"/>
        <v>13</v>
      </c>
      <c r="M18" s="19">
        <f>M15+M12</f>
        <v>0</v>
      </c>
      <c r="N18" s="13">
        <f t="shared" si="0"/>
        <v>243</v>
      </c>
    </row>
    <row r="19" spans="1:14">
      <c r="A19" s="6" t="s">
        <v>28</v>
      </c>
      <c r="B19" s="1" t="s">
        <v>29</v>
      </c>
      <c r="C19" s="41">
        <v>258</v>
      </c>
      <c r="D19" s="19">
        <v>192</v>
      </c>
      <c r="E19" s="19">
        <v>173</v>
      </c>
      <c r="F19" s="19">
        <v>349</v>
      </c>
      <c r="G19" s="19">
        <v>398</v>
      </c>
      <c r="H19" s="40">
        <f t="shared" ref="H19:I19" si="9">H20+H24+H25</f>
        <v>254</v>
      </c>
      <c r="I19" s="19">
        <f t="shared" si="9"/>
        <v>242</v>
      </c>
      <c r="J19" s="19">
        <f t="shared" ref="J19" si="10">SUM(J20,J24:J25)</f>
        <v>511</v>
      </c>
      <c r="K19" s="18">
        <v>217</v>
      </c>
      <c r="L19" s="25">
        <f>L20+L24+L25</f>
        <v>210</v>
      </c>
      <c r="M19" s="30">
        <f>M20+M25</f>
        <v>17</v>
      </c>
      <c r="N19" s="13">
        <f t="shared" si="0"/>
        <v>2821</v>
      </c>
    </row>
    <row r="20" spans="1:14">
      <c r="A20" s="6" t="s">
        <v>30</v>
      </c>
      <c r="B20" s="1" t="s">
        <v>31</v>
      </c>
      <c r="C20" s="41">
        <v>257</v>
      </c>
      <c r="D20" s="19">
        <v>192</v>
      </c>
      <c r="E20" s="19">
        <v>173</v>
      </c>
      <c r="F20" s="19">
        <v>349</v>
      </c>
      <c r="G20" s="19">
        <v>397</v>
      </c>
      <c r="H20" s="40">
        <f t="shared" ref="H20:I20" si="11">H21+H22+H23</f>
        <v>252</v>
      </c>
      <c r="I20" s="19">
        <f t="shared" si="11"/>
        <v>241</v>
      </c>
      <c r="J20" s="19">
        <f t="shared" ref="J20" si="12">SUM(J21:J23)</f>
        <v>510</v>
      </c>
      <c r="K20" s="18">
        <v>217</v>
      </c>
      <c r="L20" s="25">
        <f>SUM(L21:L23)</f>
        <v>210</v>
      </c>
      <c r="M20" s="30">
        <f>M21+M22+M23+M24</f>
        <v>17</v>
      </c>
      <c r="N20" s="13">
        <f t="shared" si="0"/>
        <v>2815</v>
      </c>
    </row>
    <row r="21" spans="1:14">
      <c r="A21" s="6" t="s">
        <v>32</v>
      </c>
      <c r="B21" s="1" t="s">
        <v>33</v>
      </c>
      <c r="C21" s="41">
        <v>242</v>
      </c>
      <c r="D21" s="19">
        <v>186</v>
      </c>
      <c r="E21" s="19">
        <v>167</v>
      </c>
      <c r="F21" s="19">
        <v>340</v>
      </c>
      <c r="G21" s="19">
        <v>380</v>
      </c>
      <c r="H21" s="19">
        <v>247</v>
      </c>
      <c r="I21" s="19">
        <v>223</v>
      </c>
      <c r="J21" s="19">
        <v>494</v>
      </c>
      <c r="K21" s="18">
        <v>214</v>
      </c>
      <c r="L21" s="25">
        <v>203</v>
      </c>
      <c r="M21" s="30">
        <v>17</v>
      </c>
      <c r="N21" s="13">
        <f t="shared" si="0"/>
        <v>2713</v>
      </c>
    </row>
    <row r="22" spans="1:14">
      <c r="A22" s="6" t="s">
        <v>34</v>
      </c>
      <c r="B22" s="1" t="s">
        <v>35</v>
      </c>
      <c r="C22" s="41">
        <v>15</v>
      </c>
      <c r="D22" s="19">
        <v>6</v>
      </c>
      <c r="E22" s="19">
        <v>6</v>
      </c>
      <c r="F22" s="19">
        <v>9</v>
      </c>
      <c r="G22" s="19">
        <v>16</v>
      </c>
      <c r="H22" s="19">
        <v>5</v>
      </c>
      <c r="I22" s="19">
        <v>18</v>
      </c>
      <c r="J22" s="19">
        <v>16</v>
      </c>
      <c r="K22" s="18">
        <v>3</v>
      </c>
      <c r="L22" s="25">
        <v>7</v>
      </c>
      <c r="M22" s="30">
        <v>0</v>
      </c>
      <c r="N22" s="13">
        <f t="shared" si="0"/>
        <v>101</v>
      </c>
    </row>
    <row r="23" spans="1:14">
      <c r="A23" s="6" t="s">
        <v>36</v>
      </c>
      <c r="B23" s="1" t="s">
        <v>37</v>
      </c>
      <c r="C23" s="41">
        <v>0</v>
      </c>
      <c r="D23" s="19">
        <v>0</v>
      </c>
      <c r="E23" s="19">
        <v>0</v>
      </c>
      <c r="F23" s="19">
        <v>0</v>
      </c>
      <c r="G23" s="32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0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41">
        <v>1</v>
      </c>
      <c r="D24" s="19">
        <v>0</v>
      </c>
      <c r="E24" s="19">
        <v>0</v>
      </c>
      <c r="F24" s="19">
        <v>0</v>
      </c>
      <c r="G24" s="32">
        <v>1</v>
      </c>
      <c r="H24" s="19">
        <v>2</v>
      </c>
      <c r="I24" s="19">
        <v>1</v>
      </c>
      <c r="J24" s="19">
        <v>1</v>
      </c>
      <c r="K24" s="18">
        <v>0</v>
      </c>
      <c r="L24" s="25">
        <v>0</v>
      </c>
      <c r="M24" s="30">
        <v>0</v>
      </c>
      <c r="N24" s="13">
        <f t="shared" si="0"/>
        <v>6</v>
      </c>
    </row>
    <row r="25" spans="1:14">
      <c r="A25" s="6" t="s">
        <v>40</v>
      </c>
      <c r="B25" s="1" t="s">
        <v>41</v>
      </c>
      <c r="C25" s="41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1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41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41">
        <v>2</v>
      </c>
      <c r="D28" s="19">
        <v>10</v>
      </c>
      <c r="E28" s="19">
        <v>3</v>
      </c>
      <c r="F28" s="19">
        <v>0</v>
      </c>
      <c r="G28" s="19">
        <v>3</v>
      </c>
      <c r="H28" s="22">
        <v>4</v>
      </c>
      <c r="I28" s="19">
        <v>0</v>
      </c>
      <c r="J28" s="19">
        <v>0</v>
      </c>
      <c r="K28" s="18">
        <v>7</v>
      </c>
      <c r="L28" s="25">
        <v>0</v>
      </c>
      <c r="M28" s="19">
        <v>0</v>
      </c>
      <c r="N28" s="13">
        <f t="shared" si="0"/>
        <v>29</v>
      </c>
    </row>
    <row r="29" spans="1:14">
      <c r="A29" s="6" t="s">
        <v>48</v>
      </c>
      <c r="B29" s="1" t="s">
        <v>49</v>
      </c>
      <c r="C29" s="41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2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2</v>
      </c>
    </row>
    <row r="30" spans="1:14">
      <c r="A30" s="6" t="s">
        <v>50</v>
      </c>
      <c r="B30" s="1" t="s">
        <v>51</v>
      </c>
      <c r="C30" s="41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41">
        <v>0</v>
      </c>
      <c r="D31" s="19"/>
      <c r="E31" s="19">
        <v>0</v>
      </c>
      <c r="F31" s="19">
        <v>0</v>
      </c>
      <c r="G31" s="19">
        <v>0</v>
      </c>
      <c r="H31" s="22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1</v>
      </c>
    </row>
    <row r="32" spans="1:14">
      <c r="A32" s="6" t="s">
        <v>54</v>
      </c>
      <c r="B32" s="1" t="s">
        <v>55</v>
      </c>
      <c r="C32" s="41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1">
        <v>9</v>
      </c>
      <c r="D33" s="19">
        <v>31</v>
      </c>
      <c r="E33" s="19">
        <v>4</v>
      </c>
      <c r="F33" s="19">
        <v>1</v>
      </c>
      <c r="G33" s="19">
        <v>5</v>
      </c>
      <c r="H33" s="22">
        <v>28</v>
      </c>
      <c r="I33" s="19">
        <v>28</v>
      </c>
      <c r="J33" s="19">
        <v>5</v>
      </c>
      <c r="K33" s="18">
        <v>4</v>
      </c>
      <c r="L33" s="25">
        <v>3</v>
      </c>
      <c r="M33" s="19">
        <v>0</v>
      </c>
      <c r="N33" s="13">
        <f t="shared" si="0"/>
        <v>118</v>
      </c>
    </row>
    <row r="34" spans="1:14">
      <c r="A34" s="7" t="s">
        <v>58</v>
      </c>
      <c r="B34" s="8" t="s">
        <v>59</v>
      </c>
      <c r="C34" s="41">
        <v>1799</v>
      </c>
      <c r="D34" s="20">
        <f>D3+D4+D5+D6+D7+D8+D9+D16+D19+D26+D27+D28+D29+D30+D31+D32+D33</f>
        <v>1460</v>
      </c>
      <c r="E34" s="19">
        <v>402</v>
      </c>
      <c r="F34" s="19">
        <v>385</v>
      </c>
      <c r="G34" s="19">
        <v>2195</v>
      </c>
      <c r="H34" s="22">
        <v>1204</v>
      </c>
      <c r="I34" s="19">
        <f>I3+I5+I4+I6+I7+I8+I9+I16+I19+I26+I27+I28+I29+I30+I32+I31+I33</f>
        <v>1833</v>
      </c>
      <c r="J34" s="21">
        <f t="shared" ref="J34" si="13">SUM(J3:J10,J13,J19,J26:J33)</f>
        <v>1230</v>
      </c>
      <c r="K34" s="18">
        <v>362</v>
      </c>
      <c r="L34" s="26">
        <f>SUM(L3:L9)+L16+L19+SUM(L26:L33)</f>
        <v>920</v>
      </c>
      <c r="M34" s="21">
        <v>21</v>
      </c>
      <c r="N34" s="9">
        <f t="shared" si="0"/>
        <v>11811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2026-06-11T10:06:41Z</dcterms:modified>
</cp:coreProperties>
</file>