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јуни\живот\"/>
    </mc:Choice>
  </mc:AlternateContent>
  <xr:revisionPtr revIDLastSave="0" documentId="13_ncr:1_{D03F3C63-FCA4-4DD8-916C-1C61245462C8}" xr6:coauthVersionLast="47" xr6:coauthVersionMax="47" xr10:uidLastSave="{00000000-0000-0000-0000-000000000000}"/>
  <bookViews>
    <workbookView xWindow="-120" yWindow="-120" windowWidth="29040" windowHeight="1572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1" l="1"/>
  <c r="I23" i="11"/>
  <c r="I22" i="11"/>
  <c r="I4" i="11" s="1"/>
  <c r="I45" i="11" s="1"/>
  <c r="I12" i="11"/>
  <c r="I6" i="11"/>
  <c r="I5" i="11"/>
  <c r="I29" i="5"/>
  <c r="I23" i="5"/>
  <c r="I22" i="5"/>
  <c r="I12" i="5"/>
  <c r="I5" i="5" s="1"/>
  <c r="I4" i="5" s="1"/>
  <c r="I45" i="5" s="1"/>
  <c r="I6" i="5"/>
  <c r="F28" i="3"/>
  <c r="F22" i="3"/>
  <c r="F21" i="3"/>
  <c r="F3" i="3" s="1"/>
  <c r="F44" i="3" s="1"/>
  <c r="F11" i="3"/>
  <c r="F5" i="3"/>
  <c r="F4" i="3"/>
  <c r="F28" i="1"/>
  <c r="F22" i="1"/>
  <c r="F21" i="1"/>
  <c r="F11" i="1"/>
  <c r="F4" i="1" s="1"/>
  <c r="F3" i="1" s="1"/>
  <c r="F44" i="1" s="1"/>
  <c r="F5" i="1"/>
  <c r="M29" i="10" l="1"/>
  <c r="M23" i="10"/>
  <c r="M22" i="10" s="1"/>
  <c r="K23" i="10"/>
  <c r="K22" i="10"/>
  <c r="K12" i="10"/>
  <c r="M6" i="10"/>
  <c r="M45" i="10" s="1"/>
  <c r="K6" i="10"/>
  <c r="M5" i="10"/>
  <c r="K5" i="10"/>
  <c r="K4" i="10" s="1"/>
  <c r="K45" i="10" s="1"/>
  <c r="H45" i="10"/>
  <c r="D45" i="10"/>
  <c r="I29" i="10"/>
  <c r="C29" i="10"/>
  <c r="I23" i="10"/>
  <c r="I22" i="10" s="1"/>
  <c r="G23" i="10"/>
  <c r="G22" i="10" s="1"/>
  <c r="C23" i="10"/>
  <c r="C22" i="10" s="1"/>
  <c r="D18" i="10"/>
  <c r="D5" i="10" s="1"/>
  <c r="D4" i="10" s="1"/>
  <c r="I12" i="10"/>
  <c r="I5" i="10" s="1"/>
  <c r="I4" i="10" s="1"/>
  <c r="I45" i="10" s="1"/>
  <c r="C12" i="10"/>
  <c r="C5" i="10" s="1"/>
  <c r="C4" i="10" s="1"/>
  <c r="C45" i="10" s="1"/>
  <c r="I6" i="10"/>
  <c r="G6" i="10"/>
  <c r="G5" i="10" s="1"/>
  <c r="G4" i="10" s="1"/>
  <c r="G45" i="10" s="1"/>
  <c r="C6" i="10"/>
  <c r="D45" i="9"/>
  <c r="C29" i="9"/>
  <c r="C23" i="9"/>
  <c r="C45" i="9" s="1"/>
  <c r="C22" i="9"/>
  <c r="C4" i="9" s="1"/>
  <c r="D18" i="9"/>
  <c r="C12" i="9"/>
  <c r="C6" i="9"/>
  <c r="D5" i="9"/>
  <c r="C5" i="9"/>
  <c r="D4" i="9"/>
  <c r="H45" i="9"/>
  <c r="M29" i="9"/>
  <c r="I29" i="9"/>
  <c r="M23" i="9"/>
  <c r="M22" i="9" s="1"/>
  <c r="K23" i="9"/>
  <c r="I23" i="9"/>
  <c r="G23" i="9"/>
  <c r="K22" i="9"/>
  <c r="I22" i="9"/>
  <c r="G22" i="9"/>
  <c r="K12" i="9"/>
  <c r="K5" i="9" s="1"/>
  <c r="K4" i="9" s="1"/>
  <c r="K45" i="9" s="1"/>
  <c r="I12" i="9"/>
  <c r="M6" i="9"/>
  <c r="M45" i="9" s="1"/>
  <c r="K6" i="9"/>
  <c r="I6" i="9"/>
  <c r="G6" i="9"/>
  <c r="G5" i="9" s="1"/>
  <c r="G4" i="9" s="1"/>
  <c r="G45" i="9" s="1"/>
  <c r="M5" i="9"/>
  <c r="I5" i="9"/>
  <c r="I4" i="9" s="1"/>
  <c r="I45" i="9" s="1"/>
  <c r="H34" i="4"/>
  <c r="H22" i="4"/>
  <c r="H21" i="4" s="1"/>
  <c r="G22" i="4"/>
  <c r="G21" i="4"/>
  <c r="H17" i="4"/>
  <c r="G11" i="4"/>
  <c r="H5" i="4"/>
  <c r="G5" i="4"/>
  <c r="G4" i="4" s="1"/>
  <c r="G3" i="4" s="1"/>
  <c r="G44" i="4" s="1"/>
  <c r="H4" i="4"/>
  <c r="E34" i="4"/>
  <c r="F28" i="4"/>
  <c r="F22" i="4"/>
  <c r="E22" i="4"/>
  <c r="C22" i="4"/>
  <c r="F21" i="4"/>
  <c r="E21" i="4"/>
  <c r="C21" i="4"/>
  <c r="E17" i="4"/>
  <c r="C17" i="4"/>
  <c r="F11" i="4"/>
  <c r="F5" i="4"/>
  <c r="E5" i="4"/>
  <c r="C5" i="4"/>
  <c r="C4" i="4" s="1"/>
  <c r="C3" i="4" s="1"/>
  <c r="C44" i="4" s="1"/>
  <c r="F4" i="4"/>
  <c r="F3" i="4" s="1"/>
  <c r="F44" i="4" s="1"/>
  <c r="E4" i="4"/>
  <c r="E3" i="4" s="1"/>
  <c r="E44" i="4" s="1"/>
  <c r="H34" i="2"/>
  <c r="H28" i="2"/>
  <c r="G28" i="2"/>
  <c r="H22" i="2"/>
  <c r="G22" i="2"/>
  <c r="H21" i="2"/>
  <c r="G21" i="2"/>
  <c r="H17" i="2"/>
  <c r="H11" i="2"/>
  <c r="H4" i="2" s="1"/>
  <c r="H3" i="2" s="1"/>
  <c r="G11" i="2"/>
  <c r="H5" i="2"/>
  <c r="G5" i="2"/>
  <c r="G4" i="2"/>
  <c r="G3" i="2"/>
  <c r="G44" i="2" s="1"/>
  <c r="E34" i="2"/>
  <c r="F28" i="2"/>
  <c r="E28" i="2"/>
  <c r="C28" i="2"/>
  <c r="F22" i="2"/>
  <c r="F21" i="2" s="1"/>
  <c r="E22" i="2"/>
  <c r="E21" i="2" s="1"/>
  <c r="C22" i="2"/>
  <c r="C21" i="2" s="1"/>
  <c r="E17" i="2"/>
  <c r="F11" i="2"/>
  <c r="F4" i="2" s="1"/>
  <c r="F3" i="2" s="1"/>
  <c r="F44" i="2" s="1"/>
  <c r="E11" i="2"/>
  <c r="E4" i="2" s="1"/>
  <c r="E3" i="2" s="1"/>
  <c r="E44" i="2" s="1"/>
  <c r="C11" i="2"/>
  <c r="C4" i="2" s="1"/>
  <c r="C3" i="2" s="1"/>
  <c r="F5" i="2"/>
  <c r="E5" i="2"/>
  <c r="C5" i="2"/>
  <c r="C44" i="2" s="1"/>
  <c r="M4" i="10" l="1"/>
  <c r="M4" i="9"/>
  <c r="H3" i="4"/>
  <c r="H44" i="4" s="1"/>
  <c r="H44" i="2"/>
  <c r="D45" i="11" l="1"/>
  <c r="D18" i="11"/>
  <c r="D5" i="11"/>
  <c r="D4" i="11"/>
  <c r="C29" i="11"/>
  <c r="C23" i="11"/>
  <c r="C22" i="11"/>
  <c r="C18" i="11"/>
  <c r="C5" i="11" s="1"/>
  <c r="C4" i="11" s="1"/>
  <c r="C45" i="11" s="1"/>
  <c r="C12" i="11"/>
  <c r="C6" i="11"/>
  <c r="D45" i="5"/>
  <c r="D18" i="5"/>
  <c r="D5" i="5"/>
  <c r="D4" i="5"/>
  <c r="C29" i="5"/>
  <c r="C23" i="5"/>
  <c r="C22" i="5"/>
  <c r="C18" i="5"/>
  <c r="C5" i="5" s="1"/>
  <c r="C4" i="5" s="1"/>
  <c r="C45" i="5" s="1"/>
  <c r="C12" i="5"/>
  <c r="C6" i="5"/>
  <c r="C22" i="3"/>
  <c r="C21" i="3" s="1"/>
  <c r="C17" i="3"/>
  <c r="C5" i="3"/>
  <c r="C4" i="3" s="1"/>
  <c r="C28" i="1"/>
  <c r="C22" i="1"/>
  <c r="C21" i="1"/>
  <c r="C11" i="1"/>
  <c r="C4" i="1" s="1"/>
  <c r="C3" i="1" s="1"/>
  <c r="C5" i="1"/>
  <c r="C3" i="3" l="1"/>
  <c r="C44" i="3" s="1"/>
  <c r="C44" i="1"/>
  <c r="K35" i="11" l="1"/>
  <c r="K29" i="11"/>
  <c r="K23" i="11"/>
  <c r="K22" i="11" s="1"/>
  <c r="K4" i="11" s="1"/>
  <c r="K45" i="11" s="1"/>
  <c r="K12" i="11"/>
  <c r="K6" i="11"/>
  <c r="K5" i="11"/>
  <c r="K35" i="5"/>
  <c r="K23" i="5"/>
  <c r="K22" i="5"/>
  <c r="K4" i="5" s="1"/>
  <c r="K45" i="5" s="1"/>
  <c r="K12" i="5"/>
  <c r="K6" i="5"/>
  <c r="K5" i="5"/>
  <c r="G34" i="3"/>
  <c r="G28" i="3"/>
  <c r="G22" i="3"/>
  <c r="G21" i="3"/>
  <c r="G11" i="3"/>
  <c r="G5" i="3"/>
  <c r="G4" i="3"/>
  <c r="G3" i="3"/>
  <c r="G44" i="3" s="1"/>
  <c r="G34" i="1"/>
  <c r="G28" i="1"/>
  <c r="G22" i="1"/>
  <c r="G21" i="1"/>
  <c r="G11" i="1"/>
  <c r="G4" i="1" s="1"/>
  <c r="G3" i="1" s="1"/>
  <c r="G44" i="1" s="1"/>
  <c r="G5" i="1"/>
  <c r="F23" i="11" l="1"/>
  <c r="F22" i="11"/>
  <c r="F4" i="11" s="1"/>
  <c r="F45" i="11" s="1"/>
  <c r="F18" i="11"/>
  <c r="F6" i="11"/>
  <c r="F5" i="11"/>
  <c r="E29" i="11"/>
  <c r="E23" i="11"/>
  <c r="E22" i="11"/>
  <c r="E4" i="11" s="1"/>
  <c r="E45" i="11" s="1"/>
  <c r="E18" i="11"/>
  <c r="E12" i="11"/>
  <c r="E6" i="11"/>
  <c r="E5" i="11"/>
  <c r="F23" i="5"/>
  <c r="F22" i="5"/>
  <c r="F18" i="5"/>
  <c r="F6" i="5"/>
  <c r="F5" i="5"/>
  <c r="F4" i="5"/>
  <c r="F45" i="5" s="1"/>
  <c r="E29" i="5"/>
  <c r="E23" i="5"/>
  <c r="E22" i="5" s="1"/>
  <c r="E18" i="5"/>
  <c r="E12" i="5"/>
  <c r="E6" i="5"/>
  <c r="E5" i="5" s="1"/>
  <c r="D22" i="3"/>
  <c r="D21" i="3"/>
  <c r="D17" i="3"/>
  <c r="D4" i="3" s="1"/>
  <c r="D3" i="3" s="1"/>
  <c r="D44" i="3" s="1"/>
  <c r="D11" i="3"/>
  <c r="D5" i="3"/>
  <c r="D28" i="1"/>
  <c r="D22" i="1"/>
  <c r="D21" i="1"/>
  <c r="D3" i="1" s="1"/>
  <c r="D44" i="1" s="1"/>
  <c r="D17" i="1"/>
  <c r="D11" i="1"/>
  <c r="D5" i="1"/>
  <c r="D4" i="1"/>
  <c r="G29" i="11"/>
  <c r="G23" i="11"/>
  <c r="G22" i="11"/>
  <c r="G6" i="11"/>
  <c r="G5" i="11" s="1"/>
  <c r="G4" i="11" s="1"/>
  <c r="G45" i="11" s="1"/>
  <c r="G45" i="5"/>
  <c r="G29" i="5"/>
  <c r="G23" i="5"/>
  <c r="G22" i="5"/>
  <c r="G6" i="5"/>
  <c r="G5" i="5"/>
  <c r="G4" i="5"/>
  <c r="E34" i="3"/>
  <c r="E22" i="3"/>
  <c r="E21" i="3"/>
  <c r="E3" i="3" s="1"/>
  <c r="E44" i="3" s="1"/>
  <c r="E17" i="3"/>
  <c r="E5" i="3"/>
  <c r="E4" i="3"/>
  <c r="E34" i="1"/>
  <c r="E28" i="1"/>
  <c r="E22" i="1"/>
  <c r="E21" i="1"/>
  <c r="E17" i="1"/>
  <c r="E11" i="1"/>
  <c r="E5" i="1"/>
  <c r="E4" i="1"/>
  <c r="E3" i="1" s="1"/>
  <c r="E44" i="1" s="1"/>
  <c r="E4" i="5" l="1"/>
  <c r="E45" i="5" s="1"/>
  <c r="H45" i="11" l="1"/>
  <c r="H45" i="5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<sst xmlns="http://schemas.openxmlformats.org/spreadsheetml/2006/main" count="916" uniqueCount="99">
  <si>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</si>
  <si>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</si>
  <si>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</si>
  <si>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</si>
  <si>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</si>
  <si>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</si>
  <si>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</si>
  <si>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</si>
  <si>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</si>
  <si>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</si>
  <si>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</si>
  <si>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</si>
  <si>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</si>
  <si>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</si>
  <si>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</si>
  <si>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</si>
  <si>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</si>
  <si>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</si>
  <si>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</si>
  <si>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</si>
  <si>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</si>
  <si>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</si>
  <si>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</si>
  <si>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</si>
  <si>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</si>
  <si>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</si>
  <si>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</si>
  <si>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</si>
  <si>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</si>
  <si>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</si>
  <si>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</si>
  <si>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</si>
  <si>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</si>
  <si>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</si>
  <si>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</si>
  <si>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</si>
  <si>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</si>
  <si>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</si>
  <si>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</si>
  <si>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</si>
  <si>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</si>
  <si>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</si>
  <si>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</si>
  <si>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</si>
  <si>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</si>
  <si>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</si>
  <si>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</si>
  <si>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</si>
  <si>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</si>
  <si>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</si>
  <si>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</si>
  <si>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</si>
  <si>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</si>
  <si>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</si>
  <si>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</si>
  <si>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</si>
  <si>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</si>
  <si>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</si>
  <si>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</si>
  <si>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</si>
  <si>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</si>
  <si>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</si>
  <si>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</si>
  <si>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</si>
  <si>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</si>
  <si>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</si>
  <si>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</si>
  <si>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</si>
  <si>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</si>
  <si>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</si>
  <si>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</si>
  <si>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</si>
  <si>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</si>
  <si>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</si>
  <si>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</si>
  <si>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</si>
  <si>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</si>
  <si>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</si>
  <si>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</si>
  <si>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</si>
  <si>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</si>
  <si>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</si>
  <si>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</si>
  <si>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</si>
  <si>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</si>
  <si>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</si>
  <si>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</si>
  <si>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</si>
  <si>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</si>
  <si>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</si>
  <si>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Сигал живот</t>
  </si>
  <si>
    <t>Бруто полисирана премија, во илјади денари, на друштвата за осигурување на живот, јуни 2026 година</t>
  </si>
  <si>
    <t>Бруто полисирана премија, во илјади денари, на друштвата за осигурување на живот, јуни 2025 година</t>
  </si>
  <si>
    <t>Број на склучени договори на друштвата за осигурување на живот, јуни 2026 година</t>
  </si>
  <si>
    <t>Број на склучени договори на друштвата за осигурување на живот, јуни 2025 година</t>
  </si>
  <si>
    <t>Бруто исплатени штети, во илјади денари, на друштвата за осигурување на живот, јуни 2026 година</t>
  </si>
  <si>
    <t>Бруто исплатени штети, во илјади денари, на друштвата за осигурување на живот, јуни 2025 година</t>
  </si>
  <si>
    <t>Број на исплатени штети на друштвата за осигурување на живот, јуни 2026 година</t>
  </si>
  <si>
    <t>Број на исплатени штети на друштвата за осигурување на живот, јуни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</si>
</sst>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3" borderId="1" xfId="8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3" fontId="2" fillId="0" borderId="1" xfId="8" applyNumberFormat="1" applyFont="1" applyBorder="1" applyAlignment="1">
      <alignment vertical="center" wrapText="1"/>
    </xf>
    <xf numFmtId="164" fontId="8" fillId="0" borderId="1" xfId="1" applyNumberFormat="1" applyFont="1" applyBorder="1" applyAlignment="1">
      <alignment vertical="center" wrapText="1"/>
    </xf>
    <xf numFmtId="164" fontId="8" fillId="4" borderId="1" xfId="1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55145</v>
      </c>
      <c r="D3" s="29">
        <f>D4+D21</f>
        <v>2779</v>
      </c>
      <c r="E3" s="29">
        <f t="shared" ref="E3" si="1">E4+E21</f>
        <v>4451</v>
      </c>
      <c r="F3" s="52">
        <f>SUM(F4,F21,F28)</f>
        <v>20555</v>
      </c>
      <c r="G3" s="46">
        <f>G4+G21</f>
        <v>69854.990000000005</v>
      </c>
      <c r="H3" s="46">
        <v>1679.46</v>
      </c>
      <c r="I3" s="20">
        <f>SUM(C3:H3)</f>
        <v>154464.44999999998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23119</v>
      </c>
      <c r="D4" s="29">
        <f>D5+D11+D17</f>
        <v>2779</v>
      </c>
      <c r="E4" s="29">
        <f t="shared" ref="E4" si="2">SUM(E5,E17,E11)</f>
        <v>1255</v>
      </c>
      <c r="F4" s="52">
        <f>SUM(F11,F5)</f>
        <v>1616</v>
      </c>
      <c r="G4" s="46">
        <f>G5+G11</f>
        <v>47782.490000000005</v>
      </c>
      <c r="H4" s="46">
        <v>0</v>
      </c>
      <c r="I4" s="20">
        <f t="shared" ref="I4:I44" si="3">SUM(C4:H4)</f>
        <v>76551.490000000005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23082</v>
      </c>
      <c r="D5" s="29">
        <f t="shared" ref="D5" si="4">SUM(D6:D10)</f>
        <v>2510</v>
      </c>
      <c r="E5" s="29">
        <f t="shared" ref="E5" si="5">SUM(E6:E10)</f>
        <v>1162</v>
      </c>
      <c r="F5" s="52">
        <f>SUM(F6:F10)</f>
        <v>1616</v>
      </c>
      <c r="G5" s="46">
        <f>G6+G8</f>
        <v>47748.3</v>
      </c>
      <c r="H5" s="46">
        <v>0</v>
      </c>
      <c r="I5" s="22">
        <f t="shared" si="3"/>
        <v>76118.3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22505</v>
      </c>
      <c r="D6" s="12">
        <v>100</v>
      </c>
      <c r="E6" s="12">
        <v>1000</v>
      </c>
      <c r="F6" s="12">
        <v>1604</v>
      </c>
      <c r="G6" s="47">
        <v>47672.75</v>
      </c>
      <c r="H6" s="48"/>
      <c r="I6" s="22">
        <f t="shared" si="3"/>
        <v>72881.75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3</v>
      </c>
      <c r="E7" s="12"/>
      <c r="F7" s="53">
        <v>0</v>
      </c>
      <c r="G7" s="47"/>
      <c r="H7" s="48"/>
      <c r="I7" s="22">
        <f t="shared" si="3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361</v>
      </c>
      <c r="D8" s="12">
        <v>1297</v>
      </c>
      <c r="E8" s="12"/>
      <c r="F8" s="12">
        <v>0</v>
      </c>
      <c r="G8" s="47">
        <v>75.55</v>
      </c>
      <c r="H8" s="48"/>
      <c r="I8" s="22">
        <f t="shared" si="3"/>
        <v>1733.55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1110</v>
      </c>
      <c r="E9" s="12">
        <v>162</v>
      </c>
      <c r="F9" s="12">
        <v>12</v>
      </c>
      <c r="G9" s="48"/>
      <c r="H9" s="48"/>
      <c r="I9" s="22">
        <f t="shared" si="3"/>
        <v>1284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216</v>
      </c>
      <c r="D10" s="12">
        <v>0</v>
      </c>
      <c r="E10" s="12"/>
      <c r="F10" s="53">
        <v>0</v>
      </c>
      <c r="G10" s="48"/>
      <c r="H10" s="48"/>
      <c r="I10" s="22">
        <f t="shared" si="3"/>
        <v>216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37</v>
      </c>
      <c r="D11" s="29">
        <f>SUM(D12:D16)</f>
        <v>269</v>
      </c>
      <c r="E11" s="38">
        <f>SUM(E12:E16)</f>
        <v>93</v>
      </c>
      <c r="F11" s="54">
        <f>SUM(F16,F13)</f>
        <v>0</v>
      </c>
      <c r="G11" s="46">
        <f>SUM(G12:G16)</f>
        <v>34.19</v>
      </c>
      <c r="H11" s="46">
        <v>0</v>
      </c>
      <c r="I11" s="22">
        <f t="shared" si="3"/>
        <v>433.19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14</v>
      </c>
      <c r="D12" s="12">
        <v>77</v>
      </c>
      <c r="E12" s="12">
        <v>10</v>
      </c>
      <c r="F12" s="53">
        <v>0</v>
      </c>
      <c r="G12" s="47">
        <v>2.2199999999999998</v>
      </c>
      <c r="H12" s="48"/>
      <c r="I12" s="22">
        <f t="shared" si="3"/>
        <v>103.22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10</v>
      </c>
      <c r="D13" s="12">
        <v>176</v>
      </c>
      <c r="E13" s="12">
        <v>72</v>
      </c>
      <c r="F13" s="12">
        <v>0</v>
      </c>
      <c r="G13" s="47">
        <v>22.16</v>
      </c>
      <c r="H13" s="48"/>
      <c r="I13" s="22">
        <f t="shared" si="3"/>
        <v>280.16000000000003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13</v>
      </c>
      <c r="D16" s="12">
        <v>16</v>
      </c>
      <c r="E16" s="12">
        <v>11</v>
      </c>
      <c r="F16" s="12">
        <v>0</v>
      </c>
      <c r="G16" s="47">
        <v>9.81</v>
      </c>
      <c r="H16" s="48"/>
      <c r="I16" s="22">
        <f t="shared" si="3"/>
        <v>49.81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" si="6">SUM(D18:D20)</f>
        <v>0</v>
      </c>
      <c r="E17" s="29">
        <f t="shared" ref="E17" si="7">SUM(E18:E20)</f>
        <v>0</v>
      </c>
      <c r="F17" s="54">
        <v>0</v>
      </c>
      <c r="G17" s="46"/>
      <c r="H17" s="46"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32026</v>
      </c>
      <c r="D21" s="29">
        <f>D22+D28</f>
        <v>0</v>
      </c>
      <c r="E21" s="29">
        <f t="shared" ref="E21" si="8">SUM(E22,E28,E34)</f>
        <v>3196</v>
      </c>
      <c r="F21" s="32">
        <f>SUM(F22,F34)</f>
        <v>9518</v>
      </c>
      <c r="G21" s="46">
        <f>G22+G28</f>
        <v>22072.5</v>
      </c>
      <c r="H21" s="46">
        <v>1679.46</v>
      </c>
      <c r="I21" s="20">
        <f t="shared" si="3"/>
        <v>68491.960000000006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28888</v>
      </c>
      <c r="D22" s="29">
        <f>D24</f>
        <v>0</v>
      </c>
      <c r="E22" s="29">
        <f t="shared" ref="E22:F22" si="9">SUM(E23:E27)</f>
        <v>3196</v>
      </c>
      <c r="F22" s="32">
        <f t="shared" si="9"/>
        <v>9518</v>
      </c>
      <c r="G22" s="46">
        <f>G24</f>
        <v>22057.84</v>
      </c>
      <c r="H22" s="29">
        <v>1158.27</v>
      </c>
      <c r="I22" s="22">
        <f t="shared" si="3"/>
        <v>64818.109999999993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28888</v>
      </c>
      <c r="D24" s="12">
        <v>0</v>
      </c>
      <c r="E24" s="12">
        <v>3196</v>
      </c>
      <c r="F24" s="12">
        <v>9518</v>
      </c>
      <c r="G24" s="48">
        <v>22057.84</v>
      </c>
      <c r="H24" s="48">
        <v>1158.27</v>
      </c>
      <c r="I24" s="22">
        <f t="shared" si="3"/>
        <v>64818.109999999993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3138</v>
      </c>
      <c r="D28" s="29">
        <f>D29+D30</f>
        <v>0</v>
      </c>
      <c r="E28" s="29">
        <f>SUM(E29:E33)</f>
        <v>0</v>
      </c>
      <c r="F28" s="32">
        <f>SUM(F29:F33)</f>
        <v>9421</v>
      </c>
      <c r="G28" s="46">
        <f>SUM(G29:G33)</f>
        <v>14.66</v>
      </c>
      <c r="H28" s="46">
        <v>521.18999999999994</v>
      </c>
      <c r="I28" s="22">
        <f t="shared" si="3"/>
        <v>13094.85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22</v>
      </c>
      <c r="D29" s="12">
        <v>0</v>
      </c>
      <c r="E29" s="12"/>
      <c r="F29" s="12">
        <v>3157</v>
      </c>
      <c r="G29" s="48">
        <v>1.33</v>
      </c>
      <c r="H29" s="48">
        <v>88.160000000000011</v>
      </c>
      <c r="I29" s="22">
        <f t="shared" si="3"/>
        <v>3268.49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2968</v>
      </c>
      <c r="D30" s="12">
        <v>0</v>
      </c>
      <c r="E30" s="12"/>
      <c r="F30" s="12">
        <v>487</v>
      </c>
      <c r="G30" s="48">
        <v>13.33</v>
      </c>
      <c r="H30" s="48">
        <v>158.61999999999998</v>
      </c>
      <c r="I30" s="22">
        <f t="shared" si="3"/>
        <v>3626.95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148</v>
      </c>
      <c r="D33" s="12">
        <v>0</v>
      </c>
      <c r="E33" s="12"/>
      <c r="F33" s="12">
        <v>5777</v>
      </c>
      <c r="G33" s="48"/>
      <c r="H33" s="48">
        <v>274.40999999999997</v>
      </c>
      <c r="I33" s="22">
        <f t="shared" si="3"/>
        <v>6199.41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10">SUM(E35:E37)</f>
        <v>0</v>
      </c>
      <c r="F34" s="54">
        <v>0</v>
      </c>
      <c r="G34" s="46">
        <f>G35+G36+G37</f>
        <v>0</v>
      </c>
      <c r="H34" s="46"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11853</v>
      </c>
      <c r="D39" s="29">
        <v>3984</v>
      </c>
      <c r="E39" s="12">
        <v>7801</v>
      </c>
      <c r="F39" s="12">
        <v>796</v>
      </c>
      <c r="G39" s="48">
        <v>26007.279999999999</v>
      </c>
      <c r="H39" s="48">
        <v>1035.77</v>
      </c>
      <c r="I39" s="20">
        <f t="shared" si="3"/>
        <v>51477.049999999996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C5+C11+C22+C28+C39</f>
        <v>66998</v>
      </c>
      <c r="D44" s="29">
        <f>D39+D3</f>
        <v>6763</v>
      </c>
      <c r="E44" s="29">
        <f t="shared" ref="E44" si="11">SUM(E3,E38:E43)</f>
        <v>12252</v>
      </c>
      <c r="F44" s="70">
        <f>SUM(F3,F39)</f>
        <v>21351</v>
      </c>
      <c r="G44" s="49">
        <f>G3+G39</f>
        <v>95862.27</v>
      </c>
      <c r="H44" s="46">
        <v>2715.23</v>
      </c>
      <c r="I44" s="24">
        <f t="shared" si="3"/>
        <v>205941.50000000003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G3" sqref="G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37637</v>
      </c>
      <c r="D3" s="65">
        <v>3726</v>
      </c>
      <c r="E3" s="29">
        <f t="shared" ref="E3" si="1">E4+E21</f>
        <v>835</v>
      </c>
      <c r="F3" s="52">
        <f>SUM(F4,F21,F28)</f>
        <v>7261</v>
      </c>
      <c r="G3" s="46">
        <f>G4+G21</f>
        <v>50809.899440158435</v>
      </c>
      <c r="H3" s="46">
        <f>H4+H21</f>
        <v>1374.63</v>
      </c>
      <c r="I3" s="20">
        <f>SUM(C3:H3)</f>
        <v>101643.52944015844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8360</v>
      </c>
      <c r="D4" s="65">
        <v>3694</v>
      </c>
      <c r="E4" s="29">
        <f t="shared" ref="E4" si="2">SUM(E5,E17,E11)</f>
        <v>438</v>
      </c>
      <c r="F4" s="52">
        <f>SUM(F11,F5)</f>
        <v>1665</v>
      </c>
      <c r="G4" s="46">
        <f>G5+G11</f>
        <v>31662.56266824</v>
      </c>
      <c r="H4" s="46">
        <f>H5+H11</f>
        <v>0</v>
      </c>
      <c r="I4" s="20">
        <f t="shared" ref="I4:I44" si="3">SUM(C4:H4)</f>
        <v>45819.562668240003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8266</v>
      </c>
      <c r="D5" s="65">
        <v>3465</v>
      </c>
      <c r="E5" s="29">
        <f t="shared" ref="E5" si="4">SUM(E6:E10)</f>
        <v>407</v>
      </c>
      <c r="F5" s="52">
        <f>SUM(F6:F10)</f>
        <v>1622</v>
      </c>
      <c r="G5" s="46">
        <f>G6+G8</f>
        <v>31541.332174799998</v>
      </c>
      <c r="H5" s="46">
        <f>SUM(H6:H10)</f>
        <v>0</v>
      </c>
      <c r="I5" s="22">
        <f t="shared" si="3"/>
        <v>45301.332174800002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6">
        <v>7467</v>
      </c>
      <c r="D6" s="67">
        <v>91</v>
      </c>
      <c r="E6" s="12">
        <v>209</v>
      </c>
      <c r="F6" s="12">
        <v>1622</v>
      </c>
      <c r="G6" s="47">
        <v>30845.112622799999</v>
      </c>
      <c r="H6" s="48"/>
      <c r="I6" s="22">
        <f t="shared" si="3"/>
        <v>40234.112622799999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7">
        <v>0</v>
      </c>
      <c r="E7" s="12"/>
      <c r="F7" s="53">
        <v>0</v>
      </c>
      <c r="G7" s="47"/>
      <c r="H7" s="48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6">
        <v>622</v>
      </c>
      <c r="D8" s="67">
        <v>1766</v>
      </c>
      <c r="E8" s="12"/>
      <c r="F8" s="12">
        <v>0</v>
      </c>
      <c r="G8" s="47">
        <v>696.21955199999979</v>
      </c>
      <c r="H8" s="48"/>
      <c r="I8" s="22">
        <f t="shared" si="3"/>
        <v>3084.2195519999996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67">
        <v>1608</v>
      </c>
      <c r="E9" s="12">
        <v>198</v>
      </c>
      <c r="F9" s="12">
        <v>0</v>
      </c>
      <c r="G9" s="48"/>
      <c r="H9" s="48"/>
      <c r="I9" s="22">
        <f t="shared" si="3"/>
        <v>1806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177</v>
      </c>
      <c r="D10" s="67">
        <v>0</v>
      </c>
      <c r="E10" s="12"/>
      <c r="F10" s="53">
        <v>0</v>
      </c>
      <c r="G10" s="48"/>
      <c r="H10" s="48"/>
      <c r="I10" s="22">
        <f t="shared" si="3"/>
        <v>177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94</v>
      </c>
      <c r="D11" s="65">
        <v>229</v>
      </c>
      <c r="E11" s="38">
        <f>SUM(E12:E16)</f>
        <v>31</v>
      </c>
      <c r="F11" s="54">
        <f>SUM(F16,F13)</f>
        <v>43</v>
      </c>
      <c r="G11" s="46">
        <f>SUM(G12:G16)</f>
        <v>121.23049344</v>
      </c>
      <c r="H11" s="46">
        <f>SUM(H12:H16)</f>
        <v>0</v>
      </c>
      <c r="I11" s="22">
        <f t="shared" si="3"/>
        <v>518.23049344000003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31</v>
      </c>
      <c r="D12" s="67">
        <v>77</v>
      </c>
      <c r="E12" s="12">
        <v>6</v>
      </c>
      <c r="F12" s="53">
        <v>0</v>
      </c>
      <c r="G12" s="47">
        <v>6.6514492800000014</v>
      </c>
      <c r="H12" s="48"/>
      <c r="I12" s="22">
        <f t="shared" si="3"/>
        <v>120.65144928000001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16</v>
      </c>
      <c r="D13" s="67">
        <v>143</v>
      </c>
      <c r="E13" s="12">
        <v>16</v>
      </c>
      <c r="F13" s="12">
        <v>22</v>
      </c>
      <c r="G13" s="47">
        <v>68.914144319999991</v>
      </c>
      <c r="H13" s="48"/>
      <c r="I13" s="22">
        <f t="shared" si="3"/>
        <v>265.91414431999999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7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7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47</v>
      </c>
      <c r="D16" s="67">
        <v>9</v>
      </c>
      <c r="E16" s="12">
        <v>9</v>
      </c>
      <c r="F16" s="53">
        <v>21</v>
      </c>
      <c r="G16" s="47">
        <v>45.664899840000004</v>
      </c>
      <c r="H16" s="48"/>
      <c r="I16" s="22">
        <f t="shared" si="3"/>
        <v>131.66489984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65">
        <v>0</v>
      </c>
      <c r="E17" s="29">
        <f t="shared" ref="E17" si="5">SUM(E18:E20)</f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67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67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67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29277</v>
      </c>
      <c r="D21" s="65">
        <v>32</v>
      </c>
      <c r="E21" s="29">
        <f t="shared" ref="E21" si="6">SUM(E22,E28,E34)</f>
        <v>397</v>
      </c>
      <c r="F21" s="32">
        <f>SUM(F22,F34)</f>
        <v>5182</v>
      </c>
      <c r="G21" s="46">
        <f>G22+G28</f>
        <v>19147.336771918432</v>
      </c>
      <c r="H21" s="46">
        <f>H22+H28</f>
        <v>1374.63</v>
      </c>
      <c r="I21" s="20">
        <f t="shared" si="3"/>
        <v>55409.966771918429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26013</v>
      </c>
      <c r="D22" s="65">
        <v>32</v>
      </c>
      <c r="E22" s="29">
        <f t="shared" ref="E22:F22" si="7">SUM(E23:E27)</f>
        <v>397</v>
      </c>
      <c r="F22" s="32">
        <f t="shared" si="7"/>
        <v>5182</v>
      </c>
      <c r="G22" s="46">
        <f>G24</f>
        <v>19147.336771918432</v>
      </c>
      <c r="H22" s="29">
        <f>SUM(H23:H27)</f>
        <v>908.89</v>
      </c>
      <c r="I22" s="22">
        <f t="shared" si="3"/>
        <v>51680.226771918431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7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26013</v>
      </c>
      <c r="D24" s="67">
        <v>32</v>
      </c>
      <c r="E24" s="12">
        <v>397</v>
      </c>
      <c r="F24" s="12">
        <v>5182</v>
      </c>
      <c r="G24" s="48">
        <v>19147.336771918432</v>
      </c>
      <c r="H24" s="48">
        <v>908.89</v>
      </c>
      <c r="I24" s="22">
        <f t="shared" si="3"/>
        <v>51680.226771918431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7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67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67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3264</v>
      </c>
      <c r="D28" s="65">
        <v>0</v>
      </c>
      <c r="E28" s="29">
        <f>SUM(E29:E33)</f>
        <v>0</v>
      </c>
      <c r="F28" s="32">
        <f>SUM(F29:F33)</f>
        <v>414</v>
      </c>
      <c r="G28" s="46">
        <f>SUM(G29:G33)</f>
        <v>0</v>
      </c>
      <c r="H28" s="46">
        <f>SUM(H29:H33)</f>
        <v>465.74</v>
      </c>
      <c r="I28" s="22">
        <f t="shared" si="3"/>
        <v>4143.74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275</v>
      </c>
      <c r="D29" s="67">
        <v>0</v>
      </c>
      <c r="E29" s="12"/>
      <c r="F29" s="12">
        <v>43</v>
      </c>
      <c r="G29" s="48"/>
      <c r="H29" s="48">
        <v>74.699999999999989</v>
      </c>
      <c r="I29" s="22">
        <f t="shared" si="3"/>
        <v>392.7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2862</v>
      </c>
      <c r="D30" s="67">
        <v>0</v>
      </c>
      <c r="E30" s="12"/>
      <c r="F30" s="12">
        <v>305</v>
      </c>
      <c r="G30" s="48"/>
      <c r="H30" s="48">
        <v>164.96</v>
      </c>
      <c r="I30" s="22">
        <f t="shared" si="3"/>
        <v>3331.96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7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7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127</v>
      </c>
      <c r="D33" s="67">
        <v>0</v>
      </c>
      <c r="E33" s="12"/>
      <c r="F33" s="12">
        <v>66</v>
      </c>
      <c r="G33" s="48"/>
      <c r="H33" s="48">
        <v>226.08</v>
      </c>
      <c r="I33" s="22">
        <f t="shared" si="3"/>
        <v>419.08000000000004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65">
        <v>0</v>
      </c>
      <c r="E34" s="29">
        <f t="shared" ref="E34" si="8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67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67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67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67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13786</v>
      </c>
      <c r="D39" s="65">
        <v>1814</v>
      </c>
      <c r="E39" s="12">
        <v>3787</v>
      </c>
      <c r="F39" s="12">
        <v>1227</v>
      </c>
      <c r="G39" s="48">
        <v>10778.516323919999</v>
      </c>
      <c r="H39" s="48">
        <v>1291.94</v>
      </c>
      <c r="I39" s="20">
        <f t="shared" si="3"/>
        <v>32684.456323919996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67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67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67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67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51423</v>
      </c>
      <c r="D44" s="65">
        <v>5540</v>
      </c>
      <c r="E44" s="29">
        <f t="shared" ref="E44" si="9">SUM(E3,E38:E43)</f>
        <v>4622</v>
      </c>
      <c r="F44" s="55">
        <f>SUM(F3,F39)</f>
        <v>8488</v>
      </c>
      <c r="G44" s="49">
        <f>G3+G39</f>
        <v>61588.415764078432</v>
      </c>
      <c r="H44" s="56">
        <f>H5+H11+H22+H28+H39</f>
        <v>2666.57</v>
      </c>
      <c r="I44" s="24">
        <f t="shared" si="3"/>
        <v>134327.98576407845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177</v>
      </c>
      <c r="D3" s="29">
        <f>D4+D21</f>
        <v>49</v>
      </c>
      <c r="E3" s="29">
        <f>E4+E21</f>
        <v>41</v>
      </c>
      <c r="F3" s="29">
        <f>SUM(F4,F21)</f>
        <v>2169</v>
      </c>
      <c r="G3" s="29">
        <f>G4+G21</f>
        <v>417</v>
      </c>
      <c r="H3" s="29">
        <v>70</v>
      </c>
      <c r="I3" s="20">
        <f>SUM(C3:H3)</f>
        <v>2923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93</v>
      </c>
      <c r="D4" s="29">
        <f>D5+D17</f>
        <v>49</v>
      </c>
      <c r="E4" s="29">
        <f>SUM(E5,E17)</f>
        <v>13</v>
      </c>
      <c r="F4" s="29">
        <f>SUM(F5)</f>
        <v>3</v>
      </c>
      <c r="G4" s="29">
        <f>G5</f>
        <v>122</v>
      </c>
      <c r="H4" s="29">
        <v>0</v>
      </c>
      <c r="I4" s="20">
        <f t="shared" ref="I4:I44" si="0">SUM(C4:H4)</f>
        <v>280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93</v>
      </c>
      <c r="D5" s="29">
        <f>SUM(D6:D10)</f>
        <v>49</v>
      </c>
      <c r="E5" s="29">
        <f>SUM(E6:E10)</f>
        <v>13</v>
      </c>
      <c r="F5" s="29">
        <f>SUM(F6:F10)</f>
        <v>3</v>
      </c>
      <c r="G5" s="29">
        <f>G6+G8</f>
        <v>122</v>
      </c>
      <c r="H5" s="29">
        <v>0</v>
      </c>
      <c r="I5" s="22">
        <f t="shared" si="0"/>
        <v>280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63</v>
      </c>
      <c r="D6" s="12">
        <v>4</v>
      </c>
      <c r="E6" s="12">
        <v>5</v>
      </c>
      <c r="F6" s="12">
        <v>2</v>
      </c>
      <c r="G6" s="37">
        <v>118</v>
      </c>
      <c r="H6" s="12"/>
      <c r="I6" s="22">
        <f t="shared" si="0"/>
        <v>192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13</v>
      </c>
      <c r="D8" s="12">
        <v>17</v>
      </c>
      <c r="E8" s="12"/>
      <c r="F8" s="12">
        <v>0</v>
      </c>
      <c r="G8" s="37">
        <v>4</v>
      </c>
      <c r="H8" s="12"/>
      <c r="I8" s="22">
        <f t="shared" si="0"/>
        <v>34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27</v>
      </c>
      <c r="E9" s="12">
        <v>8</v>
      </c>
      <c r="F9" s="12">
        <v>1</v>
      </c>
      <c r="G9" s="12"/>
      <c r="H9" s="12"/>
      <c r="I9" s="22">
        <f t="shared" si="0"/>
        <v>36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17</v>
      </c>
      <c r="D10" s="12">
        <v>0</v>
      </c>
      <c r="E10" s="12"/>
      <c r="F10" s="12">
        <v>0</v>
      </c>
      <c r="G10" s="12"/>
      <c r="H10" s="12"/>
      <c r="I10" s="22">
        <f t="shared" si="0"/>
        <v>17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63</v>
      </c>
      <c r="D11" s="29">
        <f>MAX(D12:D16)</f>
        <v>81</v>
      </c>
      <c r="E11" s="12">
        <v>19</v>
      </c>
      <c r="F11" s="32">
        <f>SUM(F16,F13)</f>
        <v>0</v>
      </c>
      <c r="G11" s="29">
        <f>G13</f>
        <v>10</v>
      </c>
      <c r="H11" s="29"/>
      <c r="I11" s="22">
        <f t="shared" si="0"/>
        <v>173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71</v>
      </c>
      <c r="D12" s="12">
        <v>72</v>
      </c>
      <c r="E12" s="12">
        <v>10</v>
      </c>
      <c r="F12" s="12">
        <v>0</v>
      </c>
      <c r="G12" s="37">
        <v>10</v>
      </c>
      <c r="H12" s="12"/>
      <c r="I12" s="22">
        <f t="shared" si="0"/>
        <v>163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5</v>
      </c>
      <c r="D13" s="12">
        <v>81</v>
      </c>
      <c r="E13" s="12">
        <v>17</v>
      </c>
      <c r="F13" s="12">
        <v>0</v>
      </c>
      <c r="G13" s="37">
        <v>10</v>
      </c>
      <c r="H13" s="12"/>
      <c r="I13" s="22">
        <f t="shared" si="0"/>
        <v>113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17</v>
      </c>
      <c r="D16" s="12">
        <v>4</v>
      </c>
      <c r="E16" s="12">
        <v>3</v>
      </c>
      <c r="F16" s="12">
        <v>0</v>
      </c>
      <c r="G16" s="37">
        <v>4</v>
      </c>
      <c r="H16" s="12"/>
      <c r="I16" s="22">
        <f t="shared" si="0"/>
        <v>28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84</v>
      </c>
      <c r="D21" s="29">
        <f>D22</f>
        <v>0</v>
      </c>
      <c r="E21" s="29">
        <f>SUM(E22,E28,E34)</f>
        <v>28</v>
      </c>
      <c r="F21" s="32">
        <f>SUM(F22,F34)</f>
        <v>2166</v>
      </c>
      <c r="G21" s="29">
        <f>G22</f>
        <v>295</v>
      </c>
      <c r="H21" s="29">
        <v>70</v>
      </c>
      <c r="I21" s="20">
        <f t="shared" si="0"/>
        <v>2643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84</v>
      </c>
      <c r="D22" s="29">
        <f>D24</f>
        <v>0</v>
      </c>
      <c r="E22" s="29">
        <f>SUM(E23:E27)</f>
        <v>28</v>
      </c>
      <c r="F22" s="32">
        <f>SUM(F23:F27)</f>
        <v>2166</v>
      </c>
      <c r="G22" s="29">
        <f>SUM(G23:G27)</f>
        <v>295</v>
      </c>
      <c r="H22" s="29">
        <v>70</v>
      </c>
      <c r="I22" s="22">
        <f t="shared" si="0"/>
        <v>2643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84</v>
      </c>
      <c r="D24" s="12">
        <v>0</v>
      </c>
      <c r="E24" s="12">
        <v>28</v>
      </c>
      <c r="F24" s="12">
        <v>2166</v>
      </c>
      <c r="G24" s="37">
        <v>295</v>
      </c>
      <c r="H24" s="12">
        <v>70</v>
      </c>
      <c r="I24" s="22">
        <f t="shared" si="0"/>
        <v>2643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72</v>
      </c>
      <c r="D28" s="29">
        <v>0</v>
      </c>
      <c r="E28" s="12"/>
      <c r="F28" s="32">
        <f>SUM(F29:F33)</f>
        <v>8345</v>
      </c>
      <c r="G28" s="29">
        <f>G30</f>
        <v>15</v>
      </c>
      <c r="H28" s="29">
        <v>35</v>
      </c>
      <c r="I28" s="22">
        <f t="shared" si="0"/>
        <v>8467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69</v>
      </c>
      <c r="D29" s="12">
        <v>0</v>
      </c>
      <c r="E29" s="12"/>
      <c r="F29" s="12">
        <v>1468</v>
      </c>
      <c r="G29" s="12">
        <v>15</v>
      </c>
      <c r="H29" s="1">
        <v>34</v>
      </c>
      <c r="I29" s="22">
        <f t="shared" si="0"/>
        <v>1586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3</v>
      </c>
      <c r="D30" s="12">
        <v>0</v>
      </c>
      <c r="E30" s="12"/>
      <c r="F30" s="12">
        <v>1985</v>
      </c>
      <c r="G30" s="12">
        <v>15</v>
      </c>
      <c r="H30" s="12">
        <v>35</v>
      </c>
      <c r="I30" s="22">
        <f t="shared" si="0"/>
        <v>2038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20</v>
      </c>
      <c r="D33" s="12">
        <v>0</v>
      </c>
      <c r="E33" s="12"/>
      <c r="F33" s="12">
        <v>4892</v>
      </c>
      <c r="G33" s="12"/>
      <c r="H33" s="12">
        <v>33</v>
      </c>
      <c r="I33" s="22">
        <f t="shared" si="0"/>
        <v>4945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>
        <f>G35+G36+G37</f>
        <v>0</v>
      </c>
      <c r="H34" s="29"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97</v>
      </c>
      <c r="D39" s="29">
        <v>79</v>
      </c>
      <c r="E39" s="12">
        <v>106</v>
      </c>
      <c r="F39" s="12">
        <v>23</v>
      </c>
      <c r="G39" s="12">
        <v>107</v>
      </c>
      <c r="H39" s="12">
        <v>31</v>
      </c>
      <c r="I39" s="20">
        <f t="shared" si="0"/>
        <v>443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4">
        <f>C39+C3</f>
        <v>274</v>
      </c>
      <c r="D44" s="29">
        <f>D39+D3</f>
        <v>128</v>
      </c>
      <c r="E44" s="29">
        <f>SUM(E3,E38:E43)</f>
        <v>147</v>
      </c>
      <c r="F44" s="70">
        <f>SUM(F3,F39)</f>
        <v>2192</v>
      </c>
      <c r="G44" s="29">
        <f>G3+G39</f>
        <v>524</v>
      </c>
      <c r="H44" s="50">
        <v>101</v>
      </c>
      <c r="I44" s="24">
        <f t="shared" si="0"/>
        <v>3366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G3" sqref="G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94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459</v>
      </c>
      <c r="D3" s="65">
        <v>84</v>
      </c>
      <c r="E3" s="29">
        <f>E4+E21</f>
        <v>26</v>
      </c>
      <c r="F3" s="29">
        <f>SUM(F4,F21)</f>
        <v>741</v>
      </c>
      <c r="G3" s="29">
        <f>G4+G21</f>
        <v>385</v>
      </c>
      <c r="H3" s="29">
        <f>H4+H21</f>
        <v>57</v>
      </c>
      <c r="I3" s="20">
        <f>SUM(C3:H3)</f>
        <v>1752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116</v>
      </c>
      <c r="D4" s="65">
        <v>82</v>
      </c>
      <c r="E4" s="29">
        <f>SUM(E5,E17)</f>
        <v>14</v>
      </c>
      <c r="F4" s="29">
        <f>SUM(F5)</f>
        <v>38</v>
      </c>
      <c r="G4" s="29">
        <f>G5</f>
        <v>108</v>
      </c>
      <c r="H4" s="29">
        <f>H5+H17</f>
        <v>0</v>
      </c>
      <c r="I4" s="20">
        <f t="shared" ref="I4:I44" si="0">SUM(C4:H4)</f>
        <v>358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116</v>
      </c>
      <c r="D5" s="65">
        <v>82</v>
      </c>
      <c r="E5" s="29">
        <f>SUM(E6:E10)</f>
        <v>14</v>
      </c>
      <c r="F5" s="29">
        <f>SUM(F6:F10)</f>
        <v>38</v>
      </c>
      <c r="G5" s="29">
        <f>G6+G8</f>
        <v>108</v>
      </c>
      <c r="H5" s="29">
        <f>SUM(H6:H10)</f>
        <v>0</v>
      </c>
      <c r="I5" s="22">
        <f t="shared" si="0"/>
        <v>358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6">
        <v>96</v>
      </c>
      <c r="D6" s="67">
        <v>3</v>
      </c>
      <c r="E6" s="12">
        <v>9</v>
      </c>
      <c r="F6" s="12">
        <v>38</v>
      </c>
      <c r="G6" s="37">
        <v>70</v>
      </c>
      <c r="H6" s="12"/>
      <c r="I6" s="22">
        <f t="shared" si="0"/>
        <v>216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7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6">
        <v>7</v>
      </c>
      <c r="D8" s="67">
        <v>33</v>
      </c>
      <c r="E8" s="12"/>
      <c r="F8" s="12">
        <v>0</v>
      </c>
      <c r="G8" s="37">
        <v>38</v>
      </c>
      <c r="H8" s="12"/>
      <c r="I8" s="22">
        <f t="shared" si="0"/>
        <v>78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67">
        <v>46</v>
      </c>
      <c r="E9" s="12">
        <v>5</v>
      </c>
      <c r="F9" s="12">
        <v>0</v>
      </c>
      <c r="G9" s="12"/>
      <c r="H9" s="12"/>
      <c r="I9" s="22">
        <f t="shared" si="0"/>
        <v>51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13</v>
      </c>
      <c r="D10" s="67">
        <v>0</v>
      </c>
      <c r="E10" s="12"/>
      <c r="F10" s="12">
        <v>0</v>
      </c>
      <c r="G10" s="12"/>
      <c r="H10" s="12"/>
      <c r="I10" s="22">
        <f t="shared" si="0"/>
        <v>13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34</v>
      </c>
      <c r="D11" s="65">
        <v>77</v>
      </c>
      <c r="E11" s="12">
        <v>12</v>
      </c>
      <c r="F11" s="32">
        <f>SUM(F16,F13)</f>
        <v>72</v>
      </c>
      <c r="G11" s="29">
        <f>G13</f>
        <v>45</v>
      </c>
      <c r="H11" s="29"/>
      <c r="I11" s="22">
        <f t="shared" si="0"/>
        <v>240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23</v>
      </c>
      <c r="D12" s="67">
        <v>77</v>
      </c>
      <c r="E12" s="12">
        <v>9</v>
      </c>
      <c r="F12" s="12">
        <v>0</v>
      </c>
      <c r="G12" s="37">
        <v>36</v>
      </c>
      <c r="H12" s="12"/>
      <c r="I12" s="22">
        <f t="shared" si="0"/>
        <v>145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34</v>
      </c>
      <c r="D13" s="67">
        <v>76</v>
      </c>
      <c r="E13" s="12">
        <v>8</v>
      </c>
      <c r="F13" s="12">
        <v>36</v>
      </c>
      <c r="G13" s="37">
        <v>45</v>
      </c>
      <c r="H13" s="12"/>
      <c r="I13" s="22">
        <f t="shared" si="0"/>
        <v>199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7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7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</v>
      </c>
      <c r="D16" s="67">
        <v>3</v>
      </c>
      <c r="E16" s="12">
        <v>4</v>
      </c>
      <c r="F16" s="12">
        <v>36</v>
      </c>
      <c r="G16" s="37">
        <v>18</v>
      </c>
      <c r="H16" s="12"/>
      <c r="I16" s="22">
        <f t="shared" si="0"/>
        <v>62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65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68"/>
      <c r="D18" s="67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68"/>
      <c r="D19" s="67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67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343</v>
      </c>
      <c r="D21" s="65">
        <v>2</v>
      </c>
      <c r="E21" s="29">
        <f>SUM(E22,E28,E34)</f>
        <v>12</v>
      </c>
      <c r="F21" s="32">
        <f>SUM(F22,F34)</f>
        <v>703</v>
      </c>
      <c r="G21" s="29">
        <f>G22</f>
        <v>277</v>
      </c>
      <c r="H21" s="29">
        <f>H22+H34</f>
        <v>57</v>
      </c>
      <c r="I21" s="20">
        <f t="shared" si="0"/>
        <v>1394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343</v>
      </c>
      <c r="D22" s="65">
        <v>2</v>
      </c>
      <c r="E22" s="29">
        <f>SUM(E23:E27)</f>
        <v>12</v>
      </c>
      <c r="F22" s="32">
        <f>SUM(F23:F27)</f>
        <v>703</v>
      </c>
      <c r="G22" s="29">
        <f>SUM(G23:G27)</f>
        <v>277</v>
      </c>
      <c r="H22" s="29">
        <f>SUM(H23:H27)</f>
        <v>57</v>
      </c>
      <c r="I22" s="22">
        <f t="shared" si="0"/>
        <v>1394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7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343</v>
      </c>
      <c r="D24" s="67">
        <v>2</v>
      </c>
      <c r="E24" s="12">
        <v>12</v>
      </c>
      <c r="F24" s="12">
        <v>703</v>
      </c>
      <c r="G24" s="12">
        <v>277</v>
      </c>
      <c r="H24" s="12">
        <v>57</v>
      </c>
      <c r="I24" s="22">
        <f t="shared" si="0"/>
        <v>1394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7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68">
        <v>0</v>
      </c>
      <c r="D26" s="67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68">
        <v>0</v>
      </c>
      <c r="D27" s="67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50</v>
      </c>
      <c r="D28" s="65">
        <v>0</v>
      </c>
      <c r="E28" s="12"/>
      <c r="F28" s="32">
        <f>SUM(F29:F33)</f>
        <v>517</v>
      </c>
      <c r="G28" s="29">
        <v>0</v>
      </c>
      <c r="H28" s="29"/>
      <c r="I28" s="22">
        <f t="shared" si="0"/>
        <v>567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50</v>
      </c>
      <c r="D29" s="67">
        <v>0</v>
      </c>
      <c r="E29" s="12"/>
      <c r="F29" s="12">
        <v>9</v>
      </c>
      <c r="G29" s="12"/>
      <c r="H29" s="1">
        <v>39</v>
      </c>
      <c r="I29" s="22">
        <f t="shared" si="0"/>
        <v>98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12</v>
      </c>
      <c r="D30" s="67">
        <v>0</v>
      </c>
      <c r="E30" s="12"/>
      <c r="F30" s="12">
        <v>490</v>
      </c>
      <c r="G30" s="12"/>
      <c r="H30" s="12">
        <v>37</v>
      </c>
      <c r="I30" s="22">
        <f t="shared" si="0"/>
        <v>539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7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7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5</v>
      </c>
      <c r="D33" s="67">
        <v>0</v>
      </c>
      <c r="E33" s="12"/>
      <c r="F33" s="12">
        <v>18</v>
      </c>
      <c r="G33" s="12"/>
      <c r="H33" s="12">
        <v>38</v>
      </c>
      <c r="I33" s="22">
        <f t="shared" si="0"/>
        <v>61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69"/>
      <c r="D34" s="65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68"/>
      <c r="D35" s="67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67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67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67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77</v>
      </c>
      <c r="D39" s="65">
        <v>34</v>
      </c>
      <c r="E39" s="12">
        <v>105</v>
      </c>
      <c r="F39" s="12">
        <v>34</v>
      </c>
      <c r="G39" s="12">
        <v>34</v>
      </c>
      <c r="H39" s="12">
        <v>39</v>
      </c>
      <c r="I39" s="20">
        <f t="shared" si="0"/>
        <v>323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67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67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67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67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536</v>
      </c>
      <c r="D44" s="65">
        <v>118</v>
      </c>
      <c r="E44" s="29">
        <f>SUM(E3,E38:E43)</f>
        <v>131</v>
      </c>
      <c r="F44" s="55">
        <f>SUM(F3,F39)</f>
        <v>775</v>
      </c>
      <c r="G44" s="29">
        <f>G3+G39</f>
        <v>419</v>
      </c>
      <c r="H44" s="50">
        <f>H39+H3</f>
        <v>96</v>
      </c>
      <c r="I44" s="24">
        <f t="shared" si="0"/>
        <v>2075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71" t="s">
        <v>69</v>
      </c>
      <c r="D2" s="71"/>
      <c r="E2" s="71" t="s">
        <v>70</v>
      </c>
      <c r="F2" s="71"/>
      <c r="G2" s="71" t="s">
        <v>71</v>
      </c>
      <c r="H2" s="71"/>
      <c r="I2" s="71" t="s">
        <v>90</v>
      </c>
      <c r="J2" s="71"/>
      <c r="K2" s="71" t="s">
        <v>73</v>
      </c>
      <c r="L2" s="71"/>
      <c r="M2" s="73" t="s">
        <v>89</v>
      </c>
      <c r="N2" s="74"/>
      <c r="O2" s="71" t="s">
        <v>85</v>
      </c>
      <c r="P2" s="7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44301</v>
      </c>
      <c r="D4" s="29">
        <f t="shared" si="0"/>
        <v>22</v>
      </c>
      <c r="E4" s="29">
        <f t="shared" ref="E4:F4" si="1">E5+E22</f>
        <v>34678</v>
      </c>
      <c r="F4" s="29">
        <f t="shared" si="1"/>
        <v>32</v>
      </c>
      <c r="G4" s="32">
        <f>G5+G22</f>
        <v>10913</v>
      </c>
      <c r="H4" s="32">
        <v>16</v>
      </c>
      <c r="I4" s="52">
        <f>SUM(I5,I22,I29)</f>
        <v>7398</v>
      </c>
      <c r="J4" s="46"/>
      <c r="K4" s="46">
        <f>K5+K22</f>
        <v>28961.559999999998</v>
      </c>
      <c r="L4" s="29"/>
      <c r="M4" s="46">
        <v>497.20000000000005</v>
      </c>
      <c r="N4" s="46"/>
      <c r="O4" s="19">
        <f>C4+E4+G4+I4+K4+M4</f>
        <v>126748.76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37268</v>
      </c>
      <c r="D5" s="29">
        <f>D6+D12+D18</f>
        <v>22</v>
      </c>
      <c r="E5" s="29">
        <f>E6+E12+E18</f>
        <v>34677</v>
      </c>
      <c r="F5" s="29">
        <f>F6+F12+F18</f>
        <v>32</v>
      </c>
      <c r="G5" s="32">
        <f>G6+G12</f>
        <v>9869</v>
      </c>
      <c r="H5" s="43"/>
      <c r="I5" s="52">
        <f>SUM(I12,I6)</f>
        <v>7251</v>
      </c>
      <c r="J5" s="46"/>
      <c r="K5" s="46">
        <f>K6+K12</f>
        <v>27071.71</v>
      </c>
      <c r="L5" s="29"/>
      <c r="M5" s="46">
        <v>0</v>
      </c>
      <c r="N5" s="46"/>
      <c r="O5" s="19">
        <f t="shared" ref="O5:O45" si="2">C5+E5+G5+I5+K5+M5</f>
        <v>116136.70999999999</v>
      </c>
      <c r="P5" s="20">
        <f t="shared" ref="P5:P45" si="3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36838</v>
      </c>
      <c r="D6" s="29"/>
      <c r="E6" s="29">
        <f t="shared" ref="E6" si="4">SUM(E7:E11)</f>
        <v>33894</v>
      </c>
      <c r="F6" s="29">
        <f>SUM(F7:F11)</f>
        <v>0</v>
      </c>
      <c r="G6" s="32">
        <f>G7+G10</f>
        <v>9831</v>
      </c>
      <c r="H6" s="43"/>
      <c r="I6" s="52">
        <f>SUM(I7:I11)</f>
        <v>7251</v>
      </c>
      <c r="J6" s="46"/>
      <c r="K6" s="46">
        <f>K7+K9</f>
        <v>27028.54</v>
      </c>
      <c r="L6" s="29"/>
      <c r="M6" s="46">
        <v>0</v>
      </c>
      <c r="N6" s="46"/>
      <c r="O6" s="19">
        <f t="shared" si="2"/>
        <v>114842.54000000001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29422</v>
      </c>
      <c r="D7" s="12"/>
      <c r="E7" s="12">
        <v>22713</v>
      </c>
      <c r="F7" s="12">
        <v>0</v>
      </c>
      <c r="G7" s="58">
        <v>9831</v>
      </c>
      <c r="H7" s="42"/>
      <c r="I7" s="12">
        <v>4474</v>
      </c>
      <c r="J7" s="12"/>
      <c r="K7" s="47">
        <v>27028.54</v>
      </c>
      <c r="L7" s="37"/>
      <c r="M7" s="12"/>
      <c r="N7" s="12"/>
      <c r="O7" s="19">
        <f t="shared" si="2"/>
        <v>93468.540000000008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47"/>
      <c r="L8" s="37"/>
      <c r="M8" s="12"/>
      <c r="N8" s="12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6621</v>
      </c>
      <c r="D9" s="12"/>
      <c r="E9" s="12">
        <v>1663</v>
      </c>
      <c r="F9" s="12">
        <v>0</v>
      </c>
      <c r="G9" s="40"/>
      <c r="H9" s="42"/>
      <c r="I9" s="12">
        <v>1143</v>
      </c>
      <c r="J9" s="12"/>
      <c r="K9" s="47"/>
      <c r="L9" s="37"/>
      <c r="M9" s="12"/>
      <c r="N9" s="12"/>
      <c r="O9" s="19">
        <f t="shared" si="2"/>
        <v>9427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9518</v>
      </c>
      <c r="F10" s="12">
        <v>0</v>
      </c>
      <c r="G10" s="40"/>
      <c r="H10" s="42"/>
      <c r="I10" s="12">
        <v>1634</v>
      </c>
      <c r="J10" s="12"/>
      <c r="K10" s="48"/>
      <c r="L10" s="12"/>
      <c r="M10" s="12"/>
      <c r="N10" s="12"/>
      <c r="O10" s="19">
        <f t="shared" si="2"/>
        <v>11152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795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48"/>
      <c r="L11" s="12"/>
      <c r="M11" s="12"/>
      <c r="N11" s="12"/>
      <c r="O11" s="19">
        <f t="shared" si="2"/>
        <v>795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430</v>
      </c>
      <c r="D12" s="29"/>
      <c r="E12" s="29">
        <f t="shared" ref="E12" si="5">SUM(E13:E17)</f>
        <v>783</v>
      </c>
      <c r="F12" s="29">
        <v>0</v>
      </c>
      <c r="G12" s="59">
        <v>38</v>
      </c>
      <c r="H12" s="43"/>
      <c r="I12" s="54">
        <f>SUM(I17,I14)</f>
        <v>0</v>
      </c>
      <c r="J12" s="46"/>
      <c r="K12" s="46">
        <f>SUM(K13:K17)</f>
        <v>43.17</v>
      </c>
      <c r="L12" s="29"/>
      <c r="M12" s="46">
        <v>0</v>
      </c>
      <c r="N12" s="46"/>
      <c r="O12" s="19">
        <f t="shared" si="2"/>
        <v>1294.17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277</v>
      </c>
      <c r="F13" s="12">
        <v>0</v>
      </c>
      <c r="G13" s="40"/>
      <c r="H13" s="42"/>
      <c r="I13" s="12"/>
      <c r="J13" s="12"/>
      <c r="K13" s="48"/>
      <c r="L13" s="12"/>
      <c r="M13" s="12"/>
      <c r="N13" s="12"/>
      <c r="O13" s="19">
        <f t="shared" si="2"/>
        <v>277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259</v>
      </c>
      <c r="D14" s="12"/>
      <c r="E14" s="12">
        <v>506</v>
      </c>
      <c r="F14" s="12">
        <v>0</v>
      </c>
      <c r="G14" s="40">
        <v>18</v>
      </c>
      <c r="H14" s="42"/>
      <c r="I14" s="12">
        <v>0</v>
      </c>
      <c r="J14" s="12"/>
      <c r="K14" s="48">
        <v>43.17</v>
      </c>
      <c r="L14" s="12"/>
      <c r="M14" s="12"/>
      <c r="N14" s="12"/>
      <c r="O14" s="19">
        <f t="shared" si="2"/>
        <v>826.17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0"/>
      <c r="H15" s="42"/>
      <c r="I15" s="12">
        <v>0</v>
      </c>
      <c r="J15" s="12"/>
      <c r="K15" s="48"/>
      <c r="L15" s="12"/>
      <c r="M15" s="12"/>
      <c r="N15" s="12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12"/>
      <c r="M16" s="12"/>
      <c r="N16" s="12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171</v>
      </c>
      <c r="D17" s="12"/>
      <c r="E17" s="12">
        <v>0</v>
      </c>
      <c r="F17" s="12">
        <v>0</v>
      </c>
      <c r="G17" s="58">
        <v>20</v>
      </c>
      <c r="H17" s="42"/>
      <c r="I17" s="12">
        <v>0</v>
      </c>
      <c r="J17" s="12"/>
      <c r="K17" s="48"/>
      <c r="L17" s="12"/>
      <c r="M17" s="12"/>
      <c r="N17" s="12"/>
      <c r="O17" s="19">
        <f t="shared" si="2"/>
        <v>191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6">C20</f>
        <v>0</v>
      </c>
      <c r="D18" s="29">
        <f>D20</f>
        <v>22</v>
      </c>
      <c r="E18" s="29">
        <f t="shared" ref="E18:F18" si="7">SUM(E19:E21)</f>
        <v>0</v>
      </c>
      <c r="F18" s="29">
        <f t="shared" si="7"/>
        <v>32</v>
      </c>
      <c r="G18" s="58"/>
      <c r="H18" s="43"/>
      <c r="I18" s="29">
        <v>0</v>
      </c>
      <c r="J18" s="46"/>
      <c r="K18" s="46"/>
      <c r="L18" s="29"/>
      <c r="M18" s="46">
        <v>0</v>
      </c>
      <c r="N18" s="46"/>
      <c r="O18" s="19">
        <f t="shared" si="2"/>
        <v>0</v>
      </c>
      <c r="P18" s="20">
        <f t="shared" si="3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12"/>
      <c r="M19" s="12"/>
      <c r="N19" s="12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12"/>
      <c r="K20" s="48"/>
      <c r="L20" s="12"/>
      <c r="M20" s="12"/>
      <c r="N20" s="12"/>
      <c r="O20" s="19">
        <f t="shared" si="2"/>
        <v>0</v>
      </c>
      <c r="P20" s="20">
        <f t="shared" si="3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12"/>
      <c r="M21" s="12"/>
      <c r="N21" s="12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7033</v>
      </c>
      <c r="D22" s="32"/>
      <c r="E22" s="29">
        <f t="shared" ref="E22" si="8">E23+E29</f>
        <v>1</v>
      </c>
      <c r="F22" s="29">
        <f>F23+F29</f>
        <v>0</v>
      </c>
      <c r="G22" s="59">
        <f>G23+G29</f>
        <v>1044</v>
      </c>
      <c r="H22" s="43"/>
      <c r="I22" s="32">
        <f>SUM(I23,I35)</f>
        <v>0</v>
      </c>
      <c r="J22" s="46"/>
      <c r="K22" s="46">
        <f t="shared" ref="K22" si="9">K23</f>
        <v>1889.85</v>
      </c>
      <c r="L22" s="29"/>
      <c r="M22" s="46">
        <v>497.20000000000005</v>
      </c>
      <c r="N22" s="46"/>
      <c r="O22" s="19">
        <f t="shared" si="2"/>
        <v>10465.050000000001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6049</v>
      </c>
      <c r="D23" s="29"/>
      <c r="E23" s="29">
        <f t="shared" ref="E23" si="10">E25</f>
        <v>1</v>
      </c>
      <c r="F23" s="29">
        <f>SUM(F24:F28)</f>
        <v>0</v>
      </c>
      <c r="G23" s="59">
        <f>G25</f>
        <v>1044</v>
      </c>
      <c r="H23" s="43"/>
      <c r="I23" s="32">
        <f t="shared" ref="I23" si="11">SUM(I24:I28)</f>
        <v>0</v>
      </c>
      <c r="J23" s="29"/>
      <c r="K23" s="46">
        <f>K25</f>
        <v>1889.85</v>
      </c>
      <c r="L23" s="29"/>
      <c r="M23" s="29">
        <v>0</v>
      </c>
      <c r="N23" s="29"/>
      <c r="O23" s="19">
        <f t="shared" si="2"/>
        <v>8983.85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12"/>
      <c r="M24" s="12"/>
      <c r="N24" s="12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6049</v>
      </c>
      <c r="D25" s="12"/>
      <c r="E25" s="12">
        <v>1</v>
      </c>
      <c r="F25" s="12">
        <v>0</v>
      </c>
      <c r="G25" s="58">
        <v>1044</v>
      </c>
      <c r="H25" s="42"/>
      <c r="I25" s="12">
        <v>0</v>
      </c>
      <c r="J25" s="12"/>
      <c r="K25" s="48">
        <v>1889.85</v>
      </c>
      <c r="L25" s="12"/>
      <c r="M25" s="12">
        <v>0</v>
      </c>
      <c r="N25" s="12"/>
      <c r="O25" s="19">
        <f t="shared" si="2"/>
        <v>8983.85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58"/>
      <c r="H26" s="42"/>
      <c r="I26" s="12">
        <v>0</v>
      </c>
      <c r="J26" s="12"/>
      <c r="K26" s="48"/>
      <c r="L26" s="12"/>
      <c r="M26" s="12"/>
      <c r="N26" s="12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12"/>
      <c r="M27" s="12"/>
      <c r="N27" s="12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12"/>
      <c r="M28" s="12"/>
      <c r="N28" s="12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984</v>
      </c>
      <c r="D29" s="29"/>
      <c r="E29" s="29">
        <f t="shared" ref="E29" si="12">E30+E31</f>
        <v>0</v>
      </c>
      <c r="F29" s="29">
        <v>0</v>
      </c>
      <c r="G29" s="59">
        <f>G31</f>
        <v>0</v>
      </c>
      <c r="H29" s="43"/>
      <c r="I29" s="32">
        <f>SUM(I30:I34)</f>
        <v>147</v>
      </c>
      <c r="J29" s="46"/>
      <c r="K29" s="46">
        <v>0</v>
      </c>
      <c r="L29" s="29"/>
      <c r="M29" s="46">
        <v>497.20000000000005</v>
      </c>
      <c r="N29" s="46"/>
      <c r="O29" s="19">
        <f t="shared" si="2"/>
        <v>1628.2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60"/>
      <c r="H30" s="42"/>
      <c r="I30" s="12">
        <v>0</v>
      </c>
      <c r="J30" s="12"/>
      <c r="K30" s="48"/>
      <c r="L30" s="12"/>
      <c r="M30" s="12"/>
      <c r="N30" s="12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692</v>
      </c>
      <c r="D31" s="12"/>
      <c r="E31" s="12">
        <v>0</v>
      </c>
      <c r="F31" s="12">
        <v>0</v>
      </c>
      <c r="G31" s="60">
        <v>0</v>
      </c>
      <c r="H31" s="42"/>
      <c r="I31" s="12">
        <v>94</v>
      </c>
      <c r="J31" s="12"/>
      <c r="K31" s="48"/>
      <c r="L31" s="12"/>
      <c r="M31" s="12">
        <v>187.84</v>
      </c>
      <c r="N31" s="12"/>
      <c r="O31" s="19">
        <f t="shared" si="2"/>
        <v>973.84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60"/>
      <c r="H32" s="42"/>
      <c r="I32" s="12">
        <v>0</v>
      </c>
      <c r="J32" s="12"/>
      <c r="K32" s="48"/>
      <c r="L32" s="12"/>
      <c r="M32" s="12"/>
      <c r="N32" s="12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12"/>
      <c r="M33" s="12"/>
      <c r="N33" s="12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292</v>
      </c>
      <c r="D34" s="12"/>
      <c r="E34" s="12">
        <v>0</v>
      </c>
      <c r="F34" s="12">
        <v>0</v>
      </c>
      <c r="G34" s="39"/>
      <c r="H34" s="42"/>
      <c r="I34" s="12">
        <v>53</v>
      </c>
      <c r="J34" s="12"/>
      <c r="K34" s="48"/>
      <c r="L34" s="12"/>
      <c r="M34" s="12">
        <v>309.36</v>
      </c>
      <c r="N34" s="12"/>
      <c r="O34" s="19">
        <f t="shared" si="2"/>
        <v>654.36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46"/>
      <c r="K35" s="46">
        <f>K36+K37+K38</f>
        <v>0</v>
      </c>
      <c r="L35" s="29"/>
      <c r="M35" s="46">
        <v>0</v>
      </c>
      <c r="N35" s="46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12"/>
      <c r="M36" s="12"/>
      <c r="N36" s="12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12"/>
      <c r="M37" s="12"/>
      <c r="N37" s="12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12"/>
      <c r="M38" s="12"/>
      <c r="N38" s="12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284</v>
      </c>
      <c r="J39" s="12"/>
      <c r="K39" s="48"/>
      <c r="L39" s="12"/>
      <c r="M39" s="12"/>
      <c r="N39" s="12"/>
      <c r="O39" s="19">
        <f t="shared" si="2"/>
        <v>284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4709</v>
      </c>
      <c r="D40" s="12"/>
      <c r="E40" s="29">
        <v>186</v>
      </c>
      <c r="F40" s="29">
        <v>0</v>
      </c>
      <c r="G40" s="59">
        <v>11522</v>
      </c>
      <c r="H40" s="12"/>
      <c r="I40" s="12">
        <v>2642</v>
      </c>
      <c r="J40" s="12"/>
      <c r="K40" s="48">
        <v>3974.09</v>
      </c>
      <c r="L40" s="12"/>
      <c r="M40" s="12">
        <v>0</v>
      </c>
      <c r="N40" s="12"/>
      <c r="O40" s="19">
        <f t="shared" si="2"/>
        <v>23033.09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2"/>
      <c r="M41" s="12"/>
      <c r="N41" s="12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2"/>
      <c r="M42" s="12"/>
      <c r="N42" s="12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2"/>
      <c r="M43" s="12"/>
      <c r="N43" s="12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2"/>
      <c r="M44" s="12"/>
      <c r="N44" s="12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C4+C40</f>
        <v>49010</v>
      </c>
      <c r="D45" s="29">
        <f>D20</f>
        <v>22</v>
      </c>
      <c r="E45" s="29">
        <f t="shared" ref="E45:F45" si="13">E40+E4</f>
        <v>34864</v>
      </c>
      <c r="F45" s="29">
        <f t="shared" si="13"/>
        <v>32</v>
      </c>
      <c r="G45" s="32">
        <f>G40+G4</f>
        <v>22435</v>
      </c>
      <c r="H45" s="32">
        <f>H4</f>
        <v>16</v>
      </c>
      <c r="I45" s="70">
        <f>SUM(I4,I40,I39)</f>
        <v>10324</v>
      </c>
      <c r="J45" s="56"/>
      <c r="K45" s="49">
        <f>K4+K40</f>
        <v>32935.649999999994</v>
      </c>
      <c r="L45" s="32"/>
      <c r="M45" s="46">
        <v>497.20000000000005</v>
      </c>
      <c r="N45" s="56"/>
      <c r="O45" s="23">
        <f t="shared" si="2"/>
        <v>150065.85</v>
      </c>
      <c r="P45" s="24">
        <f t="shared" si="3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F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71" t="s">
        <v>69</v>
      </c>
      <c r="D2" s="71"/>
      <c r="E2" s="71" t="s">
        <v>70</v>
      </c>
      <c r="F2" s="71"/>
      <c r="G2" s="71" t="s">
        <v>71</v>
      </c>
      <c r="H2" s="71"/>
      <c r="I2" s="71" t="s">
        <v>72</v>
      </c>
      <c r="J2" s="71"/>
      <c r="K2" s="71" t="s">
        <v>73</v>
      </c>
      <c r="L2" s="71"/>
      <c r="M2" s="73" t="s">
        <v>89</v>
      </c>
      <c r="N2" s="74"/>
      <c r="O2" s="71" t="s">
        <v>85</v>
      </c>
      <c r="P2" s="7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27615</v>
      </c>
      <c r="D4" s="29">
        <f t="shared" si="0"/>
        <v>35</v>
      </c>
      <c r="E4" s="65">
        <v>19030</v>
      </c>
      <c r="F4" s="65">
        <v>32</v>
      </c>
      <c r="G4" s="32">
        <f>G5+G22</f>
        <v>5187</v>
      </c>
      <c r="H4" s="32">
        <v>16</v>
      </c>
      <c r="I4" s="52">
        <f>SUM(I5,I22,I29)</f>
        <v>9789</v>
      </c>
      <c r="J4" s="61"/>
      <c r="K4" s="46">
        <f>K5+K22</f>
        <v>10148.835000000001</v>
      </c>
      <c r="L4" s="29"/>
      <c r="M4" s="46">
        <f t="shared" ref="M4" si="1">M5+M22</f>
        <v>753.11</v>
      </c>
      <c r="N4" s="19"/>
      <c r="O4" s="19">
        <f>C4+E4+G4+I4+K4+M4</f>
        <v>72522.945000000007</v>
      </c>
      <c r="P4" s="20">
        <f>D4+F4+H4+J4+L4+N4</f>
        <v>83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23320</v>
      </c>
      <c r="D5" s="29">
        <f>D6+D12+D18</f>
        <v>35</v>
      </c>
      <c r="E5" s="65">
        <v>19028</v>
      </c>
      <c r="F5" s="65">
        <v>32</v>
      </c>
      <c r="G5" s="32">
        <f>G6+G12</f>
        <v>4252</v>
      </c>
      <c r="H5" s="43"/>
      <c r="I5" s="52">
        <f>SUM(I12,I6)</f>
        <v>6972</v>
      </c>
      <c r="J5" s="61"/>
      <c r="K5" s="46">
        <f>K6+K12</f>
        <v>8764.0480000000007</v>
      </c>
      <c r="L5" s="29"/>
      <c r="M5" s="46">
        <f t="shared" ref="M5" si="2">M6+M12</f>
        <v>0</v>
      </c>
      <c r="N5" s="19"/>
      <c r="O5" s="19">
        <f t="shared" ref="O5:O45" si="3">C5+E5+G5+I5+K5+M5</f>
        <v>62336.048000000003</v>
      </c>
      <c r="P5" s="20">
        <f t="shared" ref="P5:P45" si="4">D5+F5+H5+J5+L5+N5</f>
        <v>67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22716</v>
      </c>
      <c r="D6" s="29"/>
      <c r="E6" s="65">
        <v>18014</v>
      </c>
      <c r="F6" s="65">
        <v>0</v>
      </c>
      <c r="G6" s="32">
        <f>G7+G10</f>
        <v>3890</v>
      </c>
      <c r="H6" s="43"/>
      <c r="I6" s="52">
        <f>SUM(I7:I11)</f>
        <v>6865</v>
      </c>
      <c r="J6" s="61"/>
      <c r="K6" s="46">
        <f>K7</f>
        <v>8391.4950000000008</v>
      </c>
      <c r="L6" s="29"/>
      <c r="M6" s="46">
        <f t="shared" ref="M6" si="5">SUM(M7:M11)</f>
        <v>0</v>
      </c>
      <c r="N6" s="21"/>
      <c r="O6" s="19">
        <f t="shared" si="3"/>
        <v>59876.495000000003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15755</v>
      </c>
      <c r="D7" s="12"/>
      <c r="E7" s="67">
        <v>10480</v>
      </c>
      <c r="F7" s="67">
        <v>0</v>
      </c>
      <c r="G7" s="12">
        <v>3890</v>
      </c>
      <c r="H7" s="42"/>
      <c r="I7" s="12">
        <v>4987</v>
      </c>
      <c r="J7" s="62"/>
      <c r="K7" s="47">
        <v>8391.4950000000008</v>
      </c>
      <c r="L7" s="37"/>
      <c r="M7" s="12"/>
      <c r="N7" s="21"/>
      <c r="O7" s="19">
        <f t="shared" si="3"/>
        <v>43503.495000000003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7">
        <v>0</v>
      </c>
      <c r="F8" s="67">
        <v>0</v>
      </c>
      <c r="G8" s="39"/>
      <c r="H8" s="42"/>
      <c r="I8" s="12">
        <v>0</v>
      </c>
      <c r="J8" s="62"/>
      <c r="K8" s="47"/>
      <c r="L8" s="37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6797</v>
      </c>
      <c r="D9" s="12"/>
      <c r="E9" s="67">
        <v>827</v>
      </c>
      <c r="F9" s="67">
        <v>0</v>
      </c>
      <c r="G9" s="40"/>
      <c r="H9" s="42"/>
      <c r="I9" s="12">
        <v>457</v>
      </c>
      <c r="J9" s="62"/>
      <c r="K9" s="47"/>
      <c r="L9" s="37"/>
      <c r="M9" s="12"/>
      <c r="N9" s="21"/>
      <c r="O9" s="19">
        <f t="shared" si="3"/>
        <v>8081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67">
        <v>6707</v>
      </c>
      <c r="F10" s="67">
        <v>0</v>
      </c>
      <c r="G10" s="37"/>
      <c r="H10" s="42"/>
      <c r="I10" s="12">
        <v>1421</v>
      </c>
      <c r="J10" s="62"/>
      <c r="K10" s="48"/>
      <c r="L10" s="12"/>
      <c r="M10" s="12"/>
      <c r="N10" s="21"/>
      <c r="O10" s="19">
        <f t="shared" si="3"/>
        <v>8128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164</v>
      </c>
      <c r="D11" s="12"/>
      <c r="E11" s="67">
        <v>0</v>
      </c>
      <c r="F11" s="67">
        <v>0</v>
      </c>
      <c r="G11" s="39"/>
      <c r="H11" s="42"/>
      <c r="I11" s="12">
        <v>0</v>
      </c>
      <c r="J11" s="62"/>
      <c r="K11" s="48"/>
      <c r="L11" s="12"/>
      <c r="M11" s="12"/>
      <c r="N11" s="21"/>
      <c r="O11" s="19">
        <f t="shared" si="3"/>
        <v>164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604</v>
      </c>
      <c r="D12" s="29"/>
      <c r="E12" s="65">
        <v>1014</v>
      </c>
      <c r="F12" s="65">
        <v>0</v>
      </c>
      <c r="G12" s="32">
        <v>362</v>
      </c>
      <c r="H12" s="43"/>
      <c r="I12" s="54">
        <f>SUM(I13:I17)</f>
        <v>107</v>
      </c>
      <c r="J12" s="61"/>
      <c r="K12" s="46">
        <f>SUM(K13:K17)</f>
        <v>372.553</v>
      </c>
      <c r="L12" s="29"/>
      <c r="M12" s="29"/>
      <c r="N12" s="21"/>
      <c r="O12" s="19">
        <f t="shared" si="3"/>
        <v>2459.5529999999999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7">
        <v>0</v>
      </c>
      <c r="F13" s="67">
        <v>0</v>
      </c>
      <c r="G13" s="39"/>
      <c r="H13" s="42"/>
      <c r="I13" s="12"/>
      <c r="J13" s="62"/>
      <c r="K13" s="48"/>
      <c r="L13" s="12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257</v>
      </c>
      <c r="D14" s="12"/>
      <c r="E14" s="67">
        <v>1014</v>
      </c>
      <c r="F14" s="67">
        <v>0</v>
      </c>
      <c r="G14" s="12">
        <v>362</v>
      </c>
      <c r="H14" s="42"/>
      <c r="I14" s="12">
        <v>74</v>
      </c>
      <c r="J14" s="62"/>
      <c r="K14" s="48">
        <v>372.553</v>
      </c>
      <c r="L14" s="12"/>
      <c r="M14" s="12"/>
      <c r="N14" s="21"/>
      <c r="O14" s="19">
        <f t="shared" si="3"/>
        <v>2079.5529999999999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7">
        <v>0</v>
      </c>
      <c r="F15" s="67">
        <v>0</v>
      </c>
      <c r="G15" s="39"/>
      <c r="H15" s="42"/>
      <c r="I15" s="12">
        <v>0</v>
      </c>
      <c r="J15" s="62"/>
      <c r="K15" s="48"/>
      <c r="L15" s="12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7">
        <v>0</v>
      </c>
      <c r="F16" s="67">
        <v>0</v>
      </c>
      <c r="G16" s="39"/>
      <c r="H16" s="42"/>
      <c r="I16" s="12">
        <v>0</v>
      </c>
      <c r="J16" s="62"/>
      <c r="K16" s="48"/>
      <c r="L16" s="12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347</v>
      </c>
      <c r="D17" s="12"/>
      <c r="E17" s="67">
        <v>0</v>
      </c>
      <c r="F17" s="67">
        <v>0</v>
      </c>
      <c r="G17" s="12">
        <v>114</v>
      </c>
      <c r="H17" s="42"/>
      <c r="I17" s="12">
        <v>33</v>
      </c>
      <c r="J17" s="62"/>
      <c r="K17" s="48"/>
      <c r="L17" s="12"/>
      <c r="M17" s="12"/>
      <c r="N17" s="21"/>
      <c r="O17" s="19">
        <f t="shared" si="3"/>
        <v>494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35</v>
      </c>
      <c r="E18" s="65">
        <v>0</v>
      </c>
      <c r="F18" s="65">
        <v>32</v>
      </c>
      <c r="G18" s="41"/>
      <c r="H18" s="43"/>
      <c r="I18" s="29">
        <v>0</v>
      </c>
      <c r="J18" s="61"/>
      <c r="K18" s="46"/>
      <c r="L18" s="29"/>
      <c r="M18" s="29"/>
      <c r="N18" s="21"/>
      <c r="O18" s="19">
        <f t="shared" si="3"/>
        <v>0</v>
      </c>
      <c r="P18" s="20">
        <f t="shared" si="4"/>
        <v>67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7">
        <v>0</v>
      </c>
      <c r="F19" s="67">
        <v>0</v>
      </c>
      <c r="G19" s="39"/>
      <c r="H19" s="42"/>
      <c r="I19" s="12">
        <v>0</v>
      </c>
      <c r="J19" s="62"/>
      <c r="K19" s="48"/>
      <c r="L19" s="12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35</v>
      </c>
      <c r="E20" s="67">
        <v>0</v>
      </c>
      <c r="F20" s="67">
        <v>32</v>
      </c>
      <c r="G20" s="39"/>
      <c r="H20" s="42"/>
      <c r="I20" s="12">
        <v>0</v>
      </c>
      <c r="J20" s="62"/>
      <c r="K20" s="48"/>
      <c r="L20" s="12"/>
      <c r="M20" s="12"/>
      <c r="N20" s="21"/>
      <c r="O20" s="19">
        <f t="shared" si="3"/>
        <v>0</v>
      </c>
      <c r="P20" s="20">
        <f t="shared" si="4"/>
        <v>67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7">
        <v>0</v>
      </c>
      <c r="F21" s="67">
        <v>0</v>
      </c>
      <c r="G21" s="39"/>
      <c r="H21" s="42"/>
      <c r="I21" s="12">
        <v>0</v>
      </c>
      <c r="J21" s="62"/>
      <c r="K21" s="48"/>
      <c r="L21" s="12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4295</v>
      </c>
      <c r="D22" s="32"/>
      <c r="E22" s="65">
        <v>2</v>
      </c>
      <c r="F22" s="65">
        <v>0</v>
      </c>
      <c r="G22" s="32">
        <f>G23</f>
        <v>935</v>
      </c>
      <c r="H22" s="43"/>
      <c r="I22" s="32">
        <f>SUM(I23,I35)</f>
        <v>2621</v>
      </c>
      <c r="J22" s="63"/>
      <c r="K22" s="46">
        <f>K23+K29</f>
        <v>1384.787</v>
      </c>
      <c r="L22" s="29"/>
      <c r="M22" s="46">
        <f t="shared" ref="M22" si="6">M23+M29</f>
        <v>753.11</v>
      </c>
      <c r="N22" s="19"/>
      <c r="O22" s="19">
        <f t="shared" si="3"/>
        <v>9990.8970000000008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3532</v>
      </c>
      <c r="D23" s="29"/>
      <c r="E23" s="65">
        <v>2</v>
      </c>
      <c r="F23" s="65">
        <v>0</v>
      </c>
      <c r="G23" s="32">
        <f>G25</f>
        <v>935</v>
      </c>
      <c r="H23" s="43"/>
      <c r="I23" s="32">
        <f t="shared" ref="I23" si="7">SUM(I24:I28)</f>
        <v>2621</v>
      </c>
      <c r="J23" s="61"/>
      <c r="K23" s="46">
        <f>K25</f>
        <v>1384.787</v>
      </c>
      <c r="L23" s="29"/>
      <c r="M23" s="29">
        <f t="shared" ref="M23" si="8">SUM(M24:M28)</f>
        <v>0</v>
      </c>
      <c r="N23" s="21"/>
      <c r="O23" s="19">
        <f t="shared" si="3"/>
        <v>8474.7870000000003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7">
        <v>0</v>
      </c>
      <c r="F24" s="67">
        <v>0</v>
      </c>
      <c r="G24" s="39"/>
      <c r="H24" s="42"/>
      <c r="I24" s="12">
        <v>0</v>
      </c>
      <c r="J24" s="62"/>
      <c r="K24" s="48"/>
      <c r="L24" s="12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3532</v>
      </c>
      <c r="D25" s="12"/>
      <c r="E25" s="67">
        <v>2</v>
      </c>
      <c r="F25" s="67">
        <v>0</v>
      </c>
      <c r="G25" s="12">
        <v>935</v>
      </c>
      <c r="H25" s="42"/>
      <c r="I25" s="12">
        <v>2621</v>
      </c>
      <c r="J25" s="62"/>
      <c r="K25" s="48">
        <v>1384.787</v>
      </c>
      <c r="L25" s="12"/>
      <c r="M25" s="12">
        <v>0</v>
      </c>
      <c r="N25" s="21"/>
      <c r="O25" s="19">
        <f t="shared" si="3"/>
        <v>8474.7870000000003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7">
        <v>0</v>
      </c>
      <c r="F26" s="67">
        <v>0</v>
      </c>
      <c r="G26" s="39"/>
      <c r="H26" s="42"/>
      <c r="I26" s="12">
        <v>0</v>
      </c>
      <c r="J26" s="62"/>
      <c r="K26" s="48"/>
      <c r="L26" s="12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7">
        <v>0</v>
      </c>
      <c r="F27" s="67">
        <v>0</v>
      </c>
      <c r="G27" s="39"/>
      <c r="H27" s="42"/>
      <c r="I27" s="12">
        <v>0</v>
      </c>
      <c r="J27" s="62"/>
      <c r="K27" s="48"/>
      <c r="L27" s="12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7">
        <v>0</v>
      </c>
      <c r="F28" s="67">
        <v>0</v>
      </c>
      <c r="G28" s="39"/>
      <c r="H28" s="42"/>
      <c r="I28" s="12">
        <v>0</v>
      </c>
      <c r="J28" s="62"/>
      <c r="K28" s="48"/>
      <c r="L28" s="12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763</v>
      </c>
      <c r="D29" s="29"/>
      <c r="E29" s="65">
        <v>0</v>
      </c>
      <c r="F29" s="65">
        <v>0</v>
      </c>
      <c r="G29" s="41"/>
      <c r="H29" s="43"/>
      <c r="I29" s="32">
        <f>SUM(I30:I34)</f>
        <v>196</v>
      </c>
      <c r="J29" s="61"/>
      <c r="K29" s="46">
        <v>0</v>
      </c>
      <c r="L29" s="29"/>
      <c r="M29" s="46">
        <f t="shared" ref="M29" si="9">SUM(M30:M34)</f>
        <v>753.11</v>
      </c>
      <c r="N29" s="21"/>
      <c r="O29" s="19">
        <f t="shared" si="3"/>
        <v>1712.1100000000001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7">
        <v>0</v>
      </c>
      <c r="F30" s="67">
        <v>0</v>
      </c>
      <c r="G30" s="39"/>
      <c r="H30" s="42"/>
      <c r="I30" s="12">
        <v>0</v>
      </c>
      <c r="J30" s="62"/>
      <c r="K30" s="48"/>
      <c r="L30" s="12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585</v>
      </c>
      <c r="D31" s="12"/>
      <c r="E31" s="67">
        <v>0</v>
      </c>
      <c r="F31" s="67">
        <v>0</v>
      </c>
      <c r="G31" s="39"/>
      <c r="H31" s="42"/>
      <c r="I31" s="12">
        <v>196</v>
      </c>
      <c r="J31" s="62"/>
      <c r="K31" s="48"/>
      <c r="L31" s="12"/>
      <c r="M31" s="48">
        <v>13.01</v>
      </c>
      <c r="N31" s="21"/>
      <c r="O31" s="19">
        <f t="shared" si="3"/>
        <v>794.01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7">
        <v>0</v>
      </c>
      <c r="F32" s="67">
        <v>0</v>
      </c>
      <c r="G32" s="39"/>
      <c r="H32" s="42"/>
      <c r="I32" s="12">
        <v>0</v>
      </c>
      <c r="J32" s="62"/>
      <c r="K32" s="48"/>
      <c r="L32" s="12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7">
        <v>0</v>
      </c>
      <c r="F33" s="67">
        <v>0</v>
      </c>
      <c r="G33" s="39"/>
      <c r="H33" s="42"/>
      <c r="I33" s="12">
        <v>0</v>
      </c>
      <c r="J33" s="62"/>
      <c r="K33" s="48"/>
      <c r="L33" s="12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178</v>
      </c>
      <c r="D34" s="12"/>
      <c r="E34" s="67">
        <v>0</v>
      </c>
      <c r="F34" s="67">
        <v>0</v>
      </c>
      <c r="G34" s="39"/>
      <c r="H34" s="42"/>
      <c r="I34" s="12">
        <v>0</v>
      </c>
      <c r="J34" s="62"/>
      <c r="K34" s="48"/>
      <c r="L34" s="12"/>
      <c r="M34" s="48">
        <v>740.1</v>
      </c>
      <c r="N34" s="21"/>
      <c r="O34" s="19">
        <f t="shared" si="3"/>
        <v>918.1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5">
        <v>0</v>
      </c>
      <c r="F35" s="65">
        <v>0</v>
      </c>
      <c r="G35" s="41"/>
      <c r="H35" s="29">
        <v>16</v>
      </c>
      <c r="I35" s="29">
        <v>0</v>
      </c>
      <c r="J35" s="61"/>
      <c r="K35" s="46"/>
      <c r="L35" s="29"/>
      <c r="M35" s="29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7">
        <v>0</v>
      </c>
      <c r="F36" s="67">
        <v>0</v>
      </c>
      <c r="G36" s="12"/>
      <c r="H36" s="12">
        <v>16</v>
      </c>
      <c r="I36" s="12">
        <v>0</v>
      </c>
      <c r="J36" s="62"/>
      <c r="K36" s="48"/>
      <c r="L36" s="12"/>
      <c r="M36" s="12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7">
        <v>0</v>
      </c>
      <c r="F37" s="67">
        <v>0</v>
      </c>
      <c r="G37" s="39"/>
      <c r="H37" s="12"/>
      <c r="I37" s="12">
        <v>0</v>
      </c>
      <c r="J37" s="62"/>
      <c r="K37" s="48"/>
      <c r="L37" s="12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7">
        <v>0</v>
      </c>
      <c r="F38" s="67">
        <v>0</v>
      </c>
      <c r="G38" s="39"/>
      <c r="H38" s="12"/>
      <c r="I38" s="12">
        <v>0</v>
      </c>
      <c r="J38" s="62"/>
      <c r="K38" s="48"/>
      <c r="L38" s="12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7">
        <v>0</v>
      </c>
      <c r="F39" s="67">
        <v>0</v>
      </c>
      <c r="G39" s="39"/>
      <c r="H39" s="12"/>
      <c r="I39" s="12">
        <v>579</v>
      </c>
      <c r="J39" s="62"/>
      <c r="K39" s="48"/>
      <c r="L39" s="12"/>
      <c r="M39" s="12"/>
      <c r="N39" s="19"/>
      <c r="O39" s="19">
        <f t="shared" si="3"/>
        <v>579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17422</v>
      </c>
      <c r="D40" s="12"/>
      <c r="E40" s="65">
        <v>94</v>
      </c>
      <c r="F40" s="65">
        <v>0</v>
      </c>
      <c r="G40" s="12">
        <v>9982</v>
      </c>
      <c r="H40" s="12"/>
      <c r="I40" s="12">
        <v>79</v>
      </c>
      <c r="J40" s="62"/>
      <c r="K40" s="48">
        <v>4601.1030000000001</v>
      </c>
      <c r="L40" s="12"/>
      <c r="M40" s="48">
        <v>26.59</v>
      </c>
      <c r="N40" s="19"/>
      <c r="O40" s="19">
        <f t="shared" si="3"/>
        <v>32204.692999999999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7">
        <v>0</v>
      </c>
      <c r="F41" s="67">
        <v>0</v>
      </c>
      <c r="G41" s="42"/>
      <c r="H41" s="12"/>
      <c r="I41" s="12">
        <v>0</v>
      </c>
      <c r="J41" s="62"/>
      <c r="K41" s="48"/>
      <c r="L41" s="12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7">
        <v>0</v>
      </c>
      <c r="F42" s="67">
        <v>0</v>
      </c>
      <c r="G42" s="42"/>
      <c r="H42" s="12"/>
      <c r="I42" s="12">
        <v>0</v>
      </c>
      <c r="J42" s="62"/>
      <c r="K42" s="48"/>
      <c r="L42" s="12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7">
        <v>0</v>
      </c>
      <c r="F43" s="67">
        <v>0</v>
      </c>
      <c r="G43" s="42"/>
      <c r="H43" s="12"/>
      <c r="I43" s="12">
        <v>0</v>
      </c>
      <c r="J43" s="62"/>
      <c r="K43" s="48"/>
      <c r="L43" s="12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7">
        <v>0</v>
      </c>
      <c r="F44" s="67">
        <v>0</v>
      </c>
      <c r="G44" s="42"/>
      <c r="H44" s="12"/>
      <c r="I44" s="12">
        <v>0</v>
      </c>
      <c r="J44" s="62"/>
      <c r="K44" s="48"/>
      <c r="L44" s="12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45037</v>
      </c>
      <c r="D45" s="29">
        <f>D20</f>
        <v>35</v>
      </c>
      <c r="E45" s="65">
        <v>19124</v>
      </c>
      <c r="F45" s="65">
        <v>32</v>
      </c>
      <c r="G45" s="32">
        <f>G40+G4</f>
        <v>15169</v>
      </c>
      <c r="H45" s="32">
        <f>H4</f>
        <v>16</v>
      </c>
      <c r="I45" s="55">
        <f>SUM(I4,I40,I39)</f>
        <v>10447</v>
      </c>
      <c r="J45" s="64"/>
      <c r="K45" s="49">
        <f>K4+K40</f>
        <v>14749.938000000002</v>
      </c>
      <c r="L45" s="32"/>
      <c r="M45" s="56">
        <f t="shared" ref="M45" si="10">M6+M12+M23+M29+M40</f>
        <v>779.7</v>
      </c>
      <c r="N45" s="23"/>
      <c r="O45" s="23">
        <f t="shared" si="3"/>
        <v>105306.63799999999</v>
      </c>
      <c r="P45" s="24">
        <f t="shared" si="4"/>
        <v>83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71" t="s">
        <v>69</v>
      </c>
      <c r="D2" s="71"/>
      <c r="E2" s="71" t="s">
        <v>70</v>
      </c>
      <c r="F2" s="71"/>
      <c r="G2" s="71" t="s">
        <v>71</v>
      </c>
      <c r="H2" s="71"/>
      <c r="I2" s="71" t="s">
        <v>90</v>
      </c>
      <c r="J2" s="71"/>
      <c r="K2" s="71" t="s">
        <v>73</v>
      </c>
      <c r="L2" s="71"/>
      <c r="M2" s="73" t="s">
        <v>89</v>
      </c>
      <c r="N2" s="74"/>
      <c r="O2" s="71" t="s">
        <v>85</v>
      </c>
      <c r="P2" s="7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>C5+C22</f>
        <v>243</v>
      </c>
      <c r="D4" s="29">
        <f>D5+D22</f>
        <v>3</v>
      </c>
      <c r="E4" s="29">
        <f t="shared" ref="E4:F4" si="0">E5+E22</f>
        <v>245</v>
      </c>
      <c r="F4" s="29">
        <f t="shared" si="0"/>
        <v>3</v>
      </c>
      <c r="G4" s="32">
        <f>G5+G22</f>
        <v>39</v>
      </c>
      <c r="H4" s="32">
        <v>3</v>
      </c>
      <c r="I4" s="52">
        <f>I5+I22+I29</f>
        <v>40</v>
      </c>
      <c r="J4" s="29"/>
      <c r="K4" s="29">
        <f>K5+K22</f>
        <v>264</v>
      </c>
      <c r="L4" s="19"/>
      <c r="M4" s="29">
        <v>3</v>
      </c>
      <c r="N4" s="29"/>
      <c r="O4" s="19">
        <f>C4+E4+G4+I4+K4+M4</f>
        <v>834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203</v>
      </c>
      <c r="D5" s="29">
        <f>D6+D12+D18</f>
        <v>3</v>
      </c>
      <c r="E5" s="29">
        <f t="shared" ref="E5" si="1">E6+E12</f>
        <v>245</v>
      </c>
      <c r="F5" s="29">
        <f>F6+F12+F18</f>
        <v>3</v>
      </c>
      <c r="G5" s="32">
        <f>G6+G12</f>
        <v>33</v>
      </c>
      <c r="H5" s="44"/>
      <c r="I5" s="52">
        <f>SUM(I12,I6)</f>
        <v>30</v>
      </c>
      <c r="J5" s="29"/>
      <c r="K5" s="29">
        <f>K6+K12</f>
        <v>256</v>
      </c>
      <c r="L5" s="19"/>
      <c r="M5" s="29">
        <v>0</v>
      </c>
      <c r="N5" s="29"/>
      <c r="O5" s="19">
        <f t="shared" ref="O5:O45" si="2">C5+E5+G5+I5+K5+M5</f>
        <v>767</v>
      </c>
      <c r="P5" s="20">
        <f t="shared" ref="P5:P45" si="3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187</v>
      </c>
      <c r="D6" s="29"/>
      <c r="E6" s="29">
        <f t="shared" ref="E6" si="4">SUM(E7:E11)</f>
        <v>227</v>
      </c>
      <c r="F6" s="29">
        <f>SUM(F7:F11)</f>
        <v>0</v>
      </c>
      <c r="G6" s="32">
        <f>G7+G10</f>
        <v>31</v>
      </c>
      <c r="H6" s="44"/>
      <c r="I6" s="52">
        <f>SUM(I7:I11)</f>
        <v>30</v>
      </c>
      <c r="J6" s="29"/>
      <c r="K6" s="29">
        <f>K7+K9</f>
        <v>254</v>
      </c>
      <c r="L6" s="21"/>
      <c r="M6" s="29">
        <v>0</v>
      </c>
      <c r="N6" s="29"/>
      <c r="O6" s="19">
        <f t="shared" si="2"/>
        <v>729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150</v>
      </c>
      <c r="D7" s="12"/>
      <c r="E7" s="12">
        <v>173</v>
      </c>
      <c r="F7" s="12">
        <v>0</v>
      </c>
      <c r="G7" s="58">
        <v>31</v>
      </c>
      <c r="H7" s="42"/>
      <c r="I7" s="12">
        <v>16</v>
      </c>
      <c r="J7" s="12"/>
      <c r="K7" s="37">
        <v>254</v>
      </c>
      <c r="L7" s="21"/>
      <c r="M7" s="12"/>
      <c r="N7" s="12"/>
      <c r="O7" s="19">
        <f t="shared" si="2"/>
        <v>624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12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31</v>
      </c>
      <c r="D9" s="12"/>
      <c r="E9" s="12">
        <v>8</v>
      </c>
      <c r="F9" s="12">
        <v>0</v>
      </c>
      <c r="G9" s="40"/>
      <c r="H9" s="42"/>
      <c r="I9" s="12">
        <v>4</v>
      </c>
      <c r="J9" s="12"/>
      <c r="K9" s="37"/>
      <c r="L9" s="21"/>
      <c r="M9" s="12"/>
      <c r="N9" s="12"/>
      <c r="O9" s="19">
        <f t="shared" si="2"/>
        <v>43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46</v>
      </c>
      <c r="F10" s="12">
        <v>0</v>
      </c>
      <c r="G10" s="40"/>
      <c r="H10" s="42"/>
      <c r="I10" s="12">
        <v>10</v>
      </c>
      <c r="J10" s="12"/>
      <c r="K10" s="12"/>
      <c r="L10" s="21"/>
      <c r="M10" s="12"/>
      <c r="N10" s="12"/>
      <c r="O10" s="19">
        <f t="shared" si="2"/>
        <v>56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6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12"/>
      <c r="O11" s="19">
        <f t="shared" si="2"/>
        <v>6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16</v>
      </c>
      <c r="D12" s="29"/>
      <c r="E12" s="29">
        <f t="shared" ref="E12" si="5">SUM(E13:E17)</f>
        <v>18</v>
      </c>
      <c r="F12" s="29">
        <v>0</v>
      </c>
      <c r="G12" s="59">
        <v>2</v>
      </c>
      <c r="H12" s="44"/>
      <c r="I12" s="54">
        <f>SUM(I17,I14)</f>
        <v>0</v>
      </c>
      <c r="J12" s="29"/>
      <c r="K12" s="29">
        <f>SUM(K13:K17)</f>
        <v>2</v>
      </c>
      <c r="L12" s="21"/>
      <c r="M12" s="29">
        <v>0</v>
      </c>
      <c r="N12" s="29"/>
      <c r="O12" s="19">
        <f t="shared" si="2"/>
        <v>38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1</v>
      </c>
      <c r="F13" s="12">
        <v>0</v>
      </c>
      <c r="G13" s="40"/>
      <c r="H13" s="42"/>
      <c r="I13" s="12"/>
      <c r="J13" s="12"/>
      <c r="K13" s="12"/>
      <c r="L13" s="21"/>
      <c r="M13" s="12"/>
      <c r="N13" s="12"/>
      <c r="O13" s="19">
        <f t="shared" si="2"/>
        <v>1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13</v>
      </c>
      <c r="D14" s="12"/>
      <c r="E14" s="12">
        <v>16</v>
      </c>
      <c r="F14" s="12">
        <v>0</v>
      </c>
      <c r="G14" s="40">
        <v>1</v>
      </c>
      <c r="H14" s="42"/>
      <c r="I14" s="12">
        <v>0</v>
      </c>
      <c r="J14" s="12"/>
      <c r="K14" s="12">
        <v>2</v>
      </c>
      <c r="L14" s="21"/>
      <c r="M14" s="12"/>
      <c r="N14" s="12"/>
      <c r="O14" s="19">
        <f t="shared" si="2"/>
        <v>32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0"/>
      <c r="H15" s="42"/>
      <c r="I15" s="12">
        <v>0</v>
      </c>
      <c r="J15" s="12"/>
      <c r="K15" s="12"/>
      <c r="L15" s="21"/>
      <c r="M15" s="12"/>
      <c r="N15" s="12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12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12">
        <v>1</v>
      </c>
      <c r="F17" s="12">
        <v>0</v>
      </c>
      <c r="G17" s="58">
        <v>1</v>
      </c>
      <c r="H17" s="42"/>
      <c r="I17" s="12">
        <v>0</v>
      </c>
      <c r="J17" s="12"/>
      <c r="K17" s="12"/>
      <c r="L17" s="21"/>
      <c r="M17" s="12"/>
      <c r="N17" s="12"/>
      <c r="O17" s="19">
        <f t="shared" si="2"/>
        <v>5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6">C20</f>
        <v>0</v>
      </c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58"/>
      <c r="H18" s="43"/>
      <c r="I18" s="32">
        <v>0</v>
      </c>
      <c r="J18" s="29"/>
      <c r="K18" s="29"/>
      <c r="L18" s="21"/>
      <c r="M18" s="29">
        <v>0</v>
      </c>
      <c r="N18" s="29"/>
      <c r="O18" s="19">
        <f t="shared" si="2"/>
        <v>0</v>
      </c>
      <c r="P18" s="20">
        <f t="shared" si="3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12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12"/>
      <c r="O20" s="19">
        <f t="shared" si="2"/>
        <v>0</v>
      </c>
      <c r="P20" s="20">
        <f t="shared" si="3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12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40</v>
      </c>
      <c r="D22" s="32"/>
      <c r="E22" s="29">
        <f t="shared" ref="E22" si="8">E23+E29</f>
        <v>0</v>
      </c>
      <c r="F22" s="29">
        <f>F23+F29</f>
        <v>0</v>
      </c>
      <c r="G22" s="59">
        <f>G23+G29</f>
        <v>6</v>
      </c>
      <c r="H22" s="43"/>
      <c r="I22" s="32">
        <f>SUM(I23,I35)</f>
        <v>0</v>
      </c>
      <c r="J22" s="29"/>
      <c r="K22" s="29">
        <f t="shared" ref="K22" si="9">K23</f>
        <v>8</v>
      </c>
      <c r="L22" s="19"/>
      <c r="M22" s="29">
        <v>3</v>
      </c>
      <c r="N22" s="29"/>
      <c r="O22" s="19">
        <f t="shared" si="2"/>
        <v>57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19</v>
      </c>
      <c r="D23" s="29"/>
      <c r="E23" s="29">
        <f t="shared" ref="E23" si="10">E25</f>
        <v>0</v>
      </c>
      <c r="F23" s="29">
        <f>SUM(F24:F28)</f>
        <v>0</v>
      </c>
      <c r="G23" s="59">
        <f>G25</f>
        <v>6</v>
      </c>
      <c r="H23" s="43"/>
      <c r="I23" s="32">
        <f t="shared" ref="I23" si="11">SUM(I24:I28)</f>
        <v>0</v>
      </c>
      <c r="J23" s="29"/>
      <c r="K23" s="29">
        <f>K25</f>
        <v>8</v>
      </c>
      <c r="L23" s="21"/>
      <c r="M23" s="29">
        <v>0</v>
      </c>
      <c r="N23" s="29"/>
      <c r="O23" s="19">
        <f t="shared" si="2"/>
        <v>33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12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19</v>
      </c>
      <c r="D25" s="12"/>
      <c r="E25" s="12">
        <v>0</v>
      </c>
      <c r="F25" s="12">
        <v>0</v>
      </c>
      <c r="G25" s="58">
        <v>6</v>
      </c>
      <c r="H25" s="45"/>
      <c r="I25" s="12">
        <v>0</v>
      </c>
      <c r="J25" s="12"/>
      <c r="K25" s="12">
        <v>8</v>
      </c>
      <c r="L25" s="21"/>
      <c r="M25" s="12">
        <v>0</v>
      </c>
      <c r="N25" s="12"/>
      <c r="O25" s="19">
        <f t="shared" si="2"/>
        <v>33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58"/>
      <c r="H26" s="45"/>
      <c r="I26" s="12">
        <v>0</v>
      </c>
      <c r="J26" s="12"/>
      <c r="K26" s="12"/>
      <c r="L26" s="21"/>
      <c r="M26" s="12"/>
      <c r="N26" s="12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12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12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21</v>
      </c>
      <c r="D29" s="29"/>
      <c r="E29" s="29">
        <f t="shared" ref="E29" si="12">E30+E31</f>
        <v>0</v>
      </c>
      <c r="F29" s="29">
        <v>0</v>
      </c>
      <c r="G29" s="59">
        <f>G31</f>
        <v>0</v>
      </c>
      <c r="H29" s="43"/>
      <c r="I29" s="32">
        <f>SUM(I30:I34)</f>
        <v>10</v>
      </c>
      <c r="J29" s="29"/>
      <c r="K29" s="29">
        <f>K31</f>
        <v>0</v>
      </c>
      <c r="L29" s="21"/>
      <c r="M29" s="29">
        <v>3</v>
      </c>
      <c r="N29" s="29"/>
      <c r="O29" s="19">
        <f t="shared" si="2"/>
        <v>34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60"/>
      <c r="H30" s="42"/>
      <c r="I30" s="12">
        <v>0</v>
      </c>
      <c r="J30" s="12"/>
      <c r="K30" s="12"/>
      <c r="L30" s="21"/>
      <c r="M30" s="12"/>
      <c r="N30" s="12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19</v>
      </c>
      <c r="D31" s="12"/>
      <c r="E31" s="12">
        <v>0</v>
      </c>
      <c r="F31" s="12">
        <v>0</v>
      </c>
      <c r="G31" s="60">
        <v>0</v>
      </c>
      <c r="H31" s="42"/>
      <c r="I31" s="12">
        <v>3</v>
      </c>
      <c r="J31" s="12"/>
      <c r="K31" s="12"/>
      <c r="L31" s="21"/>
      <c r="M31" s="12">
        <v>2</v>
      </c>
      <c r="N31" s="12"/>
      <c r="O31" s="19">
        <f t="shared" si="2"/>
        <v>24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60"/>
      <c r="H32" s="42"/>
      <c r="I32" s="12">
        <v>0</v>
      </c>
      <c r="J32" s="12"/>
      <c r="K32" s="12"/>
      <c r="L32" s="21"/>
      <c r="M32" s="12"/>
      <c r="N32" s="12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12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39"/>
      <c r="H34" s="42"/>
      <c r="I34" s="12">
        <v>7</v>
      </c>
      <c r="J34" s="12"/>
      <c r="K34" s="12"/>
      <c r="L34" s="21"/>
      <c r="M34" s="12">
        <v>1</v>
      </c>
      <c r="N34" s="12"/>
      <c r="O34" s="19">
        <f t="shared" si="2"/>
        <v>10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>
        <f>K36+K37+K38</f>
        <v>0</v>
      </c>
      <c r="L35" s="21"/>
      <c r="M35" s="29">
        <v>0</v>
      </c>
      <c r="N35" s="29"/>
      <c r="O35" s="19">
        <f t="shared" si="2"/>
        <v>0</v>
      </c>
      <c r="P35" s="20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12"/>
      <c r="O36" s="19">
        <f t="shared" si="2"/>
        <v>0</v>
      </c>
      <c r="P36" s="20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12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12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1</v>
      </c>
      <c r="J39" s="12"/>
      <c r="K39" s="12"/>
      <c r="L39" s="19"/>
      <c r="M39" s="12"/>
      <c r="N39" s="12"/>
      <c r="O39" s="19">
        <f t="shared" si="2"/>
        <v>1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16</v>
      </c>
      <c r="D40" s="12"/>
      <c r="E40" s="29">
        <v>3</v>
      </c>
      <c r="F40" s="29">
        <v>0</v>
      </c>
      <c r="G40" s="59">
        <v>50</v>
      </c>
      <c r="H40" s="37"/>
      <c r="I40" s="12">
        <v>14</v>
      </c>
      <c r="J40" s="12"/>
      <c r="K40" s="12">
        <v>5</v>
      </c>
      <c r="L40" s="19"/>
      <c r="M40" s="12">
        <v>0</v>
      </c>
      <c r="N40" s="12"/>
      <c r="O40" s="19">
        <f t="shared" si="2"/>
        <v>88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2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2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2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2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C4+C40</f>
        <v>259</v>
      </c>
      <c r="D45" s="29">
        <f>D20</f>
        <v>3</v>
      </c>
      <c r="E45" s="29">
        <f t="shared" ref="E45:F45" si="13">E40+E4</f>
        <v>248</v>
      </c>
      <c r="F45" s="29">
        <f t="shared" si="13"/>
        <v>3</v>
      </c>
      <c r="G45" s="32">
        <f>G40+G4</f>
        <v>89</v>
      </c>
      <c r="H45" s="32">
        <f>H4</f>
        <v>3</v>
      </c>
      <c r="I45" s="70">
        <f>SUM(I4,I40)</f>
        <v>54</v>
      </c>
      <c r="J45" s="57"/>
      <c r="K45" s="32">
        <f>K4+K40</f>
        <v>269</v>
      </c>
      <c r="L45" s="23"/>
      <c r="M45" s="29">
        <v>3</v>
      </c>
      <c r="N45" s="57"/>
      <c r="O45" s="23">
        <f t="shared" si="2"/>
        <v>922</v>
      </c>
      <c r="P45" s="24">
        <f t="shared" si="3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2" sqref="I2:J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98</v>
      </c>
    </row>
    <row r="2" spans="1:46" s="7" customFormat="1" ht="15" customHeight="1" x14ac:dyDescent="0.25">
      <c r="A2" s="8"/>
      <c r="B2" s="9"/>
      <c r="C2" s="71" t="s">
        <v>69</v>
      </c>
      <c r="D2" s="71"/>
      <c r="E2" s="71" t="s">
        <v>70</v>
      </c>
      <c r="F2" s="71"/>
      <c r="G2" s="71" t="s">
        <v>71</v>
      </c>
      <c r="H2" s="71"/>
      <c r="I2" s="71" t="s">
        <v>72</v>
      </c>
      <c r="J2" s="71"/>
      <c r="K2" s="71" t="s">
        <v>73</v>
      </c>
      <c r="L2" s="71"/>
      <c r="M2" s="73" t="s">
        <v>89</v>
      </c>
      <c r="N2" s="74"/>
      <c r="O2" s="71" t="s">
        <v>85</v>
      </c>
      <c r="P2" s="7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185</v>
      </c>
      <c r="D4" s="29">
        <f>D5+D22</f>
        <v>4</v>
      </c>
      <c r="E4" s="65">
        <v>84</v>
      </c>
      <c r="F4" s="65">
        <v>3</v>
      </c>
      <c r="G4" s="32">
        <f>G5+G22</f>
        <v>33</v>
      </c>
      <c r="H4" s="32">
        <v>3</v>
      </c>
      <c r="I4" s="52">
        <f>SUM(I5,I22,I29)</f>
        <v>58</v>
      </c>
      <c r="J4" s="29"/>
      <c r="K4" s="29">
        <f>K5+K22</f>
        <v>99</v>
      </c>
      <c r="L4" s="19"/>
      <c r="M4" s="29">
        <f t="shared" ref="M4" si="1">M5+M22</f>
        <v>2</v>
      </c>
      <c r="N4" s="19"/>
      <c r="O4" s="19">
        <f>C4+E4+G4+I4+K4+M4</f>
        <v>461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142</v>
      </c>
      <c r="D5" s="29">
        <f>D6+D12+D18</f>
        <v>4</v>
      </c>
      <c r="E5" s="65">
        <v>84</v>
      </c>
      <c r="F5" s="65">
        <v>3</v>
      </c>
      <c r="G5" s="32">
        <f>G6+G12</f>
        <v>31</v>
      </c>
      <c r="H5" s="44"/>
      <c r="I5" s="52">
        <f>SUM(I12,I6)</f>
        <v>47</v>
      </c>
      <c r="J5" s="29"/>
      <c r="K5" s="29">
        <f>K6+K12</f>
        <v>90</v>
      </c>
      <c r="L5" s="19"/>
      <c r="M5" s="29">
        <f t="shared" ref="M5" si="2">M6+M12</f>
        <v>0</v>
      </c>
      <c r="N5" s="19"/>
      <c r="O5" s="19">
        <f t="shared" ref="O5:O45" si="3">C5+E5+G5+I5+K5+M5</f>
        <v>394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127</v>
      </c>
      <c r="D6" s="29"/>
      <c r="E6" s="65">
        <v>69</v>
      </c>
      <c r="F6" s="65">
        <v>0</v>
      </c>
      <c r="G6" s="32">
        <f>G7+G10</f>
        <v>25</v>
      </c>
      <c r="H6" s="44"/>
      <c r="I6" s="52">
        <f>SUM(I7:I11)</f>
        <v>45</v>
      </c>
      <c r="J6" s="29"/>
      <c r="K6" s="29">
        <f>K7</f>
        <v>84</v>
      </c>
      <c r="L6" s="21"/>
      <c r="M6" s="29">
        <f t="shared" ref="M6" si="5">SUM(M7:M11)</f>
        <v>0</v>
      </c>
      <c r="N6" s="21"/>
      <c r="O6" s="19">
        <f t="shared" si="3"/>
        <v>350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96</v>
      </c>
      <c r="D7" s="12"/>
      <c r="E7" s="67">
        <v>27</v>
      </c>
      <c r="F7" s="67">
        <v>0</v>
      </c>
      <c r="G7" s="12">
        <v>25</v>
      </c>
      <c r="H7" s="42"/>
      <c r="I7" s="12">
        <v>33</v>
      </c>
      <c r="J7" s="12"/>
      <c r="K7" s="37">
        <v>84</v>
      </c>
      <c r="L7" s="21"/>
      <c r="M7" s="12"/>
      <c r="N7" s="21"/>
      <c r="O7" s="19">
        <f t="shared" si="3"/>
        <v>265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7">
        <v>0</v>
      </c>
      <c r="F8" s="67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28</v>
      </c>
      <c r="D9" s="12"/>
      <c r="E9" s="67">
        <v>3</v>
      </c>
      <c r="F9" s="67">
        <v>0</v>
      </c>
      <c r="G9" s="40"/>
      <c r="H9" s="42"/>
      <c r="I9" s="12">
        <v>3</v>
      </c>
      <c r="J9" s="12"/>
      <c r="K9" s="37"/>
      <c r="L9" s="21"/>
      <c r="M9" s="12"/>
      <c r="N9" s="21"/>
      <c r="O9" s="19">
        <f t="shared" si="3"/>
        <v>34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67">
        <v>39</v>
      </c>
      <c r="F10" s="67">
        <v>0</v>
      </c>
      <c r="G10" s="37"/>
      <c r="H10" s="42"/>
      <c r="I10" s="12">
        <v>9</v>
      </c>
      <c r="J10" s="12"/>
      <c r="K10" s="12"/>
      <c r="L10" s="21"/>
      <c r="M10" s="12"/>
      <c r="N10" s="21"/>
      <c r="O10" s="19">
        <f t="shared" si="3"/>
        <v>48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3</v>
      </c>
      <c r="D11" s="12"/>
      <c r="E11" s="67">
        <v>0</v>
      </c>
      <c r="F11" s="67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15</v>
      </c>
      <c r="D12" s="29"/>
      <c r="E12" s="65">
        <v>15</v>
      </c>
      <c r="F12" s="65">
        <v>0</v>
      </c>
      <c r="G12" s="32">
        <v>6</v>
      </c>
      <c r="H12" s="44"/>
      <c r="I12" s="54">
        <f>SUM(I13:I17)</f>
        <v>2</v>
      </c>
      <c r="J12" s="29"/>
      <c r="K12" s="29">
        <f>SUM(K13:K17)</f>
        <v>6</v>
      </c>
      <c r="L12" s="21"/>
      <c r="M12" s="29"/>
      <c r="N12" s="21"/>
      <c r="O12" s="19">
        <f t="shared" si="3"/>
        <v>44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7">
        <v>0</v>
      </c>
      <c r="F13" s="67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12</v>
      </c>
      <c r="D14" s="12"/>
      <c r="E14" s="67">
        <v>15</v>
      </c>
      <c r="F14" s="67">
        <v>0</v>
      </c>
      <c r="G14" s="12">
        <v>6</v>
      </c>
      <c r="H14" s="42"/>
      <c r="I14" s="12">
        <v>1</v>
      </c>
      <c r="J14" s="12"/>
      <c r="K14" s="12">
        <v>6</v>
      </c>
      <c r="L14" s="21"/>
      <c r="M14" s="12"/>
      <c r="N14" s="21"/>
      <c r="O14" s="19">
        <f t="shared" si="3"/>
        <v>40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7">
        <v>0</v>
      </c>
      <c r="F15" s="67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7">
        <v>0</v>
      </c>
      <c r="F16" s="67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67">
        <v>0</v>
      </c>
      <c r="F17" s="67">
        <v>0</v>
      </c>
      <c r="G17" s="12">
        <v>2</v>
      </c>
      <c r="H17" s="42"/>
      <c r="I17" s="12">
        <v>1</v>
      </c>
      <c r="J17" s="12"/>
      <c r="K17" s="12"/>
      <c r="L17" s="21"/>
      <c r="M17" s="12"/>
      <c r="N17" s="21"/>
      <c r="O17" s="19">
        <f t="shared" si="3"/>
        <v>6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65">
        <v>0</v>
      </c>
      <c r="F18" s="65">
        <v>3</v>
      </c>
      <c r="G18" s="41"/>
      <c r="H18" s="43"/>
      <c r="I18" s="32">
        <v>0</v>
      </c>
      <c r="J18" s="29"/>
      <c r="K18" s="29"/>
      <c r="L18" s="21"/>
      <c r="M18" s="29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7">
        <v>0</v>
      </c>
      <c r="F19" s="67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67">
        <v>0</v>
      </c>
      <c r="F20" s="67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7">
        <v>0</v>
      </c>
      <c r="F21" s="67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43</v>
      </c>
      <c r="D22" s="32"/>
      <c r="E22" s="65">
        <v>0</v>
      </c>
      <c r="F22" s="65">
        <v>0</v>
      </c>
      <c r="G22" s="32">
        <f>G23</f>
        <v>2</v>
      </c>
      <c r="H22" s="43"/>
      <c r="I22" s="32">
        <f>SUM(I23,I35)</f>
        <v>7</v>
      </c>
      <c r="J22" s="32"/>
      <c r="K22" s="29">
        <f>K23+K29</f>
        <v>9</v>
      </c>
      <c r="L22" s="19"/>
      <c r="M22" s="29">
        <f t="shared" ref="M22" si="6">M23+M29</f>
        <v>2</v>
      </c>
      <c r="N22" s="19"/>
      <c r="O22" s="19">
        <f t="shared" si="3"/>
        <v>63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21</v>
      </c>
      <c r="D23" s="29"/>
      <c r="E23" s="65">
        <v>0</v>
      </c>
      <c r="F23" s="65">
        <v>0</v>
      </c>
      <c r="G23" s="32">
        <f>G25</f>
        <v>2</v>
      </c>
      <c r="H23" s="43"/>
      <c r="I23" s="32">
        <f t="shared" ref="I23" si="7">SUM(I24:I28)</f>
        <v>7</v>
      </c>
      <c r="J23" s="29"/>
      <c r="K23" s="29">
        <f>K25</f>
        <v>9</v>
      </c>
      <c r="L23" s="21"/>
      <c r="M23" s="29">
        <f t="shared" ref="M23" si="8">SUM(M24:M28)</f>
        <v>0</v>
      </c>
      <c r="N23" s="21"/>
      <c r="O23" s="19">
        <f t="shared" si="3"/>
        <v>39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7">
        <v>0</v>
      </c>
      <c r="F24" s="67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21</v>
      </c>
      <c r="D25" s="12"/>
      <c r="E25" s="67">
        <v>0</v>
      </c>
      <c r="F25" s="67">
        <v>0</v>
      </c>
      <c r="G25" s="12">
        <v>2</v>
      </c>
      <c r="H25" s="45"/>
      <c r="I25" s="12">
        <v>7</v>
      </c>
      <c r="J25" s="12"/>
      <c r="K25" s="12">
        <v>9</v>
      </c>
      <c r="L25" s="21"/>
      <c r="M25" s="12">
        <v>0</v>
      </c>
      <c r="N25" s="21"/>
      <c r="O25" s="19">
        <f t="shared" si="3"/>
        <v>39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7">
        <v>0</v>
      </c>
      <c r="F26" s="67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7">
        <v>0</v>
      </c>
      <c r="F27" s="67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7">
        <v>0</v>
      </c>
      <c r="F28" s="67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22</v>
      </c>
      <c r="D29" s="29"/>
      <c r="E29" s="65">
        <v>0</v>
      </c>
      <c r="F29" s="65">
        <v>0</v>
      </c>
      <c r="G29" s="41"/>
      <c r="H29" s="43"/>
      <c r="I29" s="32">
        <f>SUM(I30:I34)</f>
        <v>4</v>
      </c>
      <c r="J29" s="29"/>
      <c r="K29" s="29">
        <v>0</v>
      </c>
      <c r="L29" s="21"/>
      <c r="M29" s="29">
        <f t="shared" ref="M29" si="9">SUM(M30:M34)</f>
        <v>2</v>
      </c>
      <c r="N29" s="21"/>
      <c r="O29" s="19">
        <f t="shared" si="3"/>
        <v>28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7">
        <v>0</v>
      </c>
      <c r="F30" s="67">
        <v>0</v>
      </c>
      <c r="G30" s="39"/>
      <c r="H30" s="42"/>
      <c r="I30" s="12">
        <v>0</v>
      </c>
      <c r="J30" s="12"/>
      <c r="K30" s="12"/>
      <c r="L30" s="21"/>
      <c r="M30" s="12">
        <v>0</v>
      </c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16</v>
      </c>
      <c r="D31" s="12"/>
      <c r="E31" s="67">
        <v>0</v>
      </c>
      <c r="F31" s="67">
        <v>0</v>
      </c>
      <c r="G31" s="39"/>
      <c r="H31" s="42"/>
      <c r="I31" s="12">
        <v>4</v>
      </c>
      <c r="J31" s="12"/>
      <c r="K31" s="12"/>
      <c r="L31" s="21"/>
      <c r="M31" s="12">
        <v>1</v>
      </c>
      <c r="N31" s="21"/>
      <c r="O31" s="19">
        <f t="shared" si="3"/>
        <v>21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7">
        <v>0</v>
      </c>
      <c r="F32" s="67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7">
        <v>0</v>
      </c>
      <c r="F33" s="67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6</v>
      </c>
      <c r="D34" s="12"/>
      <c r="E34" s="67">
        <v>0</v>
      </c>
      <c r="F34" s="67">
        <v>0</v>
      </c>
      <c r="G34" s="39"/>
      <c r="H34" s="42"/>
      <c r="I34" s="12">
        <v>0</v>
      </c>
      <c r="J34" s="12"/>
      <c r="K34" s="12"/>
      <c r="L34" s="21"/>
      <c r="M34" s="12">
        <v>1</v>
      </c>
      <c r="N34" s="21"/>
      <c r="O34" s="19">
        <f t="shared" si="3"/>
        <v>7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5">
        <v>0</v>
      </c>
      <c r="F35" s="65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7">
        <v>0</v>
      </c>
      <c r="F36" s="67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7">
        <v>0</v>
      </c>
      <c r="F37" s="67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7">
        <v>0</v>
      </c>
      <c r="F38" s="67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7">
        <v>0</v>
      </c>
      <c r="F39" s="67">
        <v>0</v>
      </c>
      <c r="G39" s="39"/>
      <c r="H39" s="12"/>
      <c r="I39" s="12">
        <v>1</v>
      </c>
      <c r="J39" s="12"/>
      <c r="K39" s="12"/>
      <c r="L39" s="19"/>
      <c r="M39" s="12"/>
      <c r="N39" s="19"/>
      <c r="O39" s="19">
        <f t="shared" si="3"/>
        <v>1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28</v>
      </c>
      <c r="D40" s="12"/>
      <c r="E40" s="65">
        <v>1</v>
      </c>
      <c r="F40" s="65">
        <v>0</v>
      </c>
      <c r="G40" s="12">
        <v>43</v>
      </c>
      <c r="H40" s="37"/>
      <c r="I40" s="12">
        <v>1</v>
      </c>
      <c r="J40" s="12"/>
      <c r="K40" s="12">
        <v>2</v>
      </c>
      <c r="L40" s="19"/>
      <c r="M40" s="12">
        <v>1</v>
      </c>
      <c r="N40" s="19"/>
      <c r="O40" s="19">
        <f t="shared" si="3"/>
        <v>76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7">
        <v>0</v>
      </c>
      <c r="F41" s="67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7">
        <v>0</v>
      </c>
      <c r="F42" s="67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7">
        <v>0</v>
      </c>
      <c r="F43" s="67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7">
        <v>0</v>
      </c>
      <c r="F44" s="67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213</v>
      </c>
      <c r="D45" s="29">
        <f>D20</f>
        <v>4</v>
      </c>
      <c r="E45" s="65">
        <v>85</v>
      </c>
      <c r="F45" s="65">
        <v>3</v>
      </c>
      <c r="G45" s="32">
        <f>G40+G4</f>
        <v>76</v>
      </c>
      <c r="H45" s="32">
        <f>H4</f>
        <v>3</v>
      </c>
      <c r="I45" s="55">
        <f>SUM(I4,I40)</f>
        <v>59</v>
      </c>
      <c r="J45" s="55"/>
      <c r="K45" s="32">
        <f>K4+K40</f>
        <v>101</v>
      </c>
      <c r="L45" s="23"/>
      <c r="M45" s="57">
        <f t="shared" ref="M45" si="10">M6+M12+M23+M29+M40</f>
        <v>3</v>
      </c>
      <c r="N45" s="23"/>
      <c r="O45" s="23">
        <f t="shared" si="3"/>
        <v>537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2026-07-13T09:12:57Z</dcterms:modified>
</cp:coreProperties>
</file>