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Август\неживот\"/>
    </mc:Choice>
  </mc:AlternateContent>
  <xr:revisionPtr revIDLastSave="0" documentId="13_ncr:1_{7C601AF5-7117-4E14-B24C-7F7F7E03C25D}" xr6:coauthVersionLast="47" xr6:coauthVersionMax="47" xr10:uidLastSave="{00000000-0000-0000-0000-000000000000}"/>
  <bookViews>
    <workbookView xWindow="-120" yWindow="-120" windowWidth="29040" windowHeight="1572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4" l="1"/>
  <c r="H19" i="4" s="1"/>
  <c r="H20" i="3"/>
  <c r="H19" i="3" s="1"/>
  <c r="H20" i="2"/>
  <c r="H19" i="2"/>
  <c r="H20" i="1"/>
  <c r="H19" i="1" s="1"/>
  <c r="D20" i="4" l="1"/>
  <c r="D19" i="4" s="1"/>
  <c r="D18" i="4"/>
  <c r="D17" i="4"/>
  <c r="D13" i="4"/>
  <c r="D10" i="4"/>
  <c r="D16" i="4" s="1"/>
  <c r="D20" i="3"/>
  <c r="D19" i="3"/>
  <c r="D18" i="3"/>
  <c r="D17" i="3"/>
  <c r="D16" i="3"/>
  <c r="D13" i="3"/>
  <c r="D10" i="3"/>
  <c r="D20" i="2"/>
  <c r="D19" i="2"/>
  <c r="D18" i="2"/>
  <c r="D17" i="2"/>
  <c r="D13" i="2"/>
  <c r="D10" i="2"/>
  <c r="D16" i="2" s="1"/>
  <c r="D34" i="2" s="1"/>
  <c r="D19" i="1"/>
  <c r="D18" i="1"/>
  <c r="D17" i="1"/>
  <c r="D16" i="1" s="1"/>
  <c r="D34" i="1" s="1"/>
  <c r="D13" i="1"/>
  <c r="D10" i="1"/>
  <c r="D34" i="4" l="1"/>
  <c r="I20" i="4" l="1"/>
  <c r="I19" i="4"/>
  <c r="I18" i="4"/>
  <c r="I16" i="4" s="1"/>
  <c r="I34" i="4" s="1"/>
  <c r="I17" i="4"/>
  <c r="I13" i="4"/>
  <c r="I10" i="4"/>
  <c r="I20" i="3"/>
  <c r="I19" i="3"/>
  <c r="I18" i="3"/>
  <c r="I17" i="3"/>
  <c r="I16" i="3"/>
  <c r="I13" i="3"/>
  <c r="I10" i="3"/>
  <c r="I20" i="2"/>
  <c r="I19" i="2"/>
  <c r="I34" i="2" s="1"/>
  <c r="I18" i="2"/>
  <c r="I17" i="2"/>
  <c r="I16" i="2"/>
  <c r="I13" i="2"/>
  <c r="I10" i="2"/>
  <c r="I20" i="1"/>
  <c r="I19" i="1"/>
  <c r="I18" i="1"/>
  <c r="I17" i="1"/>
  <c r="I16" i="1"/>
  <c r="I34" i="1" s="1"/>
  <c r="I13" i="1"/>
  <c r="I10" i="1"/>
  <c r="M20" i="4" l="1"/>
  <c r="M19" i="4"/>
  <c r="M34" i="4" s="1"/>
  <c r="M20" i="3"/>
  <c r="M19" i="3"/>
  <c r="M18" i="3"/>
  <c r="M17" i="3"/>
  <c r="M16" i="3"/>
  <c r="M13" i="3"/>
  <c r="M10" i="3"/>
  <c r="M20" i="2"/>
  <c r="M19" i="2"/>
  <c r="M34" i="2" s="1"/>
  <c r="M20" i="1"/>
  <c r="M19" i="1"/>
  <c r="M34" i="1" s="1"/>
  <c r="M18" i="1"/>
  <c r="M17" i="1"/>
  <c r="M16" i="1" s="1"/>
  <c r="M13" i="1"/>
  <c r="M10" i="1"/>
  <c r="J20" i="4"/>
  <c r="J19" i="4"/>
  <c r="J34" i="4" s="1"/>
  <c r="J18" i="4"/>
  <c r="J16" i="4" s="1"/>
  <c r="J17" i="4"/>
  <c r="J13" i="4"/>
  <c r="J10" i="4"/>
  <c r="J20" i="3"/>
  <c r="J19" i="3"/>
  <c r="J16" i="3"/>
  <c r="J13" i="3"/>
  <c r="J10" i="3"/>
  <c r="J20" i="2"/>
  <c r="J19" i="2"/>
  <c r="J34" i="2" s="1"/>
  <c r="J18" i="2"/>
  <c r="J16" i="2" s="1"/>
  <c r="J17" i="2"/>
  <c r="J13" i="2"/>
  <c r="J10" i="2"/>
  <c r="J20" i="1"/>
  <c r="J19" i="1" s="1"/>
  <c r="J18" i="1"/>
  <c r="J17" i="1"/>
  <c r="J16" i="1" s="1"/>
  <c r="J13" i="1"/>
  <c r="J10" i="1"/>
  <c r="J34" i="1" s="1"/>
  <c r="M20" i="8" l="1"/>
  <c r="L20" i="8"/>
  <c r="J20" i="8"/>
  <c r="J19" i="8" s="1"/>
  <c r="M19" i="8"/>
  <c r="L19" i="8"/>
  <c r="M18" i="8"/>
  <c r="L18" i="8"/>
  <c r="J18" i="8"/>
  <c r="L17" i="8"/>
  <c r="J17" i="8"/>
  <c r="L16" i="8"/>
  <c r="L34" i="8" s="1"/>
  <c r="J16" i="8"/>
  <c r="M13" i="8"/>
  <c r="M34" i="8" s="1"/>
  <c r="L13" i="8"/>
  <c r="J13" i="8"/>
  <c r="L10" i="8"/>
  <c r="J10" i="8"/>
  <c r="C20" i="8"/>
  <c r="C19" i="8" s="1"/>
  <c r="M20" i="7"/>
  <c r="L20" i="7"/>
  <c r="J20" i="7"/>
  <c r="J19" i="7" s="1"/>
  <c r="M19" i="7"/>
  <c r="L19" i="7"/>
  <c r="M18" i="7"/>
  <c r="M16" i="7"/>
  <c r="L16" i="7"/>
  <c r="J16" i="7"/>
  <c r="M13" i="7"/>
  <c r="L13" i="7"/>
  <c r="J13" i="7"/>
  <c r="M10" i="7"/>
  <c r="L10" i="7"/>
  <c r="J10" i="7"/>
  <c r="C20" i="7"/>
  <c r="C19" i="7"/>
  <c r="M20" i="6"/>
  <c r="L20" i="6"/>
  <c r="J20" i="6"/>
  <c r="M19" i="6"/>
  <c r="M34" i="6" s="1"/>
  <c r="L19" i="6"/>
  <c r="J19" i="6"/>
  <c r="M18" i="6"/>
  <c r="L18" i="6"/>
  <c r="J18" i="6"/>
  <c r="L17" i="6"/>
  <c r="J17" i="6"/>
  <c r="L16" i="6"/>
  <c r="L34" i="6" s="1"/>
  <c r="J16" i="6"/>
  <c r="L13" i="6"/>
  <c r="J13" i="6"/>
  <c r="J34" i="6" s="1"/>
  <c r="L10" i="6"/>
  <c r="J10" i="6"/>
  <c r="C20" i="6"/>
  <c r="C19" i="6"/>
  <c r="M20" i="5"/>
  <c r="M19" i="5" s="1"/>
  <c r="L20" i="5"/>
  <c r="L19" i="5" s="1"/>
  <c r="J20" i="5"/>
  <c r="J19" i="5"/>
  <c r="M18" i="5"/>
  <c r="L18" i="5"/>
  <c r="L16" i="5" s="1"/>
  <c r="L34" i="5" s="1"/>
  <c r="J18" i="5"/>
  <c r="J16" i="5" s="1"/>
  <c r="M17" i="5"/>
  <c r="L17" i="5"/>
  <c r="J17" i="5"/>
  <c r="M13" i="5"/>
  <c r="M16" i="5" s="1"/>
  <c r="M34" i="5" s="1"/>
  <c r="L13" i="5"/>
  <c r="J13" i="5"/>
  <c r="J34" i="5" s="1"/>
  <c r="M10" i="5"/>
  <c r="L10" i="5"/>
  <c r="J10" i="5"/>
  <c r="C20" i="5"/>
  <c r="C19" i="5"/>
  <c r="L20" i="4"/>
  <c r="L19" i="4"/>
  <c r="L18" i="4"/>
  <c r="L17" i="4"/>
  <c r="L16" i="4"/>
  <c r="L34" i="4" s="1"/>
  <c r="L13" i="4"/>
  <c r="L10" i="4"/>
  <c r="L20" i="3"/>
  <c r="L19" i="3" s="1"/>
  <c r="L16" i="3"/>
  <c r="L13" i="3"/>
  <c r="L10" i="3"/>
  <c r="L20" i="2"/>
  <c r="L19" i="2" s="1"/>
  <c r="L34" i="2" s="1"/>
  <c r="L18" i="2"/>
  <c r="L17" i="2"/>
  <c r="L16" i="2"/>
  <c r="L13" i="2"/>
  <c r="L10" i="2"/>
  <c r="L20" i="1"/>
  <c r="L19" i="1"/>
  <c r="L18" i="1"/>
  <c r="L17" i="1"/>
  <c r="L16" i="1" s="1"/>
  <c r="L34" i="1" s="1"/>
  <c r="L13" i="1"/>
  <c r="L10" i="1"/>
  <c r="J34" i="8" l="1"/>
  <c r="N34" i="8" s="1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<sst xmlns="http://schemas.openxmlformats.org/spreadsheetml/2006/main" count="616" uniqueCount="82">
  <si>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</si>
  <si>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</si>
  <si>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</si>
  <si>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</si>
  <si>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</si>
  <si>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</si>
  <si>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</si>
  <si>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</si>
  <si>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</si>
  <si>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</si>
  <si>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</si>
  <si>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</si>
  <si>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</si>
  <si>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</si>
  <si>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</si>
  <si>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</si>
  <si>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</si>
  <si>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</si>
  <si>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</si>
  <si>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</si>
  <si>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</si>
  <si>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</si>
  <si>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</si>
  <si>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</si>
  <si>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</si>
  <si>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</si>
  <si>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</si>
  <si>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</si>
  <si>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</si>
  <si>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</si>
  <si>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</si>
  <si>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</si>
  <si>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</si>
  <si>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</si>
  <si>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</si>
  <si>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</si>
  <si>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</si>
  <si>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</si>
  <si>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</si>
  <si>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</si>
  <si>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</si>
  <si>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</si>
  <si>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</si>
  <si>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</si>
  <si>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</si>
  <si>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</si>
  <si>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</si>
  <si>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</si>
  <si>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</si>
  <si>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</si>
  <si>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</si>
  <si>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</si>
  <si>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</si>
  <si>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</si>
  <si>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</si>
  <si>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</si>
  <si>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</si>
  <si>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</si>
  <si>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</si>
  <si>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</si>
  <si>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</si>
  <si>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</si>
  <si>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</si>
  <si>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</si>
  <si>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</si>
  <si>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</si>
  <si>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</si>
  <si>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</si>
  <si>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</si>
  <si>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</si>
  <si>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</si>
  <si>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</si>
  <si>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Сигал</t>
  </si>
  <si>
    <t>Алта Осигурување</t>
  </si>
  <si>
    <t>Бруто полисирана премија, во илјади денари, август 2026 година</t>
  </si>
  <si>
    <t>Бруто полисирана премија, во илјади денари, август 2025 година</t>
  </si>
  <si>
    <t>Бруто исплатени штети, во илјади денари, август 2026 година</t>
  </si>
  <si>
    <t>Бруто исплатени штети, во илјади денари, август 2025 година</t>
  </si>
  <si>
    <t>Број на склучени договори август 2026 година</t>
  </si>
  <si>
    <t>Број на склучени договори август 2025 година</t>
  </si>
  <si>
    <t>Број на ликвидирани штети август 2026 година</t>
  </si>
  <si>
    <t>Број на ликвидирани штети август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</si>
</sst>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_-* #,##0_-;\-* #,##0_-;_-* &quot;-&quot;??_-;_-@_-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2" fillId="0" borderId="0"/>
    <xf numFmtId="165" fontId="3" fillId="0" borderId="0" applyFont="0" applyFill="0" applyBorder="0" applyAlignment="0" applyProtection="0"/>
    <xf numFmtId="0" fontId="11" fillId="0" borderId="0"/>
    <xf numFmtId="0" fontId="1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2" fillId="0" borderId="0"/>
    <xf numFmtId="165" fontId="11" fillId="0" borderId="0" applyFont="0" applyFill="0" applyBorder="0" applyAlignment="0" applyProtection="0"/>
    <xf numFmtId="0" fontId="11" fillId="0" borderId="0"/>
    <xf numFmtId="0" fontId="14" fillId="6" borderId="0" applyNumberFormat="0" applyBorder="0" applyAlignment="0" applyProtection="0"/>
    <xf numFmtId="0" fontId="2" fillId="0" borderId="0"/>
    <xf numFmtId="0" fontId="11" fillId="0" borderId="0"/>
    <xf numFmtId="43" fontId="3" fillId="0" borderId="0" applyFont="0" applyFill="0" applyBorder="0" applyAlignment="0" applyProtection="0"/>
    <xf numFmtId="0" fontId="1" fillId="0" borderId="0"/>
    <xf numFmtId="0" fontId="15" fillId="0" borderId="0" applyAlignment="0"/>
    <xf numFmtId="165" fontId="1" fillId="0" borderId="0" applyFont="0" applyFill="0" applyBorder="0" applyAlignment="0" applyProtection="0"/>
    <xf numFmtId="3" fontId="17" fillId="0" borderId="11"/>
  </cellStyleXfs>
  <cellXfs count="55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16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165" fontId="7" fillId="3" borderId="1" xfId="4" applyFont="1" applyFill="1" applyBorder="1" applyAlignment="1">
      <alignment vertical="center" wrapText="1"/>
    </xf>
    <xf numFmtId="165" fontId="7" fillId="5" borderId="1" xfId="4" applyFont="1" applyFill="1" applyBorder="1" applyAlignment="1">
      <alignment vertical="center" wrapText="1"/>
    </xf>
    <xf numFmtId="165" fontId="7" fillId="5" borderId="0" xfId="4" applyFont="1" applyFill="1" applyAlignment="1">
      <alignment vertical="center" wrapText="1"/>
    </xf>
    <xf numFmtId="165" fontId="4" fillId="3" borderId="1" xfId="4" applyFont="1" applyFill="1" applyBorder="1" applyAlignment="1">
      <alignment vertical="center" wrapText="1"/>
    </xf>
    <xf numFmtId="167" fontId="7" fillId="3" borderId="1" xfId="4" applyNumberFormat="1" applyFont="1" applyFill="1" applyBorder="1" applyAlignment="1">
      <alignment vertical="center" wrapText="1"/>
    </xf>
    <xf numFmtId="167" fontId="7" fillId="5" borderId="1" xfId="4" applyNumberFormat="1" applyFont="1" applyFill="1" applyBorder="1" applyAlignment="1">
      <alignment vertical="center" wrapText="1"/>
    </xf>
    <xf numFmtId="167" fontId="7" fillId="5" borderId="0" xfId="4" applyNumberFormat="1" applyFont="1" applyFill="1" applyAlignment="1">
      <alignment vertical="center" wrapText="1"/>
    </xf>
    <xf numFmtId="167" fontId="4" fillId="3" borderId="1" xfId="4" applyNumberFormat="1" applyFont="1" applyFill="1" applyBorder="1" applyAlignment="1">
      <alignment vertical="center" wrapText="1"/>
    </xf>
    <xf numFmtId="3" fontId="7" fillId="0" borderId="1" xfId="1" applyNumberFormat="1" applyFont="1" applyBorder="1" applyAlignment="1">
      <alignment vertical="center" wrapText="1"/>
    </xf>
    <xf numFmtId="3" fontId="8" fillId="3" borderId="1" xfId="1" applyNumberFormat="1" applyFont="1" applyFill="1" applyBorder="1" applyAlignment="1">
      <alignment vertical="center" wrapText="1"/>
    </xf>
    <xf numFmtId="3" fontId="18" fillId="3" borderId="1" xfId="0" applyNumberFormat="1" applyFont="1" applyFill="1" applyBorder="1" applyAlignment="1">
      <alignment vertical="center" wrapText="1"/>
    </xf>
    <xf numFmtId="3" fontId="18" fillId="7" borderId="1" xfId="0" applyNumberFormat="1" applyFont="1" applyFill="1" applyBorder="1" applyAlignment="1">
      <alignment vertical="center" wrapText="1"/>
    </xf>
    <xf numFmtId="3" fontId="18" fillId="7" borderId="0" xfId="0" applyNumberFormat="1" applyFont="1" applyFill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167" fontId="18" fillId="7" borderId="12" xfId="4" applyNumberFormat="1" applyFont="1" applyFill="1" applyBorder="1"/>
    <xf numFmtId="3" fontId="18" fillId="3" borderId="1" xfId="32" applyNumberFormat="1" applyFont="1" applyFill="1" applyBorder="1" applyAlignment="1">
      <alignment vertical="center" wrapText="1"/>
    </xf>
    <xf numFmtId="4" fontId="18" fillId="3" borderId="1" xfId="32" applyNumberFormat="1" applyFont="1" applyFill="1" applyBorder="1" applyAlignment="1">
      <alignment vertical="center" wrapText="1"/>
    </xf>
    <xf numFmtId="3" fontId="19" fillId="8" borderId="1" xfId="0" applyNumberFormat="1" applyFont="1" applyFill="1" applyBorder="1" applyAlignment="1">
      <alignment vertical="center" wrapText="1"/>
    </xf>
    <xf numFmtId="0" fontId="19" fillId="8" borderId="1" xfId="0" applyFont="1" applyFill="1" applyBorder="1" applyAlignment="1">
      <alignment vertical="center" wrapText="1"/>
    </xf>
    <xf numFmtId="3" fontId="19" fillId="9" borderId="1" xfId="0" applyNumberFormat="1" applyFont="1" applyFill="1" applyBorder="1" applyAlignment="1">
      <alignment vertical="center" wrapText="1"/>
    </xf>
    <xf numFmtId="3" fontId="19" fillId="10" borderId="1" xfId="0" applyNumberFormat="1" applyFont="1" applyFill="1" applyBorder="1" applyAlignment="1">
      <alignment vertical="center" wrapText="1"/>
    </xf>
    <xf numFmtId="0" fontId="19" fillId="9" borderId="1" xfId="0" applyFont="1" applyFill="1" applyBorder="1" applyAlignment="1">
      <alignment vertical="center" wrapText="1"/>
    </xf>
    <xf numFmtId="0" fontId="19" fillId="10" borderId="1" xfId="0" applyFont="1" applyFill="1" applyBorder="1" applyAlignment="1">
      <alignment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73</v>
      </c>
      <c r="N2" s="12" t="s">
        <v>70</v>
      </c>
    </row>
    <row r="3" spans="1:14">
      <c r="A3" s="6" t="s">
        <v>0</v>
      </c>
      <c r="B3" s="1" t="s">
        <v>1</v>
      </c>
      <c r="C3" s="29">
        <v>16121</v>
      </c>
      <c r="D3" s="28">
        <v>3961.4920000000002</v>
      </c>
      <c r="E3" s="19">
        <v>2779</v>
      </c>
      <c r="F3" s="19">
        <v>2467.404</v>
      </c>
      <c r="G3" s="47">
        <v>4597.43</v>
      </c>
      <c r="H3" s="19">
        <v>6615.9890000000014</v>
      </c>
      <c r="I3" s="19">
        <v>4130.7839999999997</v>
      </c>
      <c r="J3" s="19">
        <v>4071</v>
      </c>
      <c r="K3" s="18">
        <v>2053</v>
      </c>
      <c r="L3" s="23">
        <v>5420.42</v>
      </c>
      <c r="M3" s="32">
        <v>203.63900000000001</v>
      </c>
      <c r="N3" s="13">
        <f>SUM(C3:M3)</f>
        <v>52421.158000000003</v>
      </c>
    </row>
    <row r="4" spans="1:14">
      <c r="A4" s="6" t="s">
        <v>2</v>
      </c>
      <c r="B4" s="1" t="s">
        <v>3</v>
      </c>
      <c r="C4" s="29">
        <v>22508</v>
      </c>
      <c r="D4" s="28">
        <v>8838.2749999999996</v>
      </c>
      <c r="E4" s="19">
        <v>677</v>
      </c>
      <c r="F4" s="19">
        <v>0</v>
      </c>
      <c r="G4" s="47">
        <v>24546.560000000001</v>
      </c>
      <c r="H4" s="19">
        <v>5310.9579999999987</v>
      </c>
      <c r="I4" s="19">
        <v>3501.0279999999998</v>
      </c>
      <c r="J4" s="19">
        <v>2927</v>
      </c>
      <c r="K4" s="18">
        <v>0</v>
      </c>
      <c r="L4" s="23">
        <v>3300.84</v>
      </c>
      <c r="M4" s="32">
        <v>0</v>
      </c>
      <c r="N4" s="13">
        <f t="shared" ref="N4:N34" si="0">SUM(C4:M4)</f>
        <v>71609.660999999993</v>
      </c>
    </row>
    <row r="5" spans="1:14">
      <c r="A5" s="6" t="s">
        <v>4</v>
      </c>
      <c r="B5" s="1" t="s">
        <v>5</v>
      </c>
      <c r="C5" s="29">
        <v>11711</v>
      </c>
      <c r="D5" s="28">
        <v>10470.548000000001</v>
      </c>
      <c r="E5" s="19">
        <v>5499</v>
      </c>
      <c r="F5" s="19">
        <v>2299.21</v>
      </c>
      <c r="G5" s="47">
        <v>26611.8</v>
      </c>
      <c r="H5" s="19">
        <v>19993.070999999996</v>
      </c>
      <c r="I5" s="19">
        <v>14680.725</v>
      </c>
      <c r="J5" s="19">
        <v>11316</v>
      </c>
      <c r="K5" s="18">
        <v>9324</v>
      </c>
      <c r="L5" s="23">
        <v>9622.9</v>
      </c>
      <c r="M5" s="32">
        <v>188.464</v>
      </c>
      <c r="N5" s="13">
        <f t="shared" si="0"/>
        <v>121716.71800000001</v>
      </c>
    </row>
    <row r="6" spans="1:14">
      <c r="A6" s="6" t="s">
        <v>6</v>
      </c>
      <c r="B6" s="1" t="s">
        <v>7</v>
      </c>
      <c r="C6" s="29"/>
      <c r="D6" s="19">
        <v>0</v>
      </c>
      <c r="E6" s="19"/>
      <c r="F6" s="19">
        <v>0</v>
      </c>
      <c r="G6" s="4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9">
        <v>0</v>
      </c>
      <c r="D7" s="19">
        <v>0</v>
      </c>
      <c r="E7" s="19"/>
      <c r="F7" s="19">
        <v>0</v>
      </c>
      <c r="G7" s="47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>
        <v>0</v>
      </c>
      <c r="D8" s="19">
        <v>0</v>
      </c>
      <c r="E8" s="19"/>
      <c r="F8" s="19">
        <v>0</v>
      </c>
      <c r="G8" s="47">
        <v>0</v>
      </c>
      <c r="H8" s="19">
        <v>2.7670000000002801</v>
      </c>
      <c r="I8" s="19">
        <v>0</v>
      </c>
      <c r="J8" s="19">
        <v>8</v>
      </c>
      <c r="K8" s="18">
        <v>68</v>
      </c>
      <c r="L8" s="23">
        <v>149.62</v>
      </c>
      <c r="M8" s="32">
        <v>0</v>
      </c>
      <c r="N8" s="13">
        <f t="shared" si="0"/>
        <v>228.38700000000028</v>
      </c>
    </row>
    <row r="9" spans="1:14">
      <c r="A9" s="6" t="s">
        <v>12</v>
      </c>
      <c r="B9" s="1" t="s">
        <v>13</v>
      </c>
      <c r="C9" s="29">
        <v>2</v>
      </c>
      <c r="D9" s="19">
        <v>261.69499999999999</v>
      </c>
      <c r="E9" s="19">
        <v>702</v>
      </c>
      <c r="F9" s="19">
        <v>0</v>
      </c>
      <c r="G9" s="47">
        <v>3895.6</v>
      </c>
      <c r="H9" s="19">
        <v>118.64400000000023</v>
      </c>
      <c r="I9" s="19">
        <v>283.322</v>
      </c>
      <c r="J9" s="19">
        <v>1724</v>
      </c>
      <c r="K9" s="18">
        <v>198</v>
      </c>
      <c r="L9" s="23">
        <v>4626.25</v>
      </c>
      <c r="M9" s="32">
        <v>0</v>
      </c>
      <c r="N9" s="13">
        <f t="shared" si="0"/>
        <v>11811.511</v>
      </c>
    </row>
    <row r="10" spans="1:14">
      <c r="A10" s="6" t="s">
        <v>14</v>
      </c>
      <c r="B10" s="1" t="s">
        <v>15</v>
      </c>
      <c r="C10" s="29">
        <v>6349</v>
      </c>
      <c r="D10" s="19">
        <f>D11+D12</f>
        <v>6559.1819999999998</v>
      </c>
      <c r="E10" s="19">
        <v>3431</v>
      </c>
      <c r="F10" s="19">
        <v>1254.623</v>
      </c>
      <c r="G10" s="47">
        <v>15011.17</v>
      </c>
      <c r="H10" s="19">
        <v>8703.9644499999995</v>
      </c>
      <c r="I10" s="19">
        <f>I11+I12</f>
        <v>10300.39603095074</v>
      </c>
      <c r="J10" s="19">
        <f t="shared" ref="J10" si="1">SUM(J11:J12)</f>
        <v>7216</v>
      </c>
      <c r="K10" s="18">
        <v>4363</v>
      </c>
      <c r="L10" s="23">
        <f>SUM(L11:L12)</f>
        <v>6362.59</v>
      </c>
      <c r="M10" s="32">
        <f>M11+M12</f>
        <v>65.989999999999995</v>
      </c>
      <c r="N10" s="13">
        <f t="shared" si="0"/>
        <v>69616.915480950745</v>
      </c>
    </row>
    <row r="11" spans="1:14">
      <c r="A11" s="6" t="s">
        <v>16</v>
      </c>
      <c r="B11" s="1" t="s">
        <v>17</v>
      </c>
      <c r="C11" s="29">
        <v>3888</v>
      </c>
      <c r="D11" s="28">
        <v>2399.3040000000001</v>
      </c>
      <c r="E11" s="19">
        <v>725</v>
      </c>
      <c r="F11" s="19">
        <v>248.25800000000001</v>
      </c>
      <c r="G11" s="47">
        <v>2119.87</v>
      </c>
      <c r="H11" s="19">
        <v>3214.6161799999982</v>
      </c>
      <c r="I11" s="19">
        <v>1030.2821295951303</v>
      </c>
      <c r="J11" s="19">
        <v>707</v>
      </c>
      <c r="K11" s="18">
        <v>1437</v>
      </c>
      <c r="L11" s="23">
        <v>953.95</v>
      </c>
      <c r="M11" s="32">
        <v>42.942999999999998</v>
      </c>
      <c r="N11" s="13">
        <f t="shared" si="0"/>
        <v>16766.223309595127</v>
      </c>
    </row>
    <row r="12" spans="1:14">
      <c r="A12" s="6" t="s">
        <v>18</v>
      </c>
      <c r="B12" s="1" t="s">
        <v>19</v>
      </c>
      <c r="C12" s="29">
        <v>2461</v>
      </c>
      <c r="D12" s="28">
        <v>4159.8779999999997</v>
      </c>
      <c r="E12" s="19">
        <v>2706</v>
      </c>
      <c r="F12" s="19">
        <v>1006.365</v>
      </c>
      <c r="G12" s="47">
        <v>12891.3</v>
      </c>
      <c r="H12" s="19">
        <v>5489.3482700000095</v>
      </c>
      <c r="I12" s="19">
        <v>9270.1139013556094</v>
      </c>
      <c r="J12" s="19">
        <v>6509</v>
      </c>
      <c r="K12" s="18">
        <v>2926</v>
      </c>
      <c r="L12" s="23">
        <v>5408.64</v>
      </c>
      <c r="M12" s="32">
        <v>23.047000000000001</v>
      </c>
      <c r="N12" s="13">
        <f t="shared" si="0"/>
        <v>52850.692171355615</v>
      </c>
    </row>
    <row r="13" spans="1:14">
      <c r="A13" s="6" t="s">
        <v>20</v>
      </c>
      <c r="B13" s="1" t="s">
        <v>21</v>
      </c>
      <c r="C13" s="29">
        <v>4500</v>
      </c>
      <c r="D13" s="19">
        <f>D14+D15</f>
        <v>4498.2029999999995</v>
      </c>
      <c r="E13" s="19">
        <v>1369</v>
      </c>
      <c r="F13" s="19">
        <v>848.56600000000003</v>
      </c>
      <c r="G13" s="47">
        <v>25156.639999999999</v>
      </c>
      <c r="H13" s="19">
        <v>15178.247399999989</v>
      </c>
      <c r="I13" s="19">
        <f>I14+I15</f>
        <v>13452.34596904926</v>
      </c>
      <c r="J13" s="19">
        <f t="shared" ref="J13" si="2">SUM(J14:J15)</f>
        <v>10313</v>
      </c>
      <c r="K13" s="18">
        <v>2640</v>
      </c>
      <c r="L13" s="23">
        <f>SUM(L14:L15)</f>
        <v>4339.1000000000004</v>
      </c>
      <c r="M13" s="32">
        <f>M14+M15</f>
        <v>1.494</v>
      </c>
      <c r="N13" s="13">
        <f t="shared" si="0"/>
        <v>82296.596369049264</v>
      </c>
    </row>
    <row r="14" spans="1:14">
      <c r="A14" s="6" t="s">
        <v>16</v>
      </c>
      <c r="B14" s="1" t="s">
        <v>22</v>
      </c>
      <c r="C14" s="29">
        <v>2467</v>
      </c>
      <c r="D14" s="19">
        <v>2415.4850000000001</v>
      </c>
      <c r="E14" s="19">
        <v>113</v>
      </c>
      <c r="F14" s="19">
        <v>78.454999999999998</v>
      </c>
      <c r="G14" s="47">
        <v>3407.06</v>
      </c>
      <c r="H14" s="19">
        <v>9590.6868799999938</v>
      </c>
      <c r="I14" s="19">
        <v>3423.9048704048696</v>
      </c>
      <c r="J14" s="19">
        <v>349</v>
      </c>
      <c r="K14" s="18">
        <v>218</v>
      </c>
      <c r="L14" s="23">
        <v>1249.17</v>
      </c>
      <c r="M14" s="32">
        <v>1.494</v>
      </c>
      <c r="N14" s="13">
        <f t="shared" si="0"/>
        <v>23313.25575040486</v>
      </c>
    </row>
    <row r="15" spans="1:14">
      <c r="A15" s="6" t="s">
        <v>18</v>
      </c>
      <c r="B15" s="1" t="s">
        <v>23</v>
      </c>
      <c r="C15" s="29">
        <v>2033</v>
      </c>
      <c r="D15" s="19">
        <v>2082.7179999999998</v>
      </c>
      <c r="E15" s="19">
        <v>1256</v>
      </c>
      <c r="F15" s="19">
        <v>770.11099999999999</v>
      </c>
      <c r="G15" s="47">
        <v>21749.58</v>
      </c>
      <c r="H15" s="19">
        <v>5587.5605199999991</v>
      </c>
      <c r="I15" s="19">
        <v>10028.441098644391</v>
      </c>
      <c r="J15" s="19">
        <v>9964</v>
      </c>
      <c r="K15" s="18">
        <v>2422</v>
      </c>
      <c r="L15" s="23">
        <v>3089.93</v>
      </c>
      <c r="M15" s="32">
        <v>0</v>
      </c>
      <c r="N15" s="13">
        <f t="shared" si="0"/>
        <v>58983.34061864439</v>
      </c>
    </row>
    <row r="16" spans="1:14">
      <c r="A16" s="6" t="s">
        <v>24</v>
      </c>
      <c r="B16" s="1" t="s">
        <v>25</v>
      </c>
      <c r="C16" s="29">
        <v>10849</v>
      </c>
      <c r="D16" s="19">
        <f>D17+D18</f>
        <v>11057.385</v>
      </c>
      <c r="E16" s="19">
        <v>4800</v>
      </c>
      <c r="F16" s="19">
        <v>2103.1890000000003</v>
      </c>
      <c r="G16" s="47">
        <v>40167.81</v>
      </c>
      <c r="H16" s="19">
        <v>23882.211849999985</v>
      </c>
      <c r="I16" s="19">
        <f t="shared" ref="I16" si="3">I17+I18</f>
        <v>23752.741999999998</v>
      </c>
      <c r="J16" s="19">
        <f t="shared" ref="J16" si="4">SUM(J17:J18)</f>
        <v>17529</v>
      </c>
      <c r="K16" s="18">
        <v>7003</v>
      </c>
      <c r="L16" s="23">
        <f>SUM(L17:L18)</f>
        <v>10701.689999999999</v>
      </c>
      <c r="M16" s="32">
        <f>M17+M18</f>
        <v>67.483999999999995</v>
      </c>
      <c r="N16" s="13">
        <f t="shared" si="0"/>
        <v>151913.51184999998</v>
      </c>
    </row>
    <row r="17" spans="1:14">
      <c r="A17" s="6" t="s">
        <v>16</v>
      </c>
      <c r="B17" s="1" t="s">
        <v>26</v>
      </c>
      <c r="C17" s="29">
        <v>6355</v>
      </c>
      <c r="D17" s="28">
        <f>D11+D14</f>
        <v>4814.7890000000007</v>
      </c>
      <c r="E17" s="19">
        <v>838</v>
      </c>
      <c r="F17" s="19">
        <v>326.71300000000002</v>
      </c>
      <c r="G17" s="47">
        <v>5526.93</v>
      </c>
      <c r="H17" s="19">
        <v>12805.303059999991</v>
      </c>
      <c r="I17" s="19">
        <f>I11+I14</f>
        <v>4454.1869999999999</v>
      </c>
      <c r="J17" s="19">
        <f>J11+J14</f>
        <v>1056</v>
      </c>
      <c r="K17" s="18">
        <v>1655</v>
      </c>
      <c r="L17" s="23">
        <f t="shared" ref="L17:L18" si="5">L11+L14</f>
        <v>2203.12</v>
      </c>
      <c r="M17" s="32">
        <f>M11+M14</f>
        <v>44.436999999999998</v>
      </c>
      <c r="N17" s="13">
        <f t="shared" si="0"/>
        <v>40079.479059999991</v>
      </c>
    </row>
    <row r="18" spans="1:14">
      <c r="A18" s="6" t="s">
        <v>18</v>
      </c>
      <c r="B18" s="1" t="s">
        <v>27</v>
      </c>
      <c r="C18" s="29">
        <v>4494</v>
      </c>
      <c r="D18" s="28">
        <f>D12+D15</f>
        <v>6242.5959999999995</v>
      </c>
      <c r="E18" s="19">
        <v>3962</v>
      </c>
      <c r="F18" s="19">
        <v>1776.4760000000001</v>
      </c>
      <c r="G18" s="47">
        <v>34640.879999999997</v>
      </c>
      <c r="H18" s="19">
        <v>11076.908789999987</v>
      </c>
      <c r="I18" s="19">
        <f>I12+I15</f>
        <v>19298.555</v>
      </c>
      <c r="J18" s="19">
        <f>J12+J15</f>
        <v>16473</v>
      </c>
      <c r="K18" s="18">
        <v>5348</v>
      </c>
      <c r="L18" s="23">
        <f t="shared" si="5"/>
        <v>8498.57</v>
      </c>
      <c r="M18" s="32">
        <f>M12+M15</f>
        <v>23.047000000000001</v>
      </c>
      <c r="N18" s="13">
        <f t="shared" si="0"/>
        <v>111834.03278999998</v>
      </c>
    </row>
    <row r="19" spans="1:14">
      <c r="A19" s="6" t="s">
        <v>28</v>
      </c>
      <c r="B19" s="1" t="s">
        <v>29</v>
      </c>
      <c r="C19" s="29">
        <v>65277</v>
      </c>
      <c r="D19" s="19">
        <f>D20+D24+D25</f>
        <v>42262.913</v>
      </c>
      <c r="E19" s="19">
        <v>32352</v>
      </c>
      <c r="F19" s="19">
        <v>80245.869469996251</v>
      </c>
      <c r="G19" s="47">
        <v>73931.16</v>
      </c>
      <c r="H19" s="22">
        <f>H20+H24+H25</f>
        <v>48682.519000000037</v>
      </c>
      <c r="I19" s="19">
        <f t="shared" ref="I19" si="6">I20+I24+I25</f>
        <v>47215.603000000003</v>
      </c>
      <c r="J19" s="19">
        <f t="shared" ref="J19" si="7">SUM(J20,J24:J25)</f>
        <v>110260</v>
      </c>
      <c r="K19" s="18">
        <v>52881</v>
      </c>
      <c r="L19" s="23">
        <f>L20+L24+L25</f>
        <v>35505.380000000005</v>
      </c>
      <c r="M19" s="33">
        <f>M20+M24</f>
        <v>7306.4290000000001</v>
      </c>
      <c r="N19" s="13">
        <f t="shared" si="0"/>
        <v>595919.87346999638</v>
      </c>
    </row>
    <row r="20" spans="1:14">
      <c r="A20" s="6" t="s">
        <v>30</v>
      </c>
      <c r="B20" s="1" t="s">
        <v>31</v>
      </c>
      <c r="C20" s="29">
        <v>64387</v>
      </c>
      <c r="D20" s="19">
        <v>41296.987999999998</v>
      </c>
      <c r="E20" s="19">
        <v>31965</v>
      </c>
      <c r="F20" s="19">
        <v>80245.869469996251</v>
      </c>
      <c r="G20" s="47">
        <v>73011.06</v>
      </c>
      <c r="H20" s="22">
        <f t="shared" ref="H20" si="8">H21+H22+H23</f>
        <v>47277.19600000004</v>
      </c>
      <c r="I20" s="19">
        <f t="shared" ref="I20" si="9">I21+I22+I23</f>
        <v>45033.741000000002</v>
      </c>
      <c r="J20" s="19">
        <f t="shared" ref="J20" si="10">SUM(J21:J23)</f>
        <v>108817</v>
      </c>
      <c r="K20" s="18">
        <v>52292</v>
      </c>
      <c r="L20" s="23">
        <f>SUM(L21:L23)</f>
        <v>34356.340000000004</v>
      </c>
      <c r="M20" s="34">
        <f>M21+M22+M23</f>
        <v>7306.4290000000001</v>
      </c>
      <c r="N20" s="13">
        <f t="shared" si="0"/>
        <v>585988.62346999627</v>
      </c>
    </row>
    <row r="21" spans="1:14">
      <c r="A21" s="6" t="s">
        <v>32</v>
      </c>
      <c r="B21" s="1" t="s">
        <v>33</v>
      </c>
      <c r="C21" s="29">
        <v>46376</v>
      </c>
      <c r="D21" s="19">
        <v>28556.898000000001</v>
      </c>
      <c r="E21" s="19">
        <v>17709</v>
      </c>
      <c r="F21" s="19">
        <v>43645.44216001028</v>
      </c>
      <c r="G21" s="47">
        <v>51859.49</v>
      </c>
      <c r="H21" s="19">
        <v>32622.802000000032</v>
      </c>
      <c r="I21" s="19">
        <v>30178.52</v>
      </c>
      <c r="J21" s="19">
        <v>79224</v>
      </c>
      <c r="K21" s="18">
        <v>37900</v>
      </c>
      <c r="L21" s="23">
        <v>21094.97</v>
      </c>
      <c r="M21" s="33">
        <v>6126.0510000000004</v>
      </c>
      <c r="N21" s="13">
        <f t="shared" si="0"/>
        <v>395293.17316001025</v>
      </c>
    </row>
    <row r="22" spans="1:14">
      <c r="A22" s="6" t="s">
        <v>34</v>
      </c>
      <c r="B22" s="1" t="s">
        <v>35</v>
      </c>
      <c r="C22" s="29">
        <v>17876</v>
      </c>
      <c r="D22" s="19">
        <v>12295.445</v>
      </c>
      <c r="E22" s="19">
        <v>7500</v>
      </c>
      <c r="F22" s="19">
        <v>18334.287</v>
      </c>
      <c r="G22" s="47">
        <v>20839.79</v>
      </c>
      <c r="H22" s="19">
        <v>14384.429000000004</v>
      </c>
      <c r="I22" s="19">
        <v>14725.456</v>
      </c>
      <c r="J22" s="19">
        <v>29113</v>
      </c>
      <c r="K22" s="18">
        <v>14283</v>
      </c>
      <c r="L22" s="23">
        <v>9751.1200000000008</v>
      </c>
      <c r="M22" s="33">
        <v>1165.0029999999999</v>
      </c>
      <c r="N22" s="13">
        <f t="shared" si="0"/>
        <v>160267.53</v>
      </c>
    </row>
    <row r="23" spans="1:14">
      <c r="A23" s="6" t="s">
        <v>36</v>
      </c>
      <c r="B23" s="1" t="s">
        <v>37</v>
      </c>
      <c r="C23" s="29">
        <v>135</v>
      </c>
      <c r="D23" s="19">
        <v>444.64499999999998</v>
      </c>
      <c r="E23" s="19">
        <v>6756</v>
      </c>
      <c r="F23" s="19">
        <v>18194.807309985979</v>
      </c>
      <c r="G23" s="47">
        <v>311.79000000000002</v>
      </c>
      <c r="H23" s="19">
        <v>269.96500000000043</v>
      </c>
      <c r="I23" s="19">
        <v>129.76499999999999</v>
      </c>
      <c r="J23" s="19">
        <v>480</v>
      </c>
      <c r="K23" s="18">
        <v>109</v>
      </c>
      <c r="L23" s="23">
        <v>3510.25</v>
      </c>
      <c r="M23" s="33">
        <v>15.375</v>
      </c>
      <c r="N23" s="13">
        <f t="shared" si="0"/>
        <v>30356.59730998598</v>
      </c>
    </row>
    <row r="24" spans="1:14">
      <c r="A24" s="6" t="s">
        <v>38</v>
      </c>
      <c r="B24" s="1" t="s">
        <v>39</v>
      </c>
      <c r="C24" s="29">
        <v>890</v>
      </c>
      <c r="D24" s="19">
        <v>965.92499999999995</v>
      </c>
      <c r="E24" s="19">
        <v>387</v>
      </c>
      <c r="F24" s="19">
        <v>71.332999999999998</v>
      </c>
      <c r="G24" s="47">
        <v>920.09</v>
      </c>
      <c r="H24" s="19">
        <v>1405.3229999999999</v>
      </c>
      <c r="I24" s="19">
        <v>2181.8620000000001</v>
      </c>
      <c r="J24" s="19">
        <v>1443</v>
      </c>
      <c r="K24" s="18">
        <v>589</v>
      </c>
      <c r="L24" s="23">
        <v>1149.04</v>
      </c>
      <c r="M24" s="33">
        <v>0</v>
      </c>
      <c r="N24" s="13">
        <f t="shared" si="0"/>
        <v>10002.573</v>
      </c>
    </row>
    <row r="25" spans="1:14">
      <c r="A25" s="6" t="s">
        <v>40</v>
      </c>
      <c r="B25" s="1" t="s">
        <v>41</v>
      </c>
      <c r="C25" s="29"/>
      <c r="D25" s="19">
        <v>0</v>
      </c>
      <c r="E25" s="19"/>
      <c r="F25" s="19">
        <v>0</v>
      </c>
      <c r="G25" s="4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9">
        <v>0</v>
      </c>
      <c r="D26" s="19">
        <v>0</v>
      </c>
      <c r="E26" s="19"/>
      <c r="F26" s="19">
        <v>0</v>
      </c>
      <c r="G26" s="47">
        <v>3.79</v>
      </c>
      <c r="H26" s="19">
        <v>0</v>
      </c>
      <c r="I26" s="19">
        <v>102.401</v>
      </c>
      <c r="J26" s="19">
        <v>0</v>
      </c>
      <c r="K26" s="18">
        <v>187</v>
      </c>
      <c r="L26" s="23">
        <v>0</v>
      </c>
      <c r="M26" s="32">
        <v>0</v>
      </c>
      <c r="N26" s="13">
        <f t="shared" si="0"/>
        <v>293.19100000000003</v>
      </c>
    </row>
    <row r="27" spans="1:14">
      <c r="A27" s="6" t="s">
        <v>44</v>
      </c>
      <c r="B27" s="1" t="s">
        <v>45</v>
      </c>
      <c r="C27" s="29">
        <v>36</v>
      </c>
      <c r="D27" s="19">
        <v>164.48</v>
      </c>
      <c r="E27" s="19">
        <v>17</v>
      </c>
      <c r="F27" s="19">
        <v>0</v>
      </c>
      <c r="G27" s="47">
        <v>111.71</v>
      </c>
      <c r="H27" s="19">
        <v>116.654</v>
      </c>
      <c r="I27" s="19">
        <v>82.8</v>
      </c>
      <c r="J27" s="19">
        <v>167</v>
      </c>
      <c r="K27" s="18">
        <v>130</v>
      </c>
      <c r="L27" s="23">
        <v>119.61</v>
      </c>
      <c r="M27" s="32">
        <v>0</v>
      </c>
      <c r="N27" s="13">
        <f t="shared" si="0"/>
        <v>945.25400000000002</v>
      </c>
    </row>
    <row r="28" spans="1:14">
      <c r="A28" s="6" t="s">
        <v>46</v>
      </c>
      <c r="B28" s="1" t="s">
        <v>47</v>
      </c>
      <c r="C28" s="29">
        <v>2615</v>
      </c>
      <c r="D28" s="19">
        <v>20166.827000000001</v>
      </c>
      <c r="E28" s="19">
        <v>1071</v>
      </c>
      <c r="F28" s="19">
        <v>28.175999999999998</v>
      </c>
      <c r="G28" s="47">
        <v>9262.16</v>
      </c>
      <c r="H28" s="19">
        <v>981.96014999999898</v>
      </c>
      <c r="I28" s="19">
        <v>3182.143</v>
      </c>
      <c r="J28" s="19">
        <v>7606</v>
      </c>
      <c r="K28" s="18">
        <v>977</v>
      </c>
      <c r="L28" s="23">
        <v>499.4</v>
      </c>
      <c r="M28" s="32">
        <v>0</v>
      </c>
      <c r="N28" s="13">
        <f t="shared" si="0"/>
        <v>46389.666149999997</v>
      </c>
    </row>
    <row r="29" spans="1:14">
      <c r="A29" s="6" t="s">
        <v>48</v>
      </c>
      <c r="B29" s="1" t="s">
        <v>49</v>
      </c>
      <c r="C29" s="29">
        <v>1194</v>
      </c>
      <c r="D29" s="19">
        <v>0</v>
      </c>
      <c r="E29" s="19">
        <v>1</v>
      </c>
      <c r="F29" s="19">
        <v>0</v>
      </c>
      <c r="G29" s="47">
        <v>836.75</v>
      </c>
      <c r="H29" s="19">
        <v>132.94399999999951</v>
      </c>
      <c r="I29" s="19">
        <v>559.59699999999998</v>
      </c>
      <c r="J29" s="19">
        <v>0</v>
      </c>
      <c r="K29" s="18">
        <v>0</v>
      </c>
      <c r="L29" s="23">
        <v>6802.91</v>
      </c>
      <c r="M29" s="32">
        <v>0</v>
      </c>
      <c r="N29" s="13">
        <f t="shared" si="0"/>
        <v>9527.2009999999991</v>
      </c>
    </row>
    <row r="30" spans="1:14">
      <c r="A30" s="6" t="s">
        <v>50</v>
      </c>
      <c r="B30" s="1" t="s">
        <v>51</v>
      </c>
      <c r="C30" s="29"/>
      <c r="D30" s="19">
        <v>33.198999999999998</v>
      </c>
      <c r="E30" s="19"/>
      <c r="F30" s="19">
        <v>0</v>
      </c>
      <c r="G30" s="4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33.198999999999998</v>
      </c>
    </row>
    <row r="31" spans="1:14">
      <c r="A31" s="6" t="s">
        <v>52</v>
      </c>
      <c r="B31" s="1" t="s">
        <v>53</v>
      </c>
      <c r="C31" s="29">
        <v>109</v>
      </c>
      <c r="D31" s="19">
        <v>29.75</v>
      </c>
      <c r="E31" s="19"/>
      <c r="F31" s="19">
        <v>0</v>
      </c>
      <c r="G31" s="47">
        <v>61.48</v>
      </c>
      <c r="H31" s="19">
        <v>144.58399999999892</v>
      </c>
      <c r="I31" s="19">
        <v>3476.8820000000001</v>
      </c>
      <c r="J31" s="19">
        <v>882</v>
      </c>
      <c r="K31" s="18">
        <v>0</v>
      </c>
      <c r="L31" s="23">
        <v>114.99</v>
      </c>
      <c r="M31" s="32">
        <v>0</v>
      </c>
      <c r="N31" s="13">
        <f t="shared" si="0"/>
        <v>4818.6859999999988</v>
      </c>
    </row>
    <row r="32" spans="1:14">
      <c r="A32" s="6" t="s">
        <v>54</v>
      </c>
      <c r="B32" s="1" t="s">
        <v>55</v>
      </c>
      <c r="C32" s="29"/>
      <c r="D32" s="19">
        <v>0</v>
      </c>
      <c r="E32" s="19"/>
      <c r="F32" s="19">
        <v>0</v>
      </c>
      <c r="G32" s="4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9">
        <v>4559</v>
      </c>
      <c r="D33" s="19">
        <v>8277.893</v>
      </c>
      <c r="E33" s="19">
        <v>1710</v>
      </c>
      <c r="F33" s="19">
        <v>1279.6409099999373</v>
      </c>
      <c r="G33" s="47">
        <v>4112.33</v>
      </c>
      <c r="H33" s="19">
        <v>9587.7429999999949</v>
      </c>
      <c r="I33" s="19">
        <v>9476.6929999999993</v>
      </c>
      <c r="J33" s="19">
        <v>3583</v>
      </c>
      <c r="K33" s="18">
        <v>3063</v>
      </c>
      <c r="L33" s="23">
        <v>2135.9699999999998</v>
      </c>
      <c r="M33" s="32">
        <v>0</v>
      </c>
      <c r="N33" s="13">
        <f t="shared" si="0"/>
        <v>47785.26990999993</v>
      </c>
    </row>
    <row r="34" spans="1:14">
      <c r="A34" s="7" t="s">
        <v>58</v>
      </c>
      <c r="B34" s="8" t="s">
        <v>59</v>
      </c>
      <c r="C34" s="27">
        <v>134981</v>
      </c>
      <c r="D34" s="20">
        <f>D3+D4+D5+D6+D7+D8+D9+D16+D19+D26+D27+D28+D29+D30+D31+D32+D33</f>
        <v>105524.45699999999</v>
      </c>
      <c r="E34" s="19">
        <v>49608</v>
      </c>
      <c r="F34" s="19">
        <v>88423.489379996201</v>
      </c>
      <c r="G34" s="47">
        <v>188138.57</v>
      </c>
      <c r="H34" s="19">
        <v>115570.0449999999</v>
      </c>
      <c r="I34" s="19">
        <f>I3+I5+I4+I6+I7+I8+I9+I16+I19+I26+I27+I28+I29+I30+I32+I31+I33</f>
        <v>110444.71999999999</v>
      </c>
      <c r="J34" s="21">
        <f>SUM(J3:J10,J13,J19,J26:J33)</f>
        <v>160073</v>
      </c>
      <c r="K34" s="18">
        <v>75884</v>
      </c>
      <c r="L34" s="24">
        <f>SUM(L3:L9)+L16+L19+SUM(L26:L33)</f>
        <v>78999.98000000001</v>
      </c>
      <c r="M34" s="35">
        <f>M3+M5+M10+M13+M19+M28+M33</f>
        <v>7766.0160000000005</v>
      </c>
      <c r="N34" s="9">
        <f t="shared" si="0"/>
        <v>1115413.2773799961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15972</v>
      </c>
      <c r="D3" s="40">
        <v>3646.6860000000001</v>
      </c>
      <c r="E3" s="19">
        <v>661</v>
      </c>
      <c r="F3" s="19">
        <v>2211.7649999999999</v>
      </c>
      <c r="G3" s="31">
        <v>5525.5800000000017</v>
      </c>
      <c r="H3" s="49">
        <v>6741</v>
      </c>
      <c r="I3" s="30">
        <v>2254.5770000000002</v>
      </c>
      <c r="J3" s="19">
        <v>3308</v>
      </c>
      <c r="K3" s="18">
        <v>1853</v>
      </c>
      <c r="L3" s="23">
        <v>4153.09</v>
      </c>
      <c r="M3" s="42">
        <v>47.823</v>
      </c>
      <c r="N3" s="13">
        <f t="shared" ref="N3:N34" si="0">SUM(C3:M3)</f>
        <v>46374.521000000001</v>
      </c>
    </row>
    <row r="4" spans="1:14">
      <c r="A4" s="6" t="s">
        <v>2</v>
      </c>
      <c r="B4" s="1" t="s">
        <v>3</v>
      </c>
      <c r="C4" s="27">
        <v>21136</v>
      </c>
      <c r="D4" s="40">
        <v>3731.4319999999998</v>
      </c>
      <c r="E4" s="19">
        <v>108</v>
      </c>
      <c r="F4" s="19">
        <v>0</v>
      </c>
      <c r="G4" s="31">
        <v>22876.110000000015</v>
      </c>
      <c r="H4" s="49">
        <v>5091</v>
      </c>
      <c r="I4" s="30">
        <v>5663.5060000000003</v>
      </c>
      <c r="J4" s="19">
        <v>5562</v>
      </c>
      <c r="K4" s="18">
        <v>0</v>
      </c>
      <c r="L4" s="23">
        <v>1711.35</v>
      </c>
      <c r="M4" s="42">
        <v>0</v>
      </c>
      <c r="N4" s="13">
        <f t="shared" si="0"/>
        <v>65879.398000000016</v>
      </c>
    </row>
    <row r="5" spans="1:14">
      <c r="A5" s="6" t="s">
        <v>4</v>
      </c>
      <c r="B5" s="1" t="s">
        <v>5</v>
      </c>
      <c r="C5" s="27">
        <v>9197</v>
      </c>
      <c r="D5" s="40">
        <v>10933.231</v>
      </c>
      <c r="E5" s="19">
        <v>4931</v>
      </c>
      <c r="F5" s="19">
        <v>2085.1390000000001</v>
      </c>
      <c r="G5" s="31">
        <v>25568.380000000005</v>
      </c>
      <c r="H5" s="49">
        <v>23298</v>
      </c>
      <c r="I5" s="30">
        <v>14207.856</v>
      </c>
      <c r="J5" s="19">
        <v>11910</v>
      </c>
      <c r="K5" s="18">
        <v>10146</v>
      </c>
      <c r="L5" s="23">
        <v>8434.48</v>
      </c>
      <c r="M5" s="42">
        <v>235.04900000000001</v>
      </c>
      <c r="N5" s="13">
        <f t="shared" si="0"/>
        <v>120946.13499999999</v>
      </c>
    </row>
    <row r="6" spans="1:14">
      <c r="A6" s="6" t="s">
        <v>6</v>
      </c>
      <c r="B6" s="1" t="s">
        <v>7</v>
      </c>
      <c r="C6" s="27">
        <v>0</v>
      </c>
      <c r="D6" s="30">
        <v>0</v>
      </c>
      <c r="E6" s="19">
        <v>0</v>
      </c>
      <c r="F6" s="19">
        <v>0</v>
      </c>
      <c r="G6" s="31">
        <v>0</v>
      </c>
      <c r="H6" s="50">
        <v>0</v>
      </c>
      <c r="I6" s="30">
        <v>0</v>
      </c>
      <c r="J6" s="19">
        <v>0</v>
      </c>
      <c r="K6" s="18">
        <v>0</v>
      </c>
      <c r="L6" s="23">
        <v>0</v>
      </c>
      <c r="M6" s="4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>
        <v>0</v>
      </c>
      <c r="D7" s="30">
        <v>0</v>
      </c>
      <c r="E7" s="19">
        <v>0</v>
      </c>
      <c r="F7" s="19">
        <v>0</v>
      </c>
      <c r="G7" s="31">
        <v>0</v>
      </c>
      <c r="H7" s="50">
        <v>0</v>
      </c>
      <c r="I7" s="30">
        <v>0</v>
      </c>
      <c r="J7" s="19">
        <v>0</v>
      </c>
      <c r="K7" s="18">
        <v>0</v>
      </c>
      <c r="L7" s="23">
        <v>0</v>
      </c>
      <c r="M7" s="4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>
        <v>0</v>
      </c>
      <c r="D8" s="30">
        <v>0</v>
      </c>
      <c r="E8" s="19">
        <v>0</v>
      </c>
      <c r="F8" s="19">
        <v>0</v>
      </c>
      <c r="G8" s="31">
        <v>0</v>
      </c>
      <c r="H8" s="50">
        <v>-18</v>
      </c>
      <c r="I8" s="30">
        <v>0</v>
      </c>
      <c r="J8" s="19">
        <v>0</v>
      </c>
      <c r="K8" s="18">
        <v>86</v>
      </c>
      <c r="L8" s="23">
        <v>76.930000000000007</v>
      </c>
      <c r="M8" s="42">
        <v>0</v>
      </c>
      <c r="N8" s="13">
        <f t="shared" si="0"/>
        <v>144.93</v>
      </c>
    </row>
    <row r="9" spans="1:14">
      <c r="A9" s="6" t="s">
        <v>12</v>
      </c>
      <c r="B9" s="1" t="s">
        <v>13</v>
      </c>
      <c r="C9" s="27">
        <v>0</v>
      </c>
      <c r="D9" s="30">
        <v>332.48599999999999</v>
      </c>
      <c r="E9" s="19">
        <v>1795</v>
      </c>
      <c r="F9" s="19">
        <v>0</v>
      </c>
      <c r="G9" s="31">
        <v>4275.5499999999993</v>
      </c>
      <c r="H9" s="50">
        <v>686</v>
      </c>
      <c r="I9" s="30">
        <v>292.25900000000001</v>
      </c>
      <c r="J9" s="19">
        <v>692</v>
      </c>
      <c r="K9" s="18">
        <v>139</v>
      </c>
      <c r="L9" s="23">
        <v>4232.34</v>
      </c>
      <c r="M9" s="42">
        <v>0</v>
      </c>
      <c r="N9" s="13">
        <f t="shared" si="0"/>
        <v>12444.634999999998</v>
      </c>
    </row>
    <row r="10" spans="1:14">
      <c r="A10" s="6" t="s">
        <v>14</v>
      </c>
      <c r="B10" s="1" t="s">
        <v>15</v>
      </c>
      <c r="C10" s="27">
        <v>5121</v>
      </c>
      <c r="D10" s="30">
        <v>11896.161</v>
      </c>
      <c r="E10" s="19">
        <v>2139</v>
      </c>
      <c r="F10" s="19">
        <v>345.21600000000001</v>
      </c>
      <c r="G10" s="31">
        <v>11989.660000000003</v>
      </c>
      <c r="H10" s="49">
        <v>9366</v>
      </c>
      <c r="I10" s="30">
        <v>3765.0852106255129</v>
      </c>
      <c r="J10" s="19">
        <f t="shared" ref="J10" si="1">SUM(J11:J12)</f>
        <v>6394</v>
      </c>
      <c r="K10" s="18">
        <v>4361</v>
      </c>
      <c r="L10" s="23">
        <f>SUM(L11:L12)</f>
        <v>5448.88</v>
      </c>
      <c r="M10" s="42">
        <f>M11+M12</f>
        <v>26.388000000000002</v>
      </c>
      <c r="N10" s="13">
        <f t="shared" si="0"/>
        <v>60852.390210625512</v>
      </c>
    </row>
    <row r="11" spans="1:14">
      <c r="A11" s="6" t="s">
        <v>16</v>
      </c>
      <c r="B11" s="1" t="s">
        <v>17</v>
      </c>
      <c r="C11" s="27">
        <v>3152</v>
      </c>
      <c r="D11" s="40">
        <v>2139.777</v>
      </c>
      <c r="E11" s="19">
        <v>845</v>
      </c>
      <c r="F11" s="19">
        <v>217.92400000000001</v>
      </c>
      <c r="G11" s="31">
        <v>1928.3000000000011</v>
      </c>
      <c r="H11" s="51">
        <v>3408</v>
      </c>
      <c r="I11" s="30">
        <v>968.80276199968137</v>
      </c>
      <c r="J11" s="19">
        <v>694</v>
      </c>
      <c r="K11" s="18">
        <v>1277</v>
      </c>
      <c r="L11" s="23">
        <v>487.87</v>
      </c>
      <c r="M11" s="42">
        <v>2.9740000000000002</v>
      </c>
      <c r="N11" s="13">
        <f t="shared" si="0"/>
        <v>15121.647761999682</v>
      </c>
    </row>
    <row r="12" spans="1:14">
      <c r="A12" s="6" t="s">
        <v>18</v>
      </c>
      <c r="B12" s="1" t="s">
        <v>19</v>
      </c>
      <c r="C12" s="27">
        <v>1969</v>
      </c>
      <c r="D12" s="40">
        <v>9756.384</v>
      </c>
      <c r="E12" s="19">
        <v>1294</v>
      </c>
      <c r="F12" s="19">
        <v>127.292</v>
      </c>
      <c r="G12" s="31">
        <v>10061.359999999986</v>
      </c>
      <c r="H12" s="51">
        <v>5958</v>
      </c>
      <c r="I12" s="30">
        <v>2796.2824486258314</v>
      </c>
      <c r="J12" s="19">
        <v>5700</v>
      </c>
      <c r="K12" s="18">
        <v>3084</v>
      </c>
      <c r="L12" s="23">
        <v>4961.01</v>
      </c>
      <c r="M12" s="42">
        <v>23.414000000000001</v>
      </c>
      <c r="N12" s="13">
        <f t="shared" si="0"/>
        <v>45730.742448625817</v>
      </c>
    </row>
    <row r="13" spans="1:14">
      <c r="A13" s="6" t="s">
        <v>20</v>
      </c>
      <c r="B13" s="1" t="s">
        <v>21</v>
      </c>
      <c r="C13" s="27">
        <v>3193</v>
      </c>
      <c r="D13" s="30">
        <v>8406.7950000000001</v>
      </c>
      <c r="E13" s="19">
        <v>1949</v>
      </c>
      <c r="F13" s="19">
        <v>78.950999999999993</v>
      </c>
      <c r="G13" s="31">
        <v>15504.670000000013</v>
      </c>
      <c r="H13" s="49">
        <v>19805</v>
      </c>
      <c r="I13" s="30">
        <v>6205.4827893744878</v>
      </c>
      <c r="J13" s="19">
        <f t="shared" ref="J13" si="2">SUM(J14:J15)</f>
        <v>4546</v>
      </c>
      <c r="K13" s="18">
        <v>2291.1579999999999</v>
      </c>
      <c r="L13" s="23">
        <f>SUM(L14:L15)</f>
        <v>4448.49</v>
      </c>
      <c r="M13" s="42">
        <f>M14+M15</f>
        <v>0.26</v>
      </c>
      <c r="N13" s="13">
        <f t="shared" si="0"/>
        <v>66428.806789374503</v>
      </c>
    </row>
    <row r="14" spans="1:14">
      <c r="A14" s="6" t="s">
        <v>16</v>
      </c>
      <c r="B14" s="1" t="s">
        <v>22</v>
      </c>
      <c r="C14" s="27">
        <v>1932</v>
      </c>
      <c r="D14" s="30">
        <v>2230.1610000000001</v>
      </c>
      <c r="E14" s="19">
        <v>281</v>
      </c>
      <c r="F14" s="19">
        <v>35.453000000000003</v>
      </c>
      <c r="G14" s="31">
        <v>3400.7899999999972</v>
      </c>
      <c r="H14" s="51">
        <v>12753</v>
      </c>
      <c r="I14" s="30">
        <v>3883.773238000319</v>
      </c>
      <c r="J14" s="19">
        <v>381</v>
      </c>
      <c r="K14" s="18">
        <v>230</v>
      </c>
      <c r="L14" s="23">
        <v>632.11</v>
      </c>
      <c r="M14" s="42">
        <v>0.26</v>
      </c>
      <c r="N14" s="13">
        <f t="shared" si="0"/>
        <v>25759.547238000316</v>
      </c>
    </row>
    <row r="15" spans="1:14">
      <c r="A15" s="6" t="s">
        <v>18</v>
      </c>
      <c r="B15" s="1" t="s">
        <v>23</v>
      </c>
      <c r="C15" s="27">
        <v>1261</v>
      </c>
      <c r="D15" s="30">
        <v>6176.634</v>
      </c>
      <c r="E15" s="19">
        <v>1668</v>
      </c>
      <c r="F15" s="19">
        <v>43.497999999999998</v>
      </c>
      <c r="G15" s="31">
        <v>12103.880000000005</v>
      </c>
      <c r="H15" s="51">
        <v>7052</v>
      </c>
      <c r="I15" s="30">
        <v>2321.7095513741688</v>
      </c>
      <c r="J15" s="19">
        <v>4165</v>
      </c>
      <c r="K15" s="18">
        <v>2061.1579999999999</v>
      </c>
      <c r="L15" s="23">
        <v>3816.38</v>
      </c>
      <c r="M15" s="42">
        <v>0</v>
      </c>
      <c r="N15" s="13">
        <f t="shared" si="0"/>
        <v>40669.259551374169</v>
      </c>
    </row>
    <row r="16" spans="1:14">
      <c r="A16" s="6" t="s">
        <v>24</v>
      </c>
      <c r="B16" s="1" t="s">
        <v>25</v>
      </c>
      <c r="C16" s="27">
        <v>8314</v>
      </c>
      <c r="D16" s="30">
        <v>20302.955999999998</v>
      </c>
      <c r="E16" s="19">
        <v>4088</v>
      </c>
      <c r="F16" s="19">
        <v>424.16700000000003</v>
      </c>
      <c r="G16" s="31">
        <v>27494.330000000016</v>
      </c>
      <c r="H16" s="49">
        <v>29170</v>
      </c>
      <c r="I16" s="30">
        <v>9970.5679999999993</v>
      </c>
      <c r="J16" s="19">
        <f t="shared" ref="J16" si="3">SUM(J17:J18)</f>
        <v>10940</v>
      </c>
      <c r="K16" s="18">
        <v>6652.1579999999994</v>
      </c>
      <c r="L16" s="23">
        <f>SUM(L17:L18)</f>
        <v>9897.369999999999</v>
      </c>
      <c r="M16" s="42">
        <f>M10+M13</f>
        <v>26.648000000000003</v>
      </c>
      <c r="N16" s="13">
        <f t="shared" si="0"/>
        <v>127280.197</v>
      </c>
    </row>
    <row r="17" spans="1:14">
      <c r="A17" s="6" t="s">
        <v>16</v>
      </c>
      <c r="B17" s="1" t="s">
        <v>26</v>
      </c>
      <c r="C17" s="27">
        <v>5084</v>
      </c>
      <c r="D17" s="40">
        <v>4369.9380000000001</v>
      </c>
      <c r="E17" s="19">
        <v>1126</v>
      </c>
      <c r="F17" s="19">
        <v>253.37700000000001</v>
      </c>
      <c r="G17" s="31">
        <v>5329.09</v>
      </c>
      <c r="H17" s="51">
        <v>16160</v>
      </c>
      <c r="I17" s="30">
        <v>4852.576</v>
      </c>
      <c r="J17" s="19">
        <f t="shared" ref="J17:J18" si="4">J11+J14</f>
        <v>1075</v>
      </c>
      <c r="K17" s="18">
        <v>1507</v>
      </c>
      <c r="L17" s="23">
        <f t="shared" ref="L17:L18" si="5">L11+L14</f>
        <v>1119.98</v>
      </c>
      <c r="M17" s="42">
        <f>M11+M14</f>
        <v>3.234</v>
      </c>
      <c r="N17" s="13">
        <f t="shared" si="0"/>
        <v>40880.195</v>
      </c>
    </row>
    <row r="18" spans="1:14">
      <c r="A18" s="6" t="s">
        <v>18</v>
      </c>
      <c r="B18" s="1" t="s">
        <v>27</v>
      </c>
      <c r="C18" s="27">
        <v>3230</v>
      </c>
      <c r="D18" s="40">
        <v>15933.018</v>
      </c>
      <c r="E18" s="19">
        <v>2962</v>
      </c>
      <c r="F18" s="19">
        <v>170.79</v>
      </c>
      <c r="G18" s="31">
        <v>22165.239999999991</v>
      </c>
      <c r="H18" s="51">
        <v>13010</v>
      </c>
      <c r="I18" s="30">
        <v>5117.9920000000002</v>
      </c>
      <c r="J18" s="19">
        <f t="shared" si="4"/>
        <v>9865</v>
      </c>
      <c r="K18" s="18">
        <v>5145.1579999999994</v>
      </c>
      <c r="L18" s="23">
        <f t="shared" si="5"/>
        <v>8777.39</v>
      </c>
      <c r="M18" s="42">
        <f>M12+M15</f>
        <v>23.414000000000001</v>
      </c>
      <c r="N18" s="13">
        <f t="shared" si="0"/>
        <v>86400.001999999993</v>
      </c>
    </row>
    <row r="19" spans="1:14">
      <c r="A19" s="6" t="s">
        <v>28</v>
      </c>
      <c r="B19" s="1" t="s">
        <v>29</v>
      </c>
      <c r="C19" s="27">
        <f t="shared" ref="C19" si="6">C20+C24</f>
        <v>60623</v>
      </c>
      <c r="D19" s="30">
        <v>41586.688999999998</v>
      </c>
      <c r="E19" s="19">
        <v>47971</v>
      </c>
      <c r="F19" s="19">
        <v>69332.806349957013</v>
      </c>
      <c r="G19" s="31">
        <v>74420.120000000054</v>
      </c>
      <c r="H19" s="52">
        <v>46766</v>
      </c>
      <c r="I19" s="30">
        <v>42857.087</v>
      </c>
      <c r="J19" s="19">
        <f t="shared" ref="J19" si="7">SUM(J20,J24:J25)</f>
        <v>103473</v>
      </c>
      <c r="K19" s="18">
        <v>53069</v>
      </c>
      <c r="L19" s="23">
        <f>L20+L24+L25</f>
        <v>36830.520000000004</v>
      </c>
      <c r="M19" s="43">
        <f>M20+M25</f>
        <v>2796.3469999999998</v>
      </c>
      <c r="N19" s="13">
        <f t="shared" si="0"/>
        <v>579725.56934995705</v>
      </c>
    </row>
    <row r="20" spans="1:14">
      <c r="A20" s="6" t="s">
        <v>30</v>
      </c>
      <c r="B20" s="1" t="s">
        <v>31</v>
      </c>
      <c r="C20" s="27">
        <f t="shared" ref="C20" si="8">C21+C22+C23</f>
        <v>59883</v>
      </c>
      <c r="D20" s="30">
        <v>40738.781999999999</v>
      </c>
      <c r="E20" s="19">
        <v>47480</v>
      </c>
      <c r="F20" s="19">
        <v>69332.806349957013</v>
      </c>
      <c r="G20" s="31">
        <v>73601.689999999944</v>
      </c>
      <c r="H20" s="52">
        <v>45523</v>
      </c>
      <c r="I20" s="30">
        <v>40884.097000000002</v>
      </c>
      <c r="J20" s="19">
        <f t="shared" ref="J20" si="9">SUM(J21:J23)</f>
        <v>102336</v>
      </c>
      <c r="K20" s="18">
        <v>52428</v>
      </c>
      <c r="L20" s="23">
        <f>SUM(L21:L23)</f>
        <v>36157.86</v>
      </c>
      <c r="M20" s="44">
        <f>M21+M22+M23+M24</f>
        <v>2796.3469999999998</v>
      </c>
      <c r="N20" s="13">
        <f t="shared" si="0"/>
        <v>571161.58234995697</v>
      </c>
    </row>
    <row r="21" spans="1:14">
      <c r="A21" s="6" t="s">
        <v>32</v>
      </c>
      <c r="B21" s="1" t="s">
        <v>33</v>
      </c>
      <c r="C21" s="27">
        <v>42226</v>
      </c>
      <c r="D21" s="30">
        <v>27746.894</v>
      </c>
      <c r="E21" s="19">
        <v>16836</v>
      </c>
      <c r="F21" s="19">
        <v>43380.132569958507</v>
      </c>
      <c r="G21" s="31">
        <v>52229.23000000004</v>
      </c>
      <c r="H21" s="51">
        <v>31054</v>
      </c>
      <c r="I21" s="30">
        <v>27320.940000000002</v>
      </c>
      <c r="J21" s="19">
        <v>72454</v>
      </c>
      <c r="K21" s="18">
        <v>37638</v>
      </c>
      <c r="L21" s="23">
        <v>22480.68</v>
      </c>
      <c r="M21" s="43">
        <v>1353.992</v>
      </c>
      <c r="N21" s="13">
        <f t="shared" si="0"/>
        <v>374719.86856995861</v>
      </c>
    </row>
    <row r="22" spans="1:14">
      <c r="A22" s="6" t="s">
        <v>34</v>
      </c>
      <c r="B22" s="1" t="s">
        <v>35</v>
      </c>
      <c r="C22" s="27">
        <v>17520</v>
      </c>
      <c r="D22" s="30">
        <v>12842.442999999999</v>
      </c>
      <c r="E22" s="19">
        <v>7419</v>
      </c>
      <c r="F22" s="19">
        <v>18137.355</v>
      </c>
      <c r="G22" s="31">
        <v>21066.010000000009</v>
      </c>
      <c r="H22" s="51">
        <v>14194</v>
      </c>
      <c r="I22" s="30">
        <v>13392.187</v>
      </c>
      <c r="J22" s="19">
        <v>29274</v>
      </c>
      <c r="K22" s="18">
        <v>14643</v>
      </c>
      <c r="L22" s="23">
        <v>9961.94</v>
      </c>
      <c r="M22" s="43">
        <v>722.80499999999995</v>
      </c>
      <c r="N22" s="13">
        <f t="shared" si="0"/>
        <v>159172.74</v>
      </c>
    </row>
    <row r="23" spans="1:14">
      <c r="A23" s="6" t="s">
        <v>36</v>
      </c>
      <c r="B23" s="1" t="s">
        <v>37</v>
      </c>
      <c r="C23" s="27">
        <v>137</v>
      </c>
      <c r="D23" s="30">
        <v>149.44499999999999</v>
      </c>
      <c r="E23" s="19">
        <v>23225</v>
      </c>
      <c r="F23" s="19">
        <v>7799.9327799984976</v>
      </c>
      <c r="G23" s="31">
        <v>306.44999999999982</v>
      </c>
      <c r="H23" s="53">
        <v>275</v>
      </c>
      <c r="I23" s="30">
        <v>170.97</v>
      </c>
      <c r="J23" s="19">
        <v>608</v>
      </c>
      <c r="K23" s="18">
        <v>147</v>
      </c>
      <c r="L23" s="23">
        <v>3715.24</v>
      </c>
      <c r="M23" s="43">
        <v>719.55</v>
      </c>
      <c r="N23" s="13">
        <f t="shared" si="0"/>
        <v>37253.587779998496</v>
      </c>
    </row>
    <row r="24" spans="1:14">
      <c r="A24" s="6" t="s">
        <v>38</v>
      </c>
      <c r="B24" s="1" t="s">
        <v>39</v>
      </c>
      <c r="C24" s="27">
        <v>740</v>
      </c>
      <c r="D24" s="30">
        <v>847.90700000000004</v>
      </c>
      <c r="E24" s="19">
        <v>491</v>
      </c>
      <c r="F24" s="19">
        <v>15.385999999999999</v>
      </c>
      <c r="G24" s="31">
        <v>818.43000000000029</v>
      </c>
      <c r="H24" s="51">
        <v>1243</v>
      </c>
      <c r="I24" s="30">
        <v>1972.99</v>
      </c>
      <c r="J24" s="19">
        <v>1137</v>
      </c>
      <c r="K24" s="18">
        <v>641</v>
      </c>
      <c r="L24" s="23">
        <v>672.66</v>
      </c>
      <c r="M24" s="43">
        <v>0</v>
      </c>
      <c r="N24" s="13">
        <f t="shared" si="0"/>
        <v>8579.3729999999996</v>
      </c>
    </row>
    <row r="25" spans="1:14">
      <c r="A25" s="6" t="s">
        <v>40</v>
      </c>
      <c r="B25" s="1" t="s">
        <v>41</v>
      </c>
      <c r="C25" s="27">
        <v>0</v>
      </c>
      <c r="D25" s="30">
        <v>0</v>
      </c>
      <c r="E25" s="19">
        <v>0</v>
      </c>
      <c r="F25" s="19">
        <v>0</v>
      </c>
      <c r="G25" s="31">
        <v>0</v>
      </c>
      <c r="H25" s="53">
        <v>0</v>
      </c>
      <c r="I25" s="30">
        <v>0</v>
      </c>
      <c r="J25" s="19">
        <v>0</v>
      </c>
      <c r="K25" s="18">
        <v>0</v>
      </c>
      <c r="L25" s="23">
        <v>0</v>
      </c>
      <c r="M25" s="4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>
        <v>0</v>
      </c>
      <c r="D26" s="30">
        <v>10.484</v>
      </c>
      <c r="E26" s="19">
        <v>0</v>
      </c>
      <c r="F26" s="19">
        <v>0</v>
      </c>
      <c r="G26" s="31">
        <v>0</v>
      </c>
      <c r="H26" s="50">
        <v>0</v>
      </c>
      <c r="I26" s="30">
        <v>19.373999999999999</v>
      </c>
      <c r="J26" s="19">
        <v>0</v>
      </c>
      <c r="K26" s="18">
        <v>-24</v>
      </c>
      <c r="L26" s="23">
        <v>0</v>
      </c>
      <c r="M26" s="42">
        <v>0</v>
      </c>
      <c r="N26" s="13">
        <f t="shared" si="0"/>
        <v>5.857999999999997</v>
      </c>
    </row>
    <row r="27" spans="1:14">
      <c r="A27" s="6" t="s">
        <v>44</v>
      </c>
      <c r="B27" s="1" t="s">
        <v>45</v>
      </c>
      <c r="C27" s="27">
        <v>43</v>
      </c>
      <c r="D27" s="30">
        <v>163.28</v>
      </c>
      <c r="E27" s="19">
        <v>13</v>
      </c>
      <c r="F27" s="19">
        <v>0</v>
      </c>
      <c r="G27" s="31">
        <v>120.70000000000005</v>
      </c>
      <c r="H27" s="50">
        <v>167</v>
      </c>
      <c r="I27" s="30">
        <v>29.2</v>
      </c>
      <c r="J27" s="19">
        <v>120</v>
      </c>
      <c r="K27" s="18">
        <v>138</v>
      </c>
      <c r="L27" s="23">
        <v>79.73</v>
      </c>
      <c r="M27" s="42">
        <v>0</v>
      </c>
      <c r="N27" s="13">
        <f t="shared" si="0"/>
        <v>873.91000000000008</v>
      </c>
    </row>
    <row r="28" spans="1:14">
      <c r="A28" s="6" t="s">
        <v>46</v>
      </c>
      <c r="B28" s="1" t="s">
        <v>47</v>
      </c>
      <c r="C28" s="27">
        <v>1515</v>
      </c>
      <c r="D28" s="30">
        <v>18460.585999999999</v>
      </c>
      <c r="E28" s="19">
        <v>616</v>
      </c>
      <c r="F28" s="19">
        <v>11.917</v>
      </c>
      <c r="G28" s="31">
        <v>7586.0399999999936</v>
      </c>
      <c r="H28" s="49">
        <v>1029</v>
      </c>
      <c r="I28" s="30">
        <v>757.36</v>
      </c>
      <c r="J28" s="19">
        <v>2534</v>
      </c>
      <c r="K28" s="18">
        <v>2130</v>
      </c>
      <c r="L28" s="23">
        <v>729.79</v>
      </c>
      <c r="M28" s="42">
        <v>0.36</v>
      </c>
      <c r="N28" s="13">
        <f t="shared" si="0"/>
        <v>35370.052999999993</v>
      </c>
    </row>
    <row r="29" spans="1:14">
      <c r="A29" s="6" t="s">
        <v>48</v>
      </c>
      <c r="B29" s="1" t="s">
        <v>49</v>
      </c>
      <c r="C29" s="27">
        <v>229</v>
      </c>
      <c r="D29" s="30">
        <v>0</v>
      </c>
      <c r="E29" s="19">
        <v>0</v>
      </c>
      <c r="F29" s="19">
        <v>0</v>
      </c>
      <c r="G29" s="31">
        <v>1563.08</v>
      </c>
      <c r="H29" s="50">
        <v>201</v>
      </c>
      <c r="I29" s="30">
        <v>4419.366</v>
      </c>
      <c r="J29" s="19">
        <v>0</v>
      </c>
      <c r="K29" s="18">
        <v>0</v>
      </c>
      <c r="L29" s="23">
        <v>6889.73</v>
      </c>
      <c r="M29" s="42">
        <v>0</v>
      </c>
      <c r="N29" s="13">
        <f t="shared" si="0"/>
        <v>13302.175999999999</v>
      </c>
    </row>
    <row r="30" spans="1:14">
      <c r="A30" s="6" t="s">
        <v>50</v>
      </c>
      <c r="B30" s="1" t="s">
        <v>51</v>
      </c>
      <c r="C30" s="27">
        <v>0</v>
      </c>
      <c r="D30" s="30">
        <v>17.515000000000001</v>
      </c>
      <c r="E30" s="19">
        <v>0</v>
      </c>
      <c r="F30" s="19">
        <v>0</v>
      </c>
      <c r="G30" s="31">
        <v>0</v>
      </c>
      <c r="H30" s="50">
        <v>0</v>
      </c>
      <c r="I30" s="30">
        <v>0</v>
      </c>
      <c r="J30" s="19">
        <v>0</v>
      </c>
      <c r="K30" s="18">
        <v>0</v>
      </c>
      <c r="L30" s="23">
        <v>0</v>
      </c>
      <c r="M30" s="42">
        <v>0</v>
      </c>
      <c r="N30" s="13">
        <f t="shared" si="0"/>
        <v>17.515000000000001</v>
      </c>
    </row>
    <row r="31" spans="1:14">
      <c r="A31" s="6" t="s">
        <v>52</v>
      </c>
      <c r="B31" s="1" t="s">
        <v>53</v>
      </c>
      <c r="C31" s="27">
        <v>109</v>
      </c>
      <c r="D31" s="30">
        <v>214.76499999999999</v>
      </c>
      <c r="E31" s="19">
        <v>0</v>
      </c>
      <c r="F31" s="19">
        <v>0</v>
      </c>
      <c r="G31" s="31">
        <v>1000.2600000000002</v>
      </c>
      <c r="H31" s="50">
        <v>100</v>
      </c>
      <c r="I31" s="30">
        <v>0</v>
      </c>
      <c r="J31" s="19">
        <v>50</v>
      </c>
      <c r="K31" s="18">
        <v>0</v>
      </c>
      <c r="L31" s="23">
        <v>117.12</v>
      </c>
      <c r="M31" s="42">
        <v>0</v>
      </c>
      <c r="N31" s="13">
        <f t="shared" si="0"/>
        <v>1591.145</v>
      </c>
    </row>
    <row r="32" spans="1:14">
      <c r="A32" s="6" t="s">
        <v>54</v>
      </c>
      <c r="B32" s="1" t="s">
        <v>55</v>
      </c>
      <c r="C32" s="27">
        <v>1</v>
      </c>
      <c r="D32" s="30">
        <v>0</v>
      </c>
      <c r="E32" s="19">
        <v>0</v>
      </c>
      <c r="F32" s="19">
        <v>0</v>
      </c>
      <c r="G32" s="31">
        <v>0</v>
      </c>
      <c r="H32" s="50">
        <v>0</v>
      </c>
      <c r="I32" s="30">
        <v>0</v>
      </c>
      <c r="J32" s="19">
        <v>0</v>
      </c>
      <c r="K32" s="18">
        <v>0</v>
      </c>
      <c r="L32" s="23">
        <v>0</v>
      </c>
      <c r="M32" s="42">
        <v>0</v>
      </c>
      <c r="N32" s="13">
        <f t="shared" si="0"/>
        <v>1</v>
      </c>
    </row>
    <row r="33" spans="1:14">
      <c r="A33" s="6" t="s">
        <v>56</v>
      </c>
      <c r="B33" s="1" t="s">
        <v>57</v>
      </c>
      <c r="C33" s="27">
        <v>4022</v>
      </c>
      <c r="D33" s="30">
        <v>7071.2749999999996</v>
      </c>
      <c r="E33" s="19">
        <v>1934</v>
      </c>
      <c r="F33" s="19">
        <v>1216.3810800000006</v>
      </c>
      <c r="G33" s="31">
        <v>3628.41</v>
      </c>
      <c r="H33" s="49">
        <v>7689</v>
      </c>
      <c r="I33" s="30">
        <v>9503.5820000000003</v>
      </c>
      <c r="J33" s="19">
        <v>3198</v>
      </c>
      <c r="K33" s="18">
        <v>3522</v>
      </c>
      <c r="L33" s="23">
        <v>2007.58</v>
      </c>
      <c r="M33" s="42">
        <v>18.259</v>
      </c>
      <c r="N33" s="13">
        <f t="shared" si="0"/>
        <v>43810.487079999999</v>
      </c>
    </row>
    <row r="34" spans="1:14">
      <c r="A34" s="7" t="s">
        <v>58</v>
      </c>
      <c r="B34" s="8" t="s">
        <v>59</v>
      </c>
      <c r="C34" s="27">
        <v>121160</v>
      </c>
      <c r="D34" s="41">
        <v>106471.38499999998</v>
      </c>
      <c r="E34" s="19">
        <v>62117</v>
      </c>
      <c r="F34" s="19">
        <v>75282.175429957017</v>
      </c>
      <c r="G34" s="31">
        <v>174058.57000000007</v>
      </c>
      <c r="H34" s="49">
        <v>120921</v>
      </c>
      <c r="I34" s="30">
        <v>89974.734999999986</v>
      </c>
      <c r="J34" s="21">
        <f>SUM(J3:J10,J13,J19,J26:J33)</f>
        <v>141787</v>
      </c>
      <c r="K34" s="18">
        <v>77711.157999999996</v>
      </c>
      <c r="L34" s="24">
        <f>SUM(L3:L9)+L16+L19+SUM(L26:L33)</f>
        <v>75160.03</v>
      </c>
      <c r="M34" s="45">
        <f>M3+M5+M16+M20+M28+M33</f>
        <v>3124.4859999999999</v>
      </c>
      <c r="N34" s="9">
        <f t="shared" si="0"/>
        <v>1047767.539429957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73</v>
      </c>
      <c r="N2" s="12" t="s">
        <v>70</v>
      </c>
    </row>
    <row r="3" spans="1:14">
      <c r="A3" s="6" t="s">
        <v>0</v>
      </c>
      <c r="B3" s="1" t="s">
        <v>1</v>
      </c>
      <c r="C3" s="27">
        <v>12507</v>
      </c>
      <c r="D3" s="28">
        <v>3849</v>
      </c>
      <c r="E3" s="19">
        <v>393</v>
      </c>
      <c r="F3" s="19">
        <v>428.221</v>
      </c>
      <c r="G3" s="47">
        <v>3342.02</v>
      </c>
      <c r="H3" s="19">
        <v>1301.1800000000003</v>
      </c>
      <c r="I3" s="19">
        <v>1769.7439999999999</v>
      </c>
      <c r="J3" s="19">
        <v>1673</v>
      </c>
      <c r="K3" s="18">
        <v>1694</v>
      </c>
      <c r="L3" s="23">
        <v>2491.64</v>
      </c>
      <c r="M3" s="32">
        <v>33.700000000000003</v>
      </c>
      <c r="N3" s="13">
        <f>SUM(C3:M3)</f>
        <v>29482.505000000001</v>
      </c>
    </row>
    <row r="4" spans="1:14">
      <c r="A4" s="6" t="s">
        <v>2</v>
      </c>
      <c r="B4" s="1" t="s">
        <v>3</v>
      </c>
      <c r="C4" s="27">
        <v>12809</v>
      </c>
      <c r="D4" s="28">
        <v>8066</v>
      </c>
      <c r="E4" s="19">
        <v>733</v>
      </c>
      <c r="F4" s="19">
        <v>0</v>
      </c>
      <c r="G4" s="47">
        <v>11854.68</v>
      </c>
      <c r="H4" s="19">
        <v>5003.468000000008</v>
      </c>
      <c r="I4" s="19">
        <v>9151.61</v>
      </c>
      <c r="J4" s="19">
        <v>8714</v>
      </c>
      <c r="K4" s="18">
        <v>0</v>
      </c>
      <c r="L4" s="23">
        <v>6540.34</v>
      </c>
      <c r="M4" s="32">
        <v>0</v>
      </c>
      <c r="N4" s="13">
        <f t="shared" ref="N4:N34" si="0">SUM(C4:M4)</f>
        <v>62872.098000000013</v>
      </c>
    </row>
    <row r="5" spans="1:14">
      <c r="A5" s="6" t="s">
        <v>4</v>
      </c>
      <c r="B5" s="1" t="s">
        <v>5</v>
      </c>
      <c r="C5" s="27">
        <v>2380</v>
      </c>
      <c r="D5" s="28">
        <v>5986</v>
      </c>
      <c r="E5" s="19">
        <v>1358</v>
      </c>
      <c r="F5" s="19">
        <v>1379.9949999999999</v>
      </c>
      <c r="G5" s="47">
        <v>7402.74</v>
      </c>
      <c r="H5" s="19">
        <v>10882.17200000002</v>
      </c>
      <c r="I5" s="19">
        <v>5003.2070000000003</v>
      </c>
      <c r="J5" s="19">
        <v>4859</v>
      </c>
      <c r="K5" s="18">
        <v>3812.3</v>
      </c>
      <c r="L5" s="23">
        <v>2463.42</v>
      </c>
      <c r="M5" s="32">
        <v>0</v>
      </c>
      <c r="N5" s="13">
        <f t="shared" si="0"/>
        <v>45526.834000000024</v>
      </c>
    </row>
    <row r="6" spans="1:14">
      <c r="A6" s="6" t="s">
        <v>6</v>
      </c>
      <c r="B6" s="1" t="s">
        <v>7</v>
      </c>
      <c r="C6" s="27"/>
      <c r="D6" s="19">
        <v>0</v>
      </c>
      <c r="E6" s="19">
        <v>0</v>
      </c>
      <c r="F6" s="19">
        <v>0</v>
      </c>
      <c r="G6" s="4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>
        <v>0</v>
      </c>
      <c r="D7" s="19">
        <v>0</v>
      </c>
      <c r="E7" s="19">
        <v>0</v>
      </c>
      <c r="F7" s="19">
        <v>0</v>
      </c>
      <c r="G7" s="47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/>
      <c r="D8" s="19">
        <v>0</v>
      </c>
      <c r="E8" s="19">
        <v>0</v>
      </c>
      <c r="F8" s="19">
        <v>0</v>
      </c>
      <c r="G8" s="47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7"/>
      <c r="D9" s="19">
        <v>0</v>
      </c>
      <c r="E9" s="19">
        <v>0</v>
      </c>
      <c r="F9" s="19">
        <v>0</v>
      </c>
      <c r="G9" s="47">
        <v>0.01</v>
      </c>
      <c r="H9" s="19">
        <v>0</v>
      </c>
      <c r="I9" s="19">
        <v>0</v>
      </c>
      <c r="J9" s="19">
        <v>0</v>
      </c>
      <c r="K9" s="18">
        <v>0</v>
      </c>
      <c r="L9" s="23">
        <v>0</v>
      </c>
      <c r="M9" s="32">
        <v>0</v>
      </c>
      <c r="N9" s="13">
        <f t="shared" si="0"/>
        <v>0.01</v>
      </c>
    </row>
    <row r="10" spans="1:14">
      <c r="A10" s="6" t="s">
        <v>14</v>
      </c>
      <c r="B10" s="1" t="s">
        <v>15</v>
      </c>
      <c r="C10" s="27">
        <v>261</v>
      </c>
      <c r="D10" s="19">
        <f>D11+D12</f>
        <v>23288</v>
      </c>
      <c r="E10" s="19">
        <v>198</v>
      </c>
      <c r="F10" s="19">
        <v>241.285</v>
      </c>
      <c r="G10" s="47">
        <v>2115.7800000000002</v>
      </c>
      <c r="H10" s="19">
        <v>4041.3470000000016</v>
      </c>
      <c r="I10" s="19">
        <f t="shared" ref="I10" si="1">I11+I12</f>
        <v>1225.3999999999999</v>
      </c>
      <c r="J10" s="19">
        <f t="shared" ref="J10" si="2">SUM(J11:J12)</f>
        <v>3331</v>
      </c>
      <c r="K10" s="18">
        <v>214</v>
      </c>
      <c r="L10" s="23">
        <f>SUM(L11:L12)</f>
        <v>464.09</v>
      </c>
      <c r="M10" s="32">
        <v>0</v>
      </c>
      <c r="N10" s="13">
        <f t="shared" si="0"/>
        <v>35379.902000000002</v>
      </c>
    </row>
    <row r="11" spans="1:14">
      <c r="A11" s="6" t="s">
        <v>16</v>
      </c>
      <c r="B11" s="1" t="s">
        <v>17</v>
      </c>
      <c r="C11" s="27">
        <v>51</v>
      </c>
      <c r="D11" s="28">
        <v>2091</v>
      </c>
      <c r="E11" s="19">
        <v>114</v>
      </c>
      <c r="F11" s="19">
        <v>1</v>
      </c>
      <c r="G11" s="47">
        <v>255.74</v>
      </c>
      <c r="H11" s="19">
        <v>963.59199999999964</v>
      </c>
      <c r="I11" s="19">
        <v>1191.1949999999999</v>
      </c>
      <c r="J11" s="19">
        <v>164</v>
      </c>
      <c r="K11" s="18">
        <v>146</v>
      </c>
      <c r="L11" s="23">
        <v>4.7</v>
      </c>
      <c r="M11" s="32">
        <v>0</v>
      </c>
      <c r="N11" s="13">
        <f t="shared" si="0"/>
        <v>4982.226999999999</v>
      </c>
    </row>
    <row r="12" spans="1:14">
      <c r="A12" s="6" t="s">
        <v>18</v>
      </c>
      <c r="B12" s="1" t="s">
        <v>19</v>
      </c>
      <c r="C12" s="27">
        <v>210</v>
      </c>
      <c r="D12" s="28">
        <v>21197</v>
      </c>
      <c r="E12" s="19">
        <v>84</v>
      </c>
      <c r="F12" s="19">
        <v>240</v>
      </c>
      <c r="G12" s="47">
        <v>1860.05</v>
      </c>
      <c r="H12" s="19">
        <v>3077.7549999999974</v>
      </c>
      <c r="I12" s="19">
        <v>34.204999999999998</v>
      </c>
      <c r="J12" s="19">
        <v>3167</v>
      </c>
      <c r="K12" s="18">
        <v>68</v>
      </c>
      <c r="L12" s="23">
        <v>459.39</v>
      </c>
      <c r="M12" s="32">
        <v>0</v>
      </c>
      <c r="N12" s="13">
        <f t="shared" si="0"/>
        <v>30397.399999999998</v>
      </c>
    </row>
    <row r="13" spans="1:14">
      <c r="A13" s="6" t="s">
        <v>20</v>
      </c>
      <c r="B13" s="1" t="s">
        <v>21</v>
      </c>
      <c r="C13" s="27">
        <v>1259</v>
      </c>
      <c r="D13" s="19">
        <f>D14+D15</f>
        <v>37</v>
      </c>
      <c r="E13" s="19">
        <v>2100</v>
      </c>
      <c r="F13" s="19">
        <v>4.718</v>
      </c>
      <c r="G13" s="47">
        <v>2886.74</v>
      </c>
      <c r="H13" s="19">
        <v>2641.7959999999857</v>
      </c>
      <c r="I13" s="19">
        <f>I14+I15</f>
        <v>6540.7170000000006</v>
      </c>
      <c r="J13" s="19">
        <f t="shared" ref="J13" si="3">SUM(J14:J15)</f>
        <v>1030</v>
      </c>
      <c r="K13" s="18">
        <v>50</v>
      </c>
      <c r="L13" s="23">
        <f>SUM(L14:L15)</f>
        <v>548.61</v>
      </c>
      <c r="M13" s="32">
        <v>0</v>
      </c>
      <c r="N13" s="13">
        <f t="shared" si="0"/>
        <v>17098.580999999987</v>
      </c>
    </row>
    <row r="14" spans="1:14">
      <c r="A14" s="6" t="s">
        <v>16</v>
      </c>
      <c r="B14" s="1" t="s">
        <v>22</v>
      </c>
      <c r="C14" s="27">
        <v>1252</v>
      </c>
      <c r="D14" s="19">
        <v>0</v>
      </c>
      <c r="E14" s="19">
        <v>156</v>
      </c>
      <c r="F14" s="19">
        <v>4.718</v>
      </c>
      <c r="G14" s="47">
        <v>271.25</v>
      </c>
      <c r="H14" s="19">
        <v>1034.0339999999997</v>
      </c>
      <c r="I14" s="19">
        <v>2957.268</v>
      </c>
      <c r="J14" s="19">
        <v>96</v>
      </c>
      <c r="K14" s="18">
        <v>0</v>
      </c>
      <c r="L14" s="23">
        <v>271.91000000000003</v>
      </c>
      <c r="M14" s="32">
        <v>0</v>
      </c>
      <c r="N14" s="13">
        <f t="shared" si="0"/>
        <v>6043.1799999999994</v>
      </c>
    </row>
    <row r="15" spans="1:14">
      <c r="A15" s="6" t="s">
        <v>18</v>
      </c>
      <c r="B15" s="1" t="s">
        <v>23</v>
      </c>
      <c r="C15" s="27">
        <v>7</v>
      </c>
      <c r="D15" s="19">
        <v>37</v>
      </c>
      <c r="E15" s="19">
        <v>1943</v>
      </c>
      <c r="F15" s="19">
        <v>0</v>
      </c>
      <c r="G15" s="47">
        <v>2615.5</v>
      </c>
      <c r="H15" s="19">
        <v>1607.7619999999988</v>
      </c>
      <c r="I15" s="19">
        <v>3583.4490000000001</v>
      </c>
      <c r="J15" s="19">
        <v>934</v>
      </c>
      <c r="K15" s="18">
        <v>50</v>
      </c>
      <c r="L15" s="23">
        <v>276.7</v>
      </c>
      <c r="M15" s="32">
        <v>0</v>
      </c>
      <c r="N15" s="13">
        <f t="shared" si="0"/>
        <v>11054.411</v>
      </c>
    </row>
    <row r="16" spans="1:14">
      <c r="A16" s="6" t="s">
        <v>24</v>
      </c>
      <c r="B16" s="1" t="s">
        <v>25</v>
      </c>
      <c r="C16" s="27">
        <v>1520</v>
      </c>
      <c r="D16" s="19">
        <f t="shared" ref="D16:D18" si="4">D10+D13</f>
        <v>23325</v>
      </c>
      <c r="E16" s="19">
        <v>2298</v>
      </c>
      <c r="F16" s="19">
        <v>246.00299999999999</v>
      </c>
      <c r="G16" s="47">
        <v>5002.53</v>
      </c>
      <c r="H16" s="19">
        <v>6683.1429999999818</v>
      </c>
      <c r="I16" s="19">
        <f>I17+I18</f>
        <v>7766.1170000000002</v>
      </c>
      <c r="J16" s="19">
        <f t="shared" ref="J16" si="5">SUM(J17:J18)</f>
        <v>4361</v>
      </c>
      <c r="K16" s="18">
        <v>264</v>
      </c>
      <c r="L16" s="23">
        <f>SUM(L17:L18)</f>
        <v>1012.6999999999999</v>
      </c>
      <c r="M16" s="32">
        <v>0</v>
      </c>
      <c r="N16" s="13">
        <f t="shared" si="0"/>
        <v>52478.492999999973</v>
      </c>
    </row>
    <row r="17" spans="1:14">
      <c r="A17" s="6" t="s">
        <v>16</v>
      </c>
      <c r="B17" s="1" t="s">
        <v>26</v>
      </c>
      <c r="C17" s="27">
        <v>1303</v>
      </c>
      <c r="D17" s="28">
        <f t="shared" si="4"/>
        <v>2091</v>
      </c>
      <c r="E17" s="19">
        <v>270</v>
      </c>
      <c r="F17" s="19">
        <v>6</v>
      </c>
      <c r="G17" s="47">
        <v>526.99</v>
      </c>
      <c r="H17" s="19">
        <v>1997.6259999999966</v>
      </c>
      <c r="I17" s="19">
        <f t="shared" ref="I17:I18" si="6">I11+I14</f>
        <v>4148.4629999999997</v>
      </c>
      <c r="J17" s="19">
        <f t="shared" ref="J17:J18" si="7">J11+J14</f>
        <v>260</v>
      </c>
      <c r="K17" s="18">
        <v>146</v>
      </c>
      <c r="L17" s="23">
        <f>L11+L14</f>
        <v>276.61</v>
      </c>
      <c r="M17" s="32">
        <v>0</v>
      </c>
      <c r="N17" s="13">
        <f t="shared" si="0"/>
        <v>11025.688999999997</v>
      </c>
    </row>
    <row r="18" spans="1:14">
      <c r="A18" s="6" t="s">
        <v>18</v>
      </c>
      <c r="B18" s="1" t="s">
        <v>27</v>
      </c>
      <c r="C18" s="27">
        <v>217</v>
      </c>
      <c r="D18" s="28">
        <f t="shared" si="4"/>
        <v>21234</v>
      </c>
      <c r="E18" s="19">
        <v>2027</v>
      </c>
      <c r="F18" s="19">
        <v>240</v>
      </c>
      <c r="G18" s="47">
        <v>4475.54</v>
      </c>
      <c r="H18" s="19">
        <v>4685.5169999999998</v>
      </c>
      <c r="I18" s="19">
        <f t="shared" si="6"/>
        <v>3617.654</v>
      </c>
      <c r="J18" s="19">
        <f t="shared" si="7"/>
        <v>4101</v>
      </c>
      <c r="K18" s="18">
        <v>118</v>
      </c>
      <c r="L18" s="23">
        <f>L12+L15</f>
        <v>736.08999999999992</v>
      </c>
      <c r="M18" s="32">
        <v>0</v>
      </c>
      <c r="N18" s="13">
        <f t="shared" si="0"/>
        <v>41451.800999999999</v>
      </c>
    </row>
    <row r="19" spans="1:14">
      <c r="A19" s="6" t="s">
        <v>28</v>
      </c>
      <c r="B19" s="1" t="s">
        <v>29</v>
      </c>
      <c r="C19" s="27">
        <v>14433</v>
      </c>
      <c r="D19" s="19">
        <f>D20+D24+D25</f>
        <v>8326</v>
      </c>
      <c r="E19" s="19">
        <v>6480</v>
      </c>
      <c r="F19" s="19">
        <v>22351.155640000001</v>
      </c>
      <c r="G19" s="47">
        <v>25877.57</v>
      </c>
      <c r="H19" s="22">
        <f>H20+H24+H25</f>
        <v>20502.640109999993</v>
      </c>
      <c r="I19" s="19">
        <f t="shared" ref="I19" si="8">I20+I24+I25</f>
        <v>14821.019779999999</v>
      </c>
      <c r="J19" s="19">
        <f t="shared" ref="J19" si="9">SUM(J20,J24:J25)</f>
        <v>37641</v>
      </c>
      <c r="K19" s="18">
        <v>10209.299999999999</v>
      </c>
      <c r="L19" s="23">
        <f>L20+L24+L25</f>
        <v>8348.0400000000009</v>
      </c>
      <c r="M19" s="33">
        <f t="shared" ref="M19" si="10">M20+M24</f>
        <v>795.76599999999996</v>
      </c>
      <c r="N19" s="13">
        <f t="shared" si="0"/>
        <v>169785.49152999997</v>
      </c>
    </row>
    <row r="20" spans="1:14">
      <c r="A20" s="6" t="s">
        <v>30</v>
      </c>
      <c r="B20" s="1" t="s">
        <v>31</v>
      </c>
      <c r="C20" s="27">
        <v>14433</v>
      </c>
      <c r="D20" s="19">
        <f>SUM(D21:D23)</f>
        <v>8326</v>
      </c>
      <c r="E20" s="19">
        <v>6480</v>
      </c>
      <c r="F20" s="19">
        <v>22351.155640000001</v>
      </c>
      <c r="G20" s="47">
        <v>25848.67</v>
      </c>
      <c r="H20" s="22">
        <f>H21+H22+H23</f>
        <v>14745.432709999992</v>
      </c>
      <c r="I20" s="19">
        <f t="shared" ref="I20" si="11">I21+I22+I23</f>
        <v>14713.394779999999</v>
      </c>
      <c r="J20" s="19">
        <f t="shared" ref="J20" si="12">SUM(J21:J23)</f>
        <v>37072</v>
      </c>
      <c r="K20" s="18">
        <v>10209.299999999999</v>
      </c>
      <c r="L20" s="23">
        <f>SUM(L21:L23)</f>
        <v>7485.7800000000007</v>
      </c>
      <c r="M20" s="34">
        <f t="shared" ref="M20" si="13">M21+M22+M23</f>
        <v>795.76599999999996</v>
      </c>
      <c r="N20" s="13">
        <f t="shared" si="0"/>
        <v>162460.49912999998</v>
      </c>
    </row>
    <row r="21" spans="1:14">
      <c r="A21" s="6" t="s">
        <v>32</v>
      </c>
      <c r="B21" s="1" t="s">
        <v>33</v>
      </c>
      <c r="C21" s="27">
        <v>13132</v>
      </c>
      <c r="D21" s="19">
        <v>8326</v>
      </c>
      <c r="E21" s="19">
        <v>5540</v>
      </c>
      <c r="F21" s="19">
        <v>20070.931799999998</v>
      </c>
      <c r="G21" s="47">
        <v>21713.75</v>
      </c>
      <c r="H21" s="19">
        <v>12190.298529999993</v>
      </c>
      <c r="I21" s="19">
        <v>10316.120339999999</v>
      </c>
      <c r="J21" s="19">
        <v>29570</v>
      </c>
      <c r="K21" s="18">
        <v>8912.2999999999993</v>
      </c>
      <c r="L21" s="23">
        <v>6613.76</v>
      </c>
      <c r="M21" s="32">
        <v>642.005</v>
      </c>
      <c r="N21" s="13">
        <f t="shared" si="0"/>
        <v>137027.16566999999</v>
      </c>
    </row>
    <row r="22" spans="1:14">
      <c r="A22" s="6" t="s">
        <v>34</v>
      </c>
      <c r="B22" s="1" t="s">
        <v>35</v>
      </c>
      <c r="C22" s="27">
        <v>1301</v>
      </c>
      <c r="D22" s="19">
        <v>0</v>
      </c>
      <c r="E22" s="19">
        <v>940</v>
      </c>
      <c r="F22" s="19">
        <v>2280.2238400000037</v>
      </c>
      <c r="G22" s="47">
        <v>4134.54</v>
      </c>
      <c r="H22" s="19">
        <v>2555.1341799999991</v>
      </c>
      <c r="I22" s="19">
        <v>4397.2744400000001</v>
      </c>
      <c r="J22" s="19">
        <v>7502</v>
      </c>
      <c r="K22" s="18">
        <v>1297</v>
      </c>
      <c r="L22" s="23">
        <v>860.44</v>
      </c>
      <c r="M22" s="32">
        <v>153.761</v>
      </c>
      <c r="N22" s="13">
        <f t="shared" si="0"/>
        <v>25421.373459999999</v>
      </c>
    </row>
    <row r="23" spans="1:14">
      <c r="A23" s="6" t="s">
        <v>36</v>
      </c>
      <c r="B23" s="1" t="s">
        <v>37</v>
      </c>
      <c r="C23" s="27"/>
      <c r="D23" s="19">
        <v>0</v>
      </c>
      <c r="E23" s="19">
        <v>0</v>
      </c>
      <c r="F23" s="19">
        <v>0</v>
      </c>
      <c r="G23" s="48">
        <v>0.39</v>
      </c>
      <c r="H23" s="19">
        <v>0</v>
      </c>
      <c r="I23" s="19">
        <v>0</v>
      </c>
      <c r="J23" s="19">
        <v>0</v>
      </c>
      <c r="K23" s="18">
        <v>0</v>
      </c>
      <c r="L23" s="23">
        <v>11.58</v>
      </c>
      <c r="M23" s="33">
        <v>0</v>
      </c>
      <c r="N23" s="13">
        <f t="shared" si="0"/>
        <v>11.97</v>
      </c>
    </row>
    <row r="24" spans="1:14">
      <c r="A24" s="6" t="s">
        <v>38</v>
      </c>
      <c r="B24" s="1" t="s">
        <v>39</v>
      </c>
      <c r="C24" s="27">
        <v>0</v>
      </c>
      <c r="D24" s="19">
        <v>0</v>
      </c>
      <c r="E24" s="19">
        <v>0</v>
      </c>
      <c r="F24" s="19">
        <v>0</v>
      </c>
      <c r="G24" s="48">
        <v>28.89</v>
      </c>
      <c r="H24" s="19">
        <v>5757.2074000000021</v>
      </c>
      <c r="I24" s="19">
        <v>107.625</v>
      </c>
      <c r="J24" s="19">
        <v>569</v>
      </c>
      <c r="K24" s="18">
        <v>0</v>
      </c>
      <c r="L24" s="23">
        <v>862.26</v>
      </c>
      <c r="M24" s="33">
        <v>0</v>
      </c>
      <c r="N24" s="13">
        <f t="shared" si="0"/>
        <v>7324.9824000000026</v>
      </c>
    </row>
    <row r="25" spans="1:14">
      <c r="A25" s="6" t="s">
        <v>40</v>
      </c>
      <c r="B25" s="1" t="s">
        <v>41</v>
      </c>
      <c r="C25" s="27"/>
      <c r="D25" s="19">
        <v>0</v>
      </c>
      <c r="E25" s="19">
        <v>0</v>
      </c>
      <c r="F25" s="19">
        <v>0</v>
      </c>
      <c r="G25" s="4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>
        <v>0</v>
      </c>
      <c r="F26" s="19">
        <v>0</v>
      </c>
      <c r="G26" s="47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7"/>
      <c r="D27" s="19">
        <v>0</v>
      </c>
      <c r="E27" s="19">
        <v>0</v>
      </c>
      <c r="F27" s="19">
        <v>0</v>
      </c>
      <c r="G27" s="47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2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7">
        <v>22</v>
      </c>
      <c r="D28" s="19">
        <v>45</v>
      </c>
      <c r="E28" s="19">
        <v>0</v>
      </c>
      <c r="F28" s="19">
        <v>0</v>
      </c>
      <c r="G28" s="47">
        <v>719.66</v>
      </c>
      <c r="H28" s="19">
        <v>212.36000000000013</v>
      </c>
      <c r="I28" s="19">
        <v>21.7</v>
      </c>
      <c r="J28" s="19">
        <v>0</v>
      </c>
      <c r="K28" s="18">
        <v>110</v>
      </c>
      <c r="L28" s="23">
        <v>0</v>
      </c>
      <c r="M28" s="32">
        <v>0</v>
      </c>
      <c r="N28" s="13">
        <f t="shared" si="0"/>
        <v>1130.7200000000003</v>
      </c>
    </row>
    <row r="29" spans="1:14">
      <c r="A29" s="6" t="s">
        <v>48</v>
      </c>
      <c r="B29" s="1" t="s">
        <v>49</v>
      </c>
      <c r="C29" s="27">
        <v>0</v>
      </c>
      <c r="D29" s="19">
        <v>0</v>
      </c>
      <c r="E29" s="19">
        <v>0</v>
      </c>
      <c r="F29" s="19">
        <v>0</v>
      </c>
      <c r="G29" s="48">
        <v>0.01</v>
      </c>
      <c r="H29" s="19">
        <v>0</v>
      </c>
      <c r="I29" s="19">
        <v>14.106</v>
      </c>
      <c r="J29" s="19">
        <v>0</v>
      </c>
      <c r="K29" s="18">
        <v>0</v>
      </c>
      <c r="L29" s="23">
        <v>11.28</v>
      </c>
      <c r="M29" s="32">
        <v>0</v>
      </c>
      <c r="N29" s="13">
        <f t="shared" si="0"/>
        <v>25.396000000000001</v>
      </c>
    </row>
    <row r="30" spans="1:14">
      <c r="A30" s="6" t="s">
        <v>50</v>
      </c>
      <c r="B30" s="1" t="s">
        <v>51</v>
      </c>
      <c r="C30" s="27"/>
      <c r="D30" s="19">
        <v>0</v>
      </c>
      <c r="E30" s="19">
        <v>0</v>
      </c>
      <c r="F30" s="19">
        <v>0</v>
      </c>
      <c r="G30" s="4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7"/>
      <c r="D31" s="19">
        <v>0</v>
      </c>
      <c r="E31" s="19">
        <v>0</v>
      </c>
      <c r="F31" s="19">
        <v>0</v>
      </c>
      <c r="G31" s="47">
        <v>0.12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32">
        <v>0</v>
      </c>
      <c r="N31" s="13">
        <f t="shared" si="0"/>
        <v>0.12</v>
      </c>
    </row>
    <row r="32" spans="1:14">
      <c r="A32" s="6" t="s">
        <v>54</v>
      </c>
      <c r="B32" s="1" t="s">
        <v>55</v>
      </c>
      <c r="C32" s="27"/>
      <c r="D32" s="19">
        <v>0</v>
      </c>
      <c r="E32" s="19">
        <v>0</v>
      </c>
      <c r="F32" s="19">
        <v>0</v>
      </c>
      <c r="G32" s="4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862</v>
      </c>
      <c r="D33" s="19">
        <v>2072</v>
      </c>
      <c r="E33" s="19">
        <v>263</v>
      </c>
      <c r="F33" s="19">
        <v>58.737000000000002</v>
      </c>
      <c r="G33" s="47">
        <v>707.85</v>
      </c>
      <c r="H33" s="19">
        <v>6402.315300000002</v>
      </c>
      <c r="I33" s="19">
        <v>711.00105000000008</v>
      </c>
      <c r="J33" s="19">
        <v>1156</v>
      </c>
      <c r="K33" s="18">
        <v>153</v>
      </c>
      <c r="L33" s="23">
        <v>425.33</v>
      </c>
      <c r="M33" s="32">
        <v>0</v>
      </c>
      <c r="N33" s="13">
        <f t="shared" si="0"/>
        <v>12811.233350000002</v>
      </c>
    </row>
    <row r="34" spans="1:14">
      <c r="A34" s="7" t="s">
        <v>58</v>
      </c>
      <c r="B34" s="8" t="s">
        <v>59</v>
      </c>
      <c r="C34" s="27">
        <v>44533</v>
      </c>
      <c r="D34" s="20">
        <f>D3+D4+D5+D6+D7+D8+D9+D16+D19+D26+D27+D28+D29+D30+D31+D32+D33</f>
        <v>51669</v>
      </c>
      <c r="E34" s="19">
        <v>11525</v>
      </c>
      <c r="F34" s="19">
        <v>24464.111640000003</v>
      </c>
      <c r="G34" s="47">
        <v>54907.199999999997</v>
      </c>
      <c r="H34" s="19">
        <v>50987.278409999955</v>
      </c>
      <c r="I34" s="19">
        <f>I3+I5+I4+I6+I7+I8+I9+I16+I19+I26+I27+I28+I29+I30+I32+I31+I33</f>
        <v>39258.504829999998</v>
      </c>
      <c r="J34" s="21">
        <f>SUM(J3:J10,J13,J19,J26:J33)</f>
        <v>58404</v>
      </c>
      <c r="K34" s="18">
        <v>16242.599999999999</v>
      </c>
      <c r="L34" s="24">
        <f>SUM(L3:L9)+L16+L19+SUM(L26:L33)</f>
        <v>21292.75</v>
      </c>
      <c r="M34" s="35">
        <f>M3+M5+M10+M13+M19+M28+M33</f>
        <v>829.46600000000001</v>
      </c>
      <c r="N34" s="9">
        <f t="shared" si="0"/>
        <v>374112.91087999998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15508</v>
      </c>
      <c r="D3" s="40">
        <v>2913</v>
      </c>
      <c r="E3" s="19">
        <v>701</v>
      </c>
      <c r="F3" s="19">
        <v>380.96800000000002</v>
      </c>
      <c r="G3" s="31">
        <v>4661.9499999999971</v>
      </c>
      <c r="H3" s="49">
        <v>1338</v>
      </c>
      <c r="I3" s="30">
        <v>2777.7109999999998</v>
      </c>
      <c r="J3" s="19">
        <v>2425</v>
      </c>
      <c r="K3" s="18">
        <v>2291</v>
      </c>
      <c r="L3" s="23">
        <v>2160.58</v>
      </c>
      <c r="M3" s="46">
        <v>85</v>
      </c>
      <c r="N3" s="13">
        <f>SUM(C3:M3)</f>
        <v>35242.209000000003</v>
      </c>
    </row>
    <row r="4" spans="1:14">
      <c r="A4" s="6" t="s">
        <v>2</v>
      </c>
      <c r="B4" s="1" t="s">
        <v>3</v>
      </c>
      <c r="C4" s="27">
        <v>11444</v>
      </c>
      <c r="D4" s="40">
        <v>9084</v>
      </c>
      <c r="E4" s="19">
        <v>541</v>
      </c>
      <c r="F4" s="19">
        <v>0</v>
      </c>
      <c r="G4" s="31">
        <v>9077.0699999999924</v>
      </c>
      <c r="H4" s="49">
        <v>5433</v>
      </c>
      <c r="I4" s="30">
        <v>8348.4120000000003</v>
      </c>
      <c r="J4" s="19">
        <v>9493</v>
      </c>
      <c r="K4" s="18">
        <v>0</v>
      </c>
      <c r="L4" s="23">
        <v>4189.59</v>
      </c>
      <c r="M4" s="42">
        <v>0</v>
      </c>
      <c r="N4" s="13">
        <f t="shared" ref="N4:N34" si="0">SUM(C4:M4)</f>
        <v>57610.071999999986</v>
      </c>
    </row>
    <row r="5" spans="1:14">
      <c r="A5" s="6" t="s">
        <v>4</v>
      </c>
      <c r="B5" s="1" t="s">
        <v>5</v>
      </c>
      <c r="C5" s="27">
        <v>5775</v>
      </c>
      <c r="D5" s="40">
        <v>6153</v>
      </c>
      <c r="E5" s="19">
        <v>2615</v>
      </c>
      <c r="F5" s="19">
        <v>629.29200000000003</v>
      </c>
      <c r="G5" s="31">
        <v>5456.0599999999977</v>
      </c>
      <c r="H5" s="49">
        <v>8187</v>
      </c>
      <c r="I5" s="30">
        <v>6388.482</v>
      </c>
      <c r="J5" s="19">
        <v>5306</v>
      </c>
      <c r="K5" s="18">
        <v>3514</v>
      </c>
      <c r="L5" s="23">
        <v>6664.43</v>
      </c>
      <c r="M5" s="42">
        <v>1687.914</v>
      </c>
      <c r="N5" s="13">
        <f t="shared" si="0"/>
        <v>52376.178</v>
      </c>
    </row>
    <row r="6" spans="1:14">
      <c r="A6" s="6" t="s">
        <v>6</v>
      </c>
      <c r="B6" s="1" t="s">
        <v>7</v>
      </c>
      <c r="C6" s="27">
        <v>0</v>
      </c>
      <c r="D6" s="30">
        <v>0</v>
      </c>
      <c r="E6" s="19">
        <v>0</v>
      </c>
      <c r="F6" s="19">
        <v>0</v>
      </c>
      <c r="G6" s="31">
        <v>0</v>
      </c>
      <c r="H6" s="50">
        <v>0</v>
      </c>
      <c r="I6" s="30">
        <v>0</v>
      </c>
      <c r="J6" s="19">
        <v>0</v>
      </c>
      <c r="K6" s="18">
        <v>0</v>
      </c>
      <c r="L6" s="23">
        <v>0</v>
      </c>
      <c r="M6" s="4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>
        <v>0</v>
      </c>
      <c r="D7" s="30">
        <v>0</v>
      </c>
      <c r="E7" s="19">
        <v>0</v>
      </c>
      <c r="F7" s="19">
        <v>0</v>
      </c>
      <c r="G7" s="31">
        <v>0</v>
      </c>
      <c r="H7" s="50">
        <v>0</v>
      </c>
      <c r="I7" s="30">
        <v>0</v>
      </c>
      <c r="J7" s="19">
        <v>0</v>
      </c>
      <c r="K7" s="18">
        <v>0</v>
      </c>
      <c r="L7" s="23">
        <v>0</v>
      </c>
      <c r="M7" s="4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>
        <v>0</v>
      </c>
      <c r="D8" s="30">
        <v>0</v>
      </c>
      <c r="E8" s="19">
        <v>0</v>
      </c>
      <c r="F8" s="19">
        <v>0</v>
      </c>
      <c r="G8" s="31">
        <v>0</v>
      </c>
      <c r="H8" s="50">
        <v>0</v>
      </c>
      <c r="I8" s="30">
        <v>0</v>
      </c>
      <c r="J8" s="19">
        <v>0</v>
      </c>
      <c r="K8" s="18">
        <v>0</v>
      </c>
      <c r="L8" s="23">
        <v>0</v>
      </c>
      <c r="M8" s="42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7">
        <v>0</v>
      </c>
      <c r="D9" s="30">
        <v>0</v>
      </c>
      <c r="E9" s="19">
        <v>0</v>
      </c>
      <c r="F9" s="19">
        <v>0</v>
      </c>
      <c r="G9" s="31">
        <v>6.0000000000002274E-2</v>
      </c>
      <c r="H9" s="50">
        <v>0</v>
      </c>
      <c r="I9" s="30">
        <v>0</v>
      </c>
      <c r="J9" s="19">
        <v>1</v>
      </c>
      <c r="K9" s="18">
        <v>0</v>
      </c>
      <c r="L9" s="23">
        <v>0</v>
      </c>
      <c r="M9" s="42">
        <v>0</v>
      </c>
      <c r="N9" s="13">
        <f t="shared" si="0"/>
        <v>1.0600000000000023</v>
      </c>
    </row>
    <row r="10" spans="1:14">
      <c r="A10" s="6" t="s">
        <v>14</v>
      </c>
      <c r="B10" s="1" t="s">
        <v>15</v>
      </c>
      <c r="C10" s="27">
        <v>89</v>
      </c>
      <c r="D10" s="30">
        <v>1295</v>
      </c>
      <c r="E10" s="19">
        <v>18</v>
      </c>
      <c r="F10" s="19">
        <v>64.349999999999994</v>
      </c>
      <c r="G10" s="31">
        <v>4091.7900000000009</v>
      </c>
      <c r="H10" s="49">
        <v>67286</v>
      </c>
      <c r="I10" s="30">
        <v>116.78400000000001</v>
      </c>
      <c r="J10" s="19">
        <f t="shared" ref="J10" si="1">SUM(J11:J12)</f>
        <v>136</v>
      </c>
      <c r="K10" s="18">
        <v>172</v>
      </c>
      <c r="L10" s="23">
        <f>SUM(L11:L12)</f>
        <v>2.0099999999999998</v>
      </c>
      <c r="M10" s="42">
        <v>0</v>
      </c>
      <c r="N10" s="13">
        <f t="shared" si="0"/>
        <v>73270.933999999994</v>
      </c>
    </row>
    <row r="11" spans="1:14">
      <c r="A11" s="6" t="s">
        <v>16</v>
      </c>
      <c r="B11" s="1" t="s">
        <v>17</v>
      </c>
      <c r="C11" s="27">
        <v>19</v>
      </c>
      <c r="D11" s="40">
        <v>442</v>
      </c>
      <c r="E11" s="19">
        <v>2</v>
      </c>
      <c r="F11" s="19">
        <v>64.349999999999994</v>
      </c>
      <c r="G11" s="31">
        <v>26.759999999999991</v>
      </c>
      <c r="H11" s="51">
        <v>3106</v>
      </c>
      <c r="I11" s="30">
        <v>116.78400000000001</v>
      </c>
      <c r="J11" s="19">
        <v>0</v>
      </c>
      <c r="K11" s="18">
        <v>67</v>
      </c>
      <c r="L11" s="23">
        <v>0.8</v>
      </c>
      <c r="M11" s="42">
        <v>0</v>
      </c>
      <c r="N11" s="13">
        <f t="shared" si="0"/>
        <v>3844.6940000000004</v>
      </c>
    </row>
    <row r="12" spans="1:14">
      <c r="A12" s="6" t="s">
        <v>18</v>
      </c>
      <c r="B12" s="1" t="s">
        <v>19</v>
      </c>
      <c r="C12" s="27">
        <v>71</v>
      </c>
      <c r="D12" s="40">
        <v>853</v>
      </c>
      <c r="E12" s="19">
        <v>16</v>
      </c>
      <c r="F12" s="19">
        <v>0</v>
      </c>
      <c r="G12" s="31">
        <v>4065.0299999999988</v>
      </c>
      <c r="H12" s="51">
        <v>64180</v>
      </c>
      <c r="I12" s="30">
        <v>0</v>
      </c>
      <c r="J12" s="19">
        <v>136</v>
      </c>
      <c r="K12" s="18">
        <v>105</v>
      </c>
      <c r="L12" s="23">
        <v>1.21</v>
      </c>
      <c r="M12" s="42">
        <v>0</v>
      </c>
      <c r="N12" s="13">
        <f t="shared" si="0"/>
        <v>69427.240000000005</v>
      </c>
    </row>
    <row r="13" spans="1:14">
      <c r="A13" s="6" t="s">
        <v>20</v>
      </c>
      <c r="B13" s="1" t="s">
        <v>21</v>
      </c>
      <c r="C13" s="27">
        <v>599</v>
      </c>
      <c r="D13" s="30">
        <v>105</v>
      </c>
      <c r="E13" s="19">
        <v>440</v>
      </c>
      <c r="F13" s="19">
        <v>611.45399999999995</v>
      </c>
      <c r="G13" s="31">
        <v>3984.7599999999948</v>
      </c>
      <c r="H13" s="49">
        <v>2062</v>
      </c>
      <c r="I13" s="30">
        <v>1580.1399999999999</v>
      </c>
      <c r="J13" s="19">
        <f t="shared" ref="J13" si="2">SUM(J14:J15)</f>
        <v>1939</v>
      </c>
      <c r="K13" s="18">
        <v>2635</v>
      </c>
      <c r="L13" s="23">
        <f>SUM(L14:L15)</f>
        <v>143.22999999999999</v>
      </c>
      <c r="M13" s="42">
        <v>0</v>
      </c>
      <c r="N13" s="13">
        <f t="shared" si="0"/>
        <v>14099.583999999993</v>
      </c>
    </row>
    <row r="14" spans="1:14">
      <c r="A14" s="6" t="s">
        <v>16</v>
      </c>
      <c r="B14" s="1" t="s">
        <v>22</v>
      </c>
      <c r="C14" s="27">
        <v>239</v>
      </c>
      <c r="D14" s="30">
        <v>35</v>
      </c>
      <c r="E14" s="19">
        <v>26</v>
      </c>
      <c r="F14" s="19">
        <v>0</v>
      </c>
      <c r="G14" s="31">
        <v>66.199999999999818</v>
      </c>
      <c r="H14" s="53">
        <v>669</v>
      </c>
      <c r="I14" s="30">
        <v>371.024</v>
      </c>
      <c r="J14" s="19">
        <v>236</v>
      </c>
      <c r="K14" s="18">
        <v>0</v>
      </c>
      <c r="L14" s="23">
        <v>114.21</v>
      </c>
      <c r="M14" s="42">
        <v>0</v>
      </c>
      <c r="N14" s="13">
        <f t="shared" si="0"/>
        <v>1756.4339999999997</v>
      </c>
    </row>
    <row r="15" spans="1:14">
      <c r="A15" s="6" t="s">
        <v>18</v>
      </c>
      <c r="B15" s="1" t="s">
        <v>23</v>
      </c>
      <c r="C15" s="27">
        <v>360</v>
      </c>
      <c r="D15" s="30">
        <v>70</v>
      </c>
      <c r="E15" s="19">
        <v>414</v>
      </c>
      <c r="F15" s="19">
        <v>611.45399999999995</v>
      </c>
      <c r="G15" s="31">
        <v>3918.5600000000049</v>
      </c>
      <c r="H15" s="51">
        <v>1393</v>
      </c>
      <c r="I15" s="30">
        <v>1209.116</v>
      </c>
      <c r="J15" s="19">
        <v>1703</v>
      </c>
      <c r="K15" s="18">
        <v>2635</v>
      </c>
      <c r="L15" s="23">
        <v>29.02</v>
      </c>
      <c r="M15" s="42">
        <v>0</v>
      </c>
      <c r="N15" s="13">
        <f t="shared" si="0"/>
        <v>12343.150000000005</v>
      </c>
    </row>
    <row r="16" spans="1:14">
      <c r="A16" s="6" t="s">
        <v>24</v>
      </c>
      <c r="B16" s="1" t="s">
        <v>25</v>
      </c>
      <c r="C16" s="27">
        <v>688</v>
      </c>
      <c r="D16" s="30">
        <v>1400</v>
      </c>
      <c r="E16" s="19">
        <v>458</v>
      </c>
      <c r="F16" s="19">
        <v>675.80399999999997</v>
      </c>
      <c r="G16" s="31">
        <v>8076.5500000000029</v>
      </c>
      <c r="H16" s="49">
        <v>69348</v>
      </c>
      <c r="I16" s="30">
        <v>1696.924</v>
      </c>
      <c r="J16" s="19">
        <f t="shared" ref="J16" si="3">SUM(J17:J18)</f>
        <v>2075</v>
      </c>
      <c r="K16" s="18">
        <v>2807</v>
      </c>
      <c r="L16" s="23">
        <f>SUM(L17:L18)</f>
        <v>145.23999999999998</v>
      </c>
      <c r="M16" s="42">
        <v>0</v>
      </c>
      <c r="N16" s="13">
        <f t="shared" si="0"/>
        <v>87370.518000000011</v>
      </c>
    </row>
    <row r="17" spans="1:14">
      <c r="A17" s="6" t="s">
        <v>16</v>
      </c>
      <c r="B17" s="1" t="s">
        <v>26</v>
      </c>
      <c r="C17" s="27">
        <v>257</v>
      </c>
      <c r="D17" s="40">
        <v>477</v>
      </c>
      <c r="E17" s="19">
        <v>28</v>
      </c>
      <c r="F17" s="19">
        <v>64.349999999999994</v>
      </c>
      <c r="G17" s="31">
        <v>92.960000000000036</v>
      </c>
      <c r="H17" s="51">
        <v>3775</v>
      </c>
      <c r="I17" s="30">
        <v>487.80799999999999</v>
      </c>
      <c r="J17" s="19">
        <f t="shared" ref="J17:J18" si="4">J11+J14</f>
        <v>236</v>
      </c>
      <c r="K17" s="18">
        <v>67</v>
      </c>
      <c r="L17" s="23">
        <f>L11+L14</f>
        <v>115.00999999999999</v>
      </c>
      <c r="M17" s="42">
        <v>0</v>
      </c>
      <c r="N17" s="13">
        <f t="shared" si="0"/>
        <v>5600.1280000000006</v>
      </c>
    </row>
    <row r="18" spans="1:14">
      <c r="A18" s="6" t="s">
        <v>18</v>
      </c>
      <c r="B18" s="1" t="s">
        <v>27</v>
      </c>
      <c r="C18" s="27">
        <v>431</v>
      </c>
      <c r="D18" s="40">
        <v>923</v>
      </c>
      <c r="E18" s="19">
        <v>430</v>
      </c>
      <c r="F18" s="19">
        <v>611.45399999999995</v>
      </c>
      <c r="G18" s="31">
        <v>7983.5899999999965</v>
      </c>
      <c r="H18" s="51">
        <v>65573</v>
      </c>
      <c r="I18" s="30">
        <v>1209.116</v>
      </c>
      <c r="J18" s="19">
        <f t="shared" si="4"/>
        <v>1839</v>
      </c>
      <c r="K18" s="18">
        <v>2740</v>
      </c>
      <c r="L18" s="23">
        <f>L12+L15</f>
        <v>30.23</v>
      </c>
      <c r="M18" s="42">
        <f>M15+M12</f>
        <v>0</v>
      </c>
      <c r="N18" s="13">
        <f t="shared" si="0"/>
        <v>81770.389999999985</v>
      </c>
    </row>
    <row r="19" spans="1:14">
      <c r="A19" s="6" t="s">
        <v>28</v>
      </c>
      <c r="B19" s="1" t="s">
        <v>29</v>
      </c>
      <c r="C19" s="27">
        <f t="shared" ref="C19" si="5">C20+C24</f>
        <v>13478</v>
      </c>
      <c r="D19" s="30">
        <v>20840</v>
      </c>
      <c r="E19" s="19">
        <v>11960</v>
      </c>
      <c r="F19" s="19">
        <v>17700.081090000011</v>
      </c>
      <c r="G19" s="31">
        <v>19591.049999999988</v>
      </c>
      <c r="H19" s="52">
        <v>14198</v>
      </c>
      <c r="I19" s="30">
        <v>6525.3434600000001</v>
      </c>
      <c r="J19" s="19">
        <f t="shared" ref="J19" si="6">SUM(J20,J24:J25)</f>
        <v>32502</v>
      </c>
      <c r="K19" s="18">
        <v>11727</v>
      </c>
      <c r="L19" s="23">
        <f>L20+L24+L25</f>
        <v>11065.76</v>
      </c>
      <c r="M19" s="42">
        <f>M20+M25</f>
        <v>2004.749</v>
      </c>
      <c r="N19" s="13">
        <f t="shared" si="0"/>
        <v>161591.98355</v>
      </c>
    </row>
    <row r="20" spans="1:14">
      <c r="A20" s="6" t="s">
        <v>30</v>
      </c>
      <c r="B20" s="1" t="s">
        <v>31</v>
      </c>
      <c r="C20" s="27">
        <f t="shared" ref="C20" si="7">C21+C22+C23</f>
        <v>13355</v>
      </c>
      <c r="D20" s="30">
        <v>20840</v>
      </c>
      <c r="E20" s="19">
        <v>11828</v>
      </c>
      <c r="F20" s="19">
        <v>17700.081090000011</v>
      </c>
      <c r="G20" s="31">
        <v>19590.739999999991</v>
      </c>
      <c r="H20" s="52">
        <v>14105</v>
      </c>
      <c r="I20" s="30">
        <v>6525.3434600000001</v>
      </c>
      <c r="J20" s="19">
        <f t="shared" ref="J20" si="8">SUM(J21:J23)</f>
        <v>32502</v>
      </c>
      <c r="K20" s="18">
        <v>11727</v>
      </c>
      <c r="L20" s="23">
        <f>SUM(L21:L23)</f>
        <v>11065.76</v>
      </c>
      <c r="M20" s="42">
        <f>M21+M22+M23+M24</f>
        <v>2004.749</v>
      </c>
      <c r="N20" s="13">
        <f t="shared" si="0"/>
        <v>161243.67355000001</v>
      </c>
    </row>
    <row r="21" spans="1:14">
      <c r="A21" s="6" t="s">
        <v>32</v>
      </c>
      <c r="B21" s="1" t="s">
        <v>33</v>
      </c>
      <c r="C21" s="27">
        <v>12247</v>
      </c>
      <c r="D21" s="30">
        <v>20227</v>
      </c>
      <c r="E21" s="19">
        <v>9242</v>
      </c>
      <c r="F21" s="19">
        <v>14215.857</v>
      </c>
      <c r="G21" s="31">
        <v>17194.600000000006</v>
      </c>
      <c r="H21" s="51">
        <v>10338</v>
      </c>
      <c r="I21" s="30">
        <v>6278.335</v>
      </c>
      <c r="J21" s="19">
        <v>28239</v>
      </c>
      <c r="K21" s="18">
        <v>10090</v>
      </c>
      <c r="L21" s="23">
        <v>6895.91</v>
      </c>
      <c r="M21" s="42">
        <v>1845.306</v>
      </c>
      <c r="N21" s="13">
        <f t="shared" si="0"/>
        <v>136813.00800000003</v>
      </c>
    </row>
    <row r="22" spans="1:14">
      <c r="A22" s="6" t="s">
        <v>34</v>
      </c>
      <c r="B22" s="1" t="s">
        <v>35</v>
      </c>
      <c r="C22" s="27">
        <v>1108</v>
      </c>
      <c r="D22" s="30">
        <v>613</v>
      </c>
      <c r="E22" s="19">
        <v>2433</v>
      </c>
      <c r="F22" s="19">
        <v>3484.2240900000111</v>
      </c>
      <c r="G22" s="31">
        <v>2396.0999999999985</v>
      </c>
      <c r="H22" s="51">
        <v>3767</v>
      </c>
      <c r="I22" s="30">
        <v>247.00845999999999</v>
      </c>
      <c r="J22" s="19">
        <v>4263</v>
      </c>
      <c r="K22" s="18">
        <v>1637</v>
      </c>
      <c r="L22" s="23">
        <v>4169.8500000000004</v>
      </c>
      <c r="M22" s="42">
        <v>159.44300000000001</v>
      </c>
      <c r="N22" s="13">
        <f t="shared" si="0"/>
        <v>24277.625550000004</v>
      </c>
    </row>
    <row r="23" spans="1:14">
      <c r="A23" s="6" t="s">
        <v>36</v>
      </c>
      <c r="B23" s="1" t="s">
        <v>37</v>
      </c>
      <c r="C23" s="27">
        <v>0</v>
      </c>
      <c r="D23" s="30">
        <v>0</v>
      </c>
      <c r="E23" s="19">
        <v>153</v>
      </c>
      <c r="F23" s="19">
        <v>0</v>
      </c>
      <c r="G23" s="31">
        <v>3.9999999999992042E-2</v>
      </c>
      <c r="H23" s="53">
        <v>0</v>
      </c>
      <c r="I23" s="30">
        <v>0</v>
      </c>
      <c r="J23" s="19">
        <v>0</v>
      </c>
      <c r="K23" s="18">
        <v>0</v>
      </c>
      <c r="L23" s="23">
        <v>0</v>
      </c>
      <c r="M23" s="42">
        <v>0</v>
      </c>
      <c r="N23" s="13">
        <f t="shared" si="0"/>
        <v>153.04</v>
      </c>
    </row>
    <row r="24" spans="1:14">
      <c r="A24" s="6" t="s">
        <v>38</v>
      </c>
      <c r="B24" s="1" t="s">
        <v>39</v>
      </c>
      <c r="C24" s="27">
        <v>123</v>
      </c>
      <c r="D24" s="30">
        <v>0</v>
      </c>
      <c r="E24" s="19">
        <v>132</v>
      </c>
      <c r="F24" s="19">
        <v>0</v>
      </c>
      <c r="G24" s="31">
        <v>0.30999999999994543</v>
      </c>
      <c r="H24" s="53">
        <v>93</v>
      </c>
      <c r="I24" s="30">
        <v>0</v>
      </c>
      <c r="J24" s="19">
        <v>0</v>
      </c>
      <c r="K24" s="18">
        <v>0</v>
      </c>
      <c r="L24" s="23">
        <v>0</v>
      </c>
      <c r="M24" s="42">
        <v>0</v>
      </c>
      <c r="N24" s="13">
        <f t="shared" si="0"/>
        <v>348.30999999999995</v>
      </c>
    </row>
    <row r="25" spans="1:14">
      <c r="A25" s="6" t="s">
        <v>40</v>
      </c>
      <c r="B25" s="1" t="s">
        <v>41</v>
      </c>
      <c r="C25" s="27">
        <v>0</v>
      </c>
      <c r="D25" s="30">
        <v>0</v>
      </c>
      <c r="E25" s="19">
        <v>0</v>
      </c>
      <c r="F25" s="19">
        <v>0</v>
      </c>
      <c r="G25" s="31">
        <v>0</v>
      </c>
      <c r="H25" s="53">
        <v>0</v>
      </c>
      <c r="I25" s="30">
        <v>0</v>
      </c>
      <c r="J25" s="19">
        <v>0</v>
      </c>
      <c r="K25" s="18">
        <v>0</v>
      </c>
      <c r="L25" s="23">
        <v>0</v>
      </c>
      <c r="M25" s="4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>
        <v>0</v>
      </c>
      <c r="D26" s="30">
        <v>0</v>
      </c>
      <c r="E26" s="19">
        <v>0</v>
      </c>
      <c r="F26" s="19">
        <v>0</v>
      </c>
      <c r="G26" s="31">
        <v>0</v>
      </c>
      <c r="H26" s="50">
        <v>0</v>
      </c>
      <c r="I26" s="30">
        <v>0</v>
      </c>
      <c r="J26" s="19">
        <v>0</v>
      </c>
      <c r="K26" s="18">
        <v>0</v>
      </c>
      <c r="L26" s="23">
        <v>0</v>
      </c>
      <c r="M26" s="42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7">
        <v>0</v>
      </c>
      <c r="D27" s="30">
        <v>0</v>
      </c>
      <c r="E27" s="19">
        <v>0</v>
      </c>
      <c r="F27" s="19">
        <v>0</v>
      </c>
      <c r="G27" s="31">
        <v>0</v>
      </c>
      <c r="H27" s="50">
        <v>9</v>
      </c>
      <c r="I27" s="30">
        <v>0</v>
      </c>
      <c r="J27" s="19">
        <v>0</v>
      </c>
      <c r="K27" s="18">
        <v>0</v>
      </c>
      <c r="L27" s="23">
        <v>0</v>
      </c>
      <c r="M27" s="42">
        <v>0</v>
      </c>
      <c r="N27" s="13">
        <f t="shared" si="0"/>
        <v>9</v>
      </c>
    </row>
    <row r="28" spans="1:14">
      <c r="A28" s="6" t="s">
        <v>46</v>
      </c>
      <c r="B28" s="1" t="s">
        <v>47</v>
      </c>
      <c r="C28" s="27">
        <v>9</v>
      </c>
      <c r="D28" s="30">
        <v>290</v>
      </c>
      <c r="E28" s="19">
        <v>15</v>
      </c>
      <c r="F28" s="19">
        <v>0</v>
      </c>
      <c r="G28" s="31">
        <v>733.49000000000024</v>
      </c>
      <c r="H28" s="50">
        <v>0</v>
      </c>
      <c r="I28" s="30">
        <v>15.05</v>
      </c>
      <c r="J28" s="19">
        <v>934</v>
      </c>
      <c r="K28" s="18">
        <v>39</v>
      </c>
      <c r="L28" s="23">
        <v>0</v>
      </c>
      <c r="M28" s="42">
        <v>0</v>
      </c>
      <c r="N28" s="13">
        <f t="shared" si="0"/>
        <v>2035.5400000000002</v>
      </c>
    </row>
    <row r="29" spans="1:14">
      <c r="A29" s="6" t="s">
        <v>48</v>
      </c>
      <c r="B29" s="1" t="s">
        <v>49</v>
      </c>
      <c r="C29" s="27">
        <v>0</v>
      </c>
      <c r="D29" s="30">
        <v>0</v>
      </c>
      <c r="E29" s="19">
        <v>0</v>
      </c>
      <c r="F29" s="19">
        <v>0</v>
      </c>
      <c r="G29" s="31">
        <v>0.11000000000001364</v>
      </c>
      <c r="H29" s="50">
        <v>0</v>
      </c>
      <c r="I29" s="30">
        <v>38.485999999999997</v>
      </c>
      <c r="J29" s="19">
        <v>0</v>
      </c>
      <c r="K29" s="18">
        <v>0</v>
      </c>
      <c r="L29" s="23">
        <v>0.5</v>
      </c>
      <c r="M29" s="42">
        <v>0</v>
      </c>
      <c r="N29" s="13">
        <f t="shared" si="0"/>
        <v>39.096000000000011</v>
      </c>
    </row>
    <row r="30" spans="1:14">
      <c r="A30" s="6" t="s">
        <v>50</v>
      </c>
      <c r="B30" s="1" t="s">
        <v>51</v>
      </c>
      <c r="C30" s="27">
        <v>0</v>
      </c>
      <c r="D30" s="30">
        <v>0</v>
      </c>
      <c r="E30" s="19">
        <v>0</v>
      </c>
      <c r="F30" s="19">
        <v>0</v>
      </c>
      <c r="G30" s="31">
        <v>0</v>
      </c>
      <c r="H30" s="50">
        <v>0</v>
      </c>
      <c r="I30" s="30">
        <v>0</v>
      </c>
      <c r="J30" s="19">
        <v>0</v>
      </c>
      <c r="K30" s="18">
        <v>0</v>
      </c>
      <c r="L30" s="23">
        <v>0</v>
      </c>
      <c r="M30" s="42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7">
        <v>0</v>
      </c>
      <c r="D31" s="30">
        <v>0</v>
      </c>
      <c r="E31" s="19">
        <v>0</v>
      </c>
      <c r="F31" s="19">
        <v>0</v>
      </c>
      <c r="G31" s="31">
        <v>3.84</v>
      </c>
      <c r="H31" s="50">
        <v>0</v>
      </c>
      <c r="I31" s="30">
        <v>0</v>
      </c>
      <c r="J31" s="19">
        <v>213</v>
      </c>
      <c r="K31" s="18">
        <v>0</v>
      </c>
      <c r="L31" s="23">
        <v>0</v>
      </c>
      <c r="M31" s="42">
        <v>0</v>
      </c>
      <c r="N31" s="13">
        <f t="shared" si="0"/>
        <v>216.84</v>
      </c>
    </row>
    <row r="32" spans="1:14">
      <c r="A32" s="6" t="s">
        <v>54</v>
      </c>
      <c r="B32" s="1" t="s">
        <v>55</v>
      </c>
      <c r="C32" s="27">
        <v>0</v>
      </c>
      <c r="D32" s="30">
        <v>0</v>
      </c>
      <c r="E32" s="19">
        <v>0</v>
      </c>
      <c r="F32" s="19">
        <v>0</v>
      </c>
      <c r="G32" s="31">
        <v>0</v>
      </c>
      <c r="H32" s="50">
        <v>0</v>
      </c>
      <c r="I32" s="30">
        <v>0</v>
      </c>
      <c r="J32" s="19">
        <v>0</v>
      </c>
      <c r="K32" s="18">
        <v>0</v>
      </c>
      <c r="L32" s="23">
        <v>0</v>
      </c>
      <c r="M32" s="4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336</v>
      </c>
      <c r="D33" s="30">
        <v>1285</v>
      </c>
      <c r="E33" s="19">
        <v>115</v>
      </c>
      <c r="F33" s="19">
        <v>103.68556000000005</v>
      </c>
      <c r="G33" s="31">
        <v>1137.0599999999995</v>
      </c>
      <c r="H33" s="49">
        <v>2595</v>
      </c>
      <c r="I33" s="30">
        <v>571.43100000000004</v>
      </c>
      <c r="J33" s="19">
        <v>410</v>
      </c>
      <c r="K33" s="18">
        <v>2032</v>
      </c>
      <c r="L33" s="23">
        <v>298.83</v>
      </c>
      <c r="M33" s="42">
        <v>0</v>
      </c>
      <c r="N33" s="13">
        <f t="shared" si="0"/>
        <v>8884.0065599999998</v>
      </c>
    </row>
    <row r="34" spans="1:14">
      <c r="A34" s="7" t="s">
        <v>58</v>
      </c>
      <c r="B34" s="8" t="s">
        <v>59</v>
      </c>
      <c r="C34" s="27">
        <v>47239</v>
      </c>
      <c r="D34" s="41">
        <v>41965</v>
      </c>
      <c r="E34" s="19">
        <v>16405</v>
      </c>
      <c r="F34" s="19">
        <v>19489.830650000014</v>
      </c>
      <c r="G34" s="31">
        <v>48737.239999999991</v>
      </c>
      <c r="H34" s="49">
        <v>101108</v>
      </c>
      <c r="I34" s="30">
        <v>26361.839459999999</v>
      </c>
      <c r="J34" s="21">
        <f t="shared" ref="J34" si="9">SUM(J3:J10,J13,J19,J26:J33)</f>
        <v>53359</v>
      </c>
      <c r="K34" s="18">
        <v>22410</v>
      </c>
      <c r="L34" s="24">
        <f>SUM(L3:L9)+L16+L19+SUM(L26:L33)</f>
        <v>24524.93</v>
      </c>
      <c r="M34" s="45">
        <f>M3+M5+M10+M13+M19+M28+M33</f>
        <v>3777.663</v>
      </c>
      <c r="N34" s="9">
        <f t="shared" si="0"/>
        <v>405377.50310999999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73</v>
      </c>
      <c r="N2" s="12" t="s">
        <v>70</v>
      </c>
    </row>
    <row r="3" spans="1:14">
      <c r="A3" s="6" t="s">
        <v>0</v>
      </c>
      <c r="B3" s="1" t="s">
        <v>1</v>
      </c>
      <c r="C3" s="27">
        <v>11427</v>
      </c>
      <c r="D3" s="28">
        <v>4980</v>
      </c>
      <c r="E3" s="19">
        <v>2275</v>
      </c>
      <c r="F3" s="19">
        <v>7121</v>
      </c>
      <c r="G3" s="47">
        <v>8707</v>
      </c>
      <c r="H3" s="19">
        <v>18022</v>
      </c>
      <c r="I3" s="19">
        <v>21107</v>
      </c>
      <c r="J3" s="19">
        <v>11413</v>
      </c>
      <c r="K3" s="18">
        <v>6481</v>
      </c>
      <c r="L3" s="25">
        <v>4565</v>
      </c>
      <c r="M3" s="36">
        <v>870</v>
      </c>
      <c r="N3" s="13">
        <f>SUM(C3:M3)</f>
        <v>96968</v>
      </c>
    </row>
    <row r="4" spans="1:14">
      <c r="A4" s="6" t="s">
        <v>2</v>
      </c>
      <c r="B4" s="1" t="s">
        <v>3</v>
      </c>
      <c r="C4" s="27">
        <v>195</v>
      </c>
      <c r="D4" s="28">
        <v>59</v>
      </c>
      <c r="E4" s="19">
        <v>7</v>
      </c>
      <c r="F4" s="19">
        <v>0</v>
      </c>
      <c r="G4" s="47">
        <v>24</v>
      </c>
      <c r="H4" s="19">
        <v>467</v>
      </c>
      <c r="I4" s="19">
        <v>517</v>
      </c>
      <c r="J4" s="19">
        <v>95</v>
      </c>
      <c r="K4" s="18">
        <v>0</v>
      </c>
      <c r="L4" s="25">
        <v>480</v>
      </c>
      <c r="M4" s="36">
        <v>0</v>
      </c>
      <c r="N4" s="13">
        <f t="shared" ref="N4:N34" si="0">SUM(C4:M4)</f>
        <v>1844</v>
      </c>
    </row>
    <row r="5" spans="1:14">
      <c r="A5" s="6" t="s">
        <v>4</v>
      </c>
      <c r="B5" s="1" t="s">
        <v>5</v>
      </c>
      <c r="C5" s="27">
        <v>379</v>
      </c>
      <c r="D5" s="28">
        <v>407</v>
      </c>
      <c r="E5" s="19">
        <v>891</v>
      </c>
      <c r="F5" s="19">
        <v>119</v>
      </c>
      <c r="G5" s="47">
        <v>500</v>
      </c>
      <c r="H5" s="19">
        <v>591</v>
      </c>
      <c r="I5" s="19">
        <v>518</v>
      </c>
      <c r="J5" s="19">
        <v>332</v>
      </c>
      <c r="K5" s="18">
        <v>450</v>
      </c>
      <c r="L5" s="25">
        <v>324</v>
      </c>
      <c r="M5" s="36">
        <v>7</v>
      </c>
      <c r="N5" s="13">
        <f t="shared" si="0"/>
        <v>4518</v>
      </c>
    </row>
    <row r="6" spans="1:14">
      <c r="A6" s="6" t="s">
        <v>6</v>
      </c>
      <c r="B6" s="1" t="s">
        <v>7</v>
      </c>
      <c r="C6" s="27"/>
      <c r="D6" s="19">
        <v>0</v>
      </c>
      <c r="E6" s="19"/>
      <c r="F6" s="19">
        <v>0</v>
      </c>
      <c r="G6" s="4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6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/>
      <c r="D7" s="19">
        <v>3</v>
      </c>
      <c r="E7" s="19"/>
      <c r="F7" s="19">
        <v>0</v>
      </c>
      <c r="G7" s="47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6">
        <v>0</v>
      </c>
      <c r="N7" s="13">
        <f t="shared" si="0"/>
        <v>3</v>
      </c>
    </row>
    <row r="8" spans="1:14">
      <c r="A8" s="6" t="s">
        <v>10</v>
      </c>
      <c r="B8" s="1" t="s">
        <v>11</v>
      </c>
      <c r="C8" s="27"/>
      <c r="D8" s="19">
        <v>1</v>
      </c>
      <c r="E8" s="19"/>
      <c r="F8" s="19">
        <v>0</v>
      </c>
      <c r="G8" s="47">
        <v>0</v>
      </c>
      <c r="H8" s="19">
        <v>1</v>
      </c>
      <c r="I8" s="19">
        <v>0</v>
      </c>
      <c r="J8" s="19">
        <v>1</v>
      </c>
      <c r="K8" s="18">
        <v>2</v>
      </c>
      <c r="L8" s="25">
        <v>3</v>
      </c>
      <c r="M8" s="36">
        <v>0</v>
      </c>
      <c r="N8" s="13">
        <f t="shared" si="0"/>
        <v>8</v>
      </c>
    </row>
    <row r="9" spans="1:14">
      <c r="A9" s="6" t="s">
        <v>12</v>
      </c>
      <c r="B9" s="1" t="s">
        <v>13</v>
      </c>
      <c r="C9" s="27">
        <v>1</v>
      </c>
      <c r="D9" s="19">
        <v>36</v>
      </c>
      <c r="E9" s="19">
        <v>28</v>
      </c>
      <c r="F9" s="19">
        <v>0</v>
      </c>
      <c r="G9" s="47">
        <v>14</v>
      </c>
      <c r="H9" s="19">
        <v>8</v>
      </c>
      <c r="I9" s="19">
        <v>48</v>
      </c>
      <c r="J9" s="19">
        <v>15</v>
      </c>
      <c r="K9" s="18">
        <v>8</v>
      </c>
      <c r="L9" s="25">
        <v>15</v>
      </c>
      <c r="M9" s="36">
        <v>0</v>
      </c>
      <c r="N9" s="13">
        <f t="shared" si="0"/>
        <v>173</v>
      </c>
    </row>
    <row r="10" spans="1:14">
      <c r="A10" s="6" t="s">
        <v>14</v>
      </c>
      <c r="B10" s="1" t="s">
        <v>15</v>
      </c>
      <c r="C10" s="27">
        <v>2055</v>
      </c>
      <c r="D10" s="19">
        <f>D11+D12</f>
        <v>1341</v>
      </c>
      <c r="E10" s="19">
        <v>508</v>
      </c>
      <c r="F10" s="19">
        <v>161</v>
      </c>
      <c r="G10" s="47">
        <v>1246</v>
      </c>
      <c r="H10" s="19">
        <v>2478</v>
      </c>
      <c r="I10" s="19">
        <f>I11+I12</f>
        <v>1922</v>
      </c>
      <c r="J10" s="19">
        <f>SUM(J11:J12)</f>
        <v>380</v>
      </c>
      <c r="K10" s="18">
        <v>626</v>
      </c>
      <c r="L10" s="25">
        <f>SUM(L11:L12)</f>
        <v>2548</v>
      </c>
      <c r="M10" s="36">
        <f>M11+M12</f>
        <v>14</v>
      </c>
      <c r="N10" s="13">
        <f t="shared" si="0"/>
        <v>13279</v>
      </c>
    </row>
    <row r="11" spans="1:14">
      <c r="A11" s="6" t="s">
        <v>16</v>
      </c>
      <c r="B11" s="1" t="s">
        <v>17</v>
      </c>
      <c r="C11" s="27">
        <v>1972</v>
      </c>
      <c r="D11" s="28">
        <v>1126</v>
      </c>
      <c r="E11" s="19">
        <v>417</v>
      </c>
      <c r="F11" s="19">
        <v>141</v>
      </c>
      <c r="G11" s="47">
        <v>1070</v>
      </c>
      <c r="H11" s="19">
        <v>2077</v>
      </c>
      <c r="I11" s="19">
        <v>1794</v>
      </c>
      <c r="J11" s="19">
        <v>247</v>
      </c>
      <c r="K11" s="18">
        <v>512</v>
      </c>
      <c r="L11" s="25">
        <v>500</v>
      </c>
      <c r="M11" s="36">
        <v>10</v>
      </c>
      <c r="N11" s="13">
        <f t="shared" si="0"/>
        <v>9866</v>
      </c>
    </row>
    <row r="12" spans="1:14">
      <c r="A12" s="6" t="s">
        <v>18</v>
      </c>
      <c r="B12" s="1" t="s">
        <v>19</v>
      </c>
      <c r="C12" s="27">
        <v>83</v>
      </c>
      <c r="D12" s="28">
        <v>215</v>
      </c>
      <c r="E12" s="19">
        <v>91</v>
      </c>
      <c r="F12" s="19">
        <v>20</v>
      </c>
      <c r="G12" s="47">
        <v>176</v>
      </c>
      <c r="H12" s="19">
        <v>401</v>
      </c>
      <c r="I12" s="19">
        <v>128</v>
      </c>
      <c r="J12" s="19">
        <v>133</v>
      </c>
      <c r="K12" s="18">
        <v>114</v>
      </c>
      <c r="L12" s="25">
        <v>2048</v>
      </c>
      <c r="M12" s="36">
        <v>4</v>
      </c>
      <c r="N12" s="13">
        <f t="shared" si="0"/>
        <v>3413</v>
      </c>
    </row>
    <row r="13" spans="1:14">
      <c r="A13" s="6" t="s">
        <v>20</v>
      </c>
      <c r="B13" s="1" t="s">
        <v>21</v>
      </c>
      <c r="C13" s="27">
        <v>1922</v>
      </c>
      <c r="D13" s="19">
        <f>D14+D15</f>
        <v>1204</v>
      </c>
      <c r="E13" s="19">
        <v>187</v>
      </c>
      <c r="F13" s="19">
        <v>50</v>
      </c>
      <c r="G13" s="47">
        <v>1406</v>
      </c>
      <c r="H13" s="19">
        <v>4286</v>
      </c>
      <c r="I13" s="19">
        <f>I14+I15</f>
        <v>2098</v>
      </c>
      <c r="J13" s="19">
        <f>SUM(J14:J15)</f>
        <v>226</v>
      </c>
      <c r="K13" s="18">
        <v>320</v>
      </c>
      <c r="L13" s="25">
        <f>SUM(L14:L15)</f>
        <v>2605</v>
      </c>
      <c r="M13" s="36">
        <f>M14+M15</f>
        <v>1</v>
      </c>
      <c r="N13" s="13">
        <f t="shared" si="0"/>
        <v>14305</v>
      </c>
    </row>
    <row r="14" spans="1:14">
      <c r="A14" s="6" t="s">
        <v>16</v>
      </c>
      <c r="B14" s="1" t="s">
        <v>22</v>
      </c>
      <c r="C14" s="27">
        <v>1862</v>
      </c>
      <c r="D14" s="19">
        <v>1051</v>
      </c>
      <c r="E14" s="19">
        <v>154</v>
      </c>
      <c r="F14" s="19">
        <v>29</v>
      </c>
      <c r="G14" s="47">
        <v>1131</v>
      </c>
      <c r="H14" s="19">
        <v>3862</v>
      </c>
      <c r="I14" s="19">
        <v>1858</v>
      </c>
      <c r="J14" s="19">
        <v>147</v>
      </c>
      <c r="K14" s="18">
        <v>277</v>
      </c>
      <c r="L14" s="25">
        <v>536</v>
      </c>
      <c r="M14" s="36">
        <v>1</v>
      </c>
      <c r="N14" s="13">
        <f t="shared" si="0"/>
        <v>10908</v>
      </c>
    </row>
    <row r="15" spans="1:14">
      <c r="A15" s="6" t="s">
        <v>18</v>
      </c>
      <c r="B15" s="1" t="s">
        <v>23</v>
      </c>
      <c r="C15" s="27">
        <v>60</v>
      </c>
      <c r="D15" s="19">
        <v>153</v>
      </c>
      <c r="E15" s="19">
        <v>33</v>
      </c>
      <c r="F15" s="19">
        <v>21</v>
      </c>
      <c r="G15" s="47">
        <v>275</v>
      </c>
      <c r="H15" s="19">
        <v>424</v>
      </c>
      <c r="I15" s="19">
        <v>240</v>
      </c>
      <c r="J15" s="19">
        <v>79</v>
      </c>
      <c r="K15" s="18">
        <v>43</v>
      </c>
      <c r="L15" s="25">
        <v>2069</v>
      </c>
      <c r="M15" s="36">
        <v>0</v>
      </c>
      <c r="N15" s="13">
        <f t="shared" si="0"/>
        <v>3397</v>
      </c>
    </row>
    <row r="16" spans="1:14">
      <c r="A16" s="6" t="s">
        <v>24</v>
      </c>
      <c r="B16" s="1" t="s">
        <v>25</v>
      </c>
      <c r="C16" s="27">
        <v>2126</v>
      </c>
      <c r="D16" s="19">
        <f>D17+D18</f>
        <v>2545</v>
      </c>
      <c r="E16" s="19">
        <v>542</v>
      </c>
      <c r="F16" s="19">
        <v>211</v>
      </c>
      <c r="G16" s="47">
        <v>1409</v>
      </c>
      <c r="H16" s="19">
        <v>4288</v>
      </c>
      <c r="I16" s="19">
        <f>I17+I18</f>
        <v>2098</v>
      </c>
      <c r="J16" s="19">
        <f>SUM(J17:J18)</f>
        <v>460</v>
      </c>
      <c r="K16" s="18">
        <v>660</v>
      </c>
      <c r="L16" s="25">
        <f>SUM(L17:L18)</f>
        <v>2612</v>
      </c>
      <c r="M16" s="36">
        <f>M17+M18</f>
        <v>15</v>
      </c>
      <c r="N16" s="13">
        <f t="shared" si="0"/>
        <v>16966</v>
      </c>
    </row>
    <row r="17" spans="1:14">
      <c r="A17" s="6" t="s">
        <v>16</v>
      </c>
      <c r="B17" s="1" t="s">
        <v>26</v>
      </c>
      <c r="C17" s="27">
        <v>1986</v>
      </c>
      <c r="D17" s="28">
        <f>D11+D14</f>
        <v>2177</v>
      </c>
      <c r="E17" s="19">
        <v>418</v>
      </c>
      <c r="F17" s="19">
        <v>170</v>
      </c>
      <c r="G17" s="47">
        <v>1132</v>
      </c>
      <c r="H17" s="19">
        <v>3855</v>
      </c>
      <c r="I17" s="19">
        <f>I14</f>
        <v>1858</v>
      </c>
      <c r="J17" s="19">
        <v>249</v>
      </c>
      <c r="K17" s="18">
        <v>514</v>
      </c>
      <c r="L17" s="25">
        <v>536</v>
      </c>
      <c r="M17" s="36">
        <f>M11+M14</f>
        <v>11</v>
      </c>
      <c r="N17" s="13">
        <f t="shared" si="0"/>
        <v>12906</v>
      </c>
    </row>
    <row r="18" spans="1:14">
      <c r="A18" s="6" t="s">
        <v>18</v>
      </c>
      <c r="B18" s="1" t="s">
        <v>27</v>
      </c>
      <c r="C18" s="27">
        <v>140</v>
      </c>
      <c r="D18" s="28">
        <f>D12+D15</f>
        <v>368</v>
      </c>
      <c r="E18" s="19">
        <v>124</v>
      </c>
      <c r="F18" s="19">
        <v>41</v>
      </c>
      <c r="G18" s="47">
        <v>277</v>
      </c>
      <c r="H18" s="19">
        <v>433</v>
      </c>
      <c r="I18" s="19">
        <f>I15</f>
        <v>240</v>
      </c>
      <c r="J18" s="19">
        <v>211</v>
      </c>
      <c r="K18" s="18">
        <v>146</v>
      </c>
      <c r="L18" s="25">
        <v>2076</v>
      </c>
      <c r="M18" s="36">
        <f>M12+M15</f>
        <v>4</v>
      </c>
      <c r="N18" s="13">
        <f t="shared" si="0"/>
        <v>4060</v>
      </c>
    </row>
    <row r="19" spans="1:14">
      <c r="A19" s="6" t="s">
        <v>28</v>
      </c>
      <c r="B19" s="1" t="s">
        <v>29</v>
      </c>
      <c r="C19" s="27">
        <v>13145</v>
      </c>
      <c r="D19" s="19">
        <f>D20+D24+D25</f>
        <v>8536</v>
      </c>
      <c r="E19" s="19">
        <v>6650</v>
      </c>
      <c r="F19" s="19">
        <v>17788</v>
      </c>
      <c r="G19" s="47">
        <v>12090</v>
      </c>
      <c r="H19" s="22">
        <f>H20+H24+H25</f>
        <v>8650</v>
      </c>
      <c r="I19" s="19">
        <f>I20+I24+I25</f>
        <v>8868</v>
      </c>
      <c r="J19" s="19">
        <f>SUM(J20,J24:J25)</f>
        <v>20245</v>
      </c>
      <c r="K19" s="18">
        <v>10387</v>
      </c>
      <c r="L19" s="25">
        <f>L20+L24+L25</f>
        <v>6887</v>
      </c>
      <c r="M19" s="37">
        <f>M20+M25</f>
        <v>1325</v>
      </c>
      <c r="N19" s="13">
        <f t="shared" si="0"/>
        <v>114571</v>
      </c>
    </row>
    <row r="20" spans="1:14">
      <c r="A20" s="6" t="s">
        <v>30</v>
      </c>
      <c r="B20" s="1" t="s">
        <v>31</v>
      </c>
      <c r="C20" s="27">
        <v>13109</v>
      </c>
      <c r="D20" s="19">
        <f>SUM(D21:D23)</f>
        <v>8496</v>
      </c>
      <c r="E20" s="19">
        <v>6632</v>
      </c>
      <c r="F20" s="19">
        <v>17788</v>
      </c>
      <c r="G20" s="47">
        <v>12056</v>
      </c>
      <c r="H20" s="22">
        <f>H21+H22+H23</f>
        <v>8597</v>
      </c>
      <c r="I20" s="19">
        <f>I21+I22+I23</f>
        <v>8795</v>
      </c>
      <c r="J20" s="19">
        <f>SUM(J21:J23)</f>
        <v>20191</v>
      </c>
      <c r="K20" s="18">
        <v>10358</v>
      </c>
      <c r="L20" s="25">
        <f>SUM(L21:L23)</f>
        <v>6836</v>
      </c>
      <c r="M20" s="38">
        <f>M21+M22+M23+M24</f>
        <v>1325</v>
      </c>
      <c r="N20" s="13">
        <f t="shared" si="0"/>
        <v>114183</v>
      </c>
    </row>
    <row r="21" spans="1:14">
      <c r="A21" s="6" t="s">
        <v>32</v>
      </c>
      <c r="B21" s="1" t="s">
        <v>33</v>
      </c>
      <c r="C21" s="27">
        <v>8942</v>
      </c>
      <c r="D21" s="19">
        <v>5601</v>
      </c>
      <c r="E21" s="19">
        <v>2996</v>
      </c>
      <c r="F21" s="19">
        <v>8053</v>
      </c>
      <c r="G21" s="47">
        <v>7671</v>
      </c>
      <c r="H21" s="19">
        <v>5573</v>
      </c>
      <c r="I21" s="19">
        <v>5649</v>
      </c>
      <c r="J21" s="19">
        <v>13672</v>
      </c>
      <c r="K21" s="18">
        <v>7217</v>
      </c>
      <c r="L21" s="25">
        <v>3802</v>
      </c>
      <c r="M21" s="37">
        <v>1107</v>
      </c>
      <c r="N21" s="13">
        <f t="shared" si="0"/>
        <v>70283</v>
      </c>
    </row>
    <row r="22" spans="1:14">
      <c r="A22" s="6" t="s">
        <v>34</v>
      </c>
      <c r="B22" s="1" t="s">
        <v>35</v>
      </c>
      <c r="C22" s="27">
        <v>4134</v>
      </c>
      <c r="D22" s="19">
        <v>2797</v>
      </c>
      <c r="E22" s="19">
        <v>1527</v>
      </c>
      <c r="F22" s="19">
        <v>4248</v>
      </c>
      <c r="G22" s="47">
        <v>4320</v>
      </c>
      <c r="H22" s="19">
        <v>2965</v>
      </c>
      <c r="I22" s="19">
        <v>3123</v>
      </c>
      <c r="J22" s="19">
        <v>6397</v>
      </c>
      <c r="K22" s="18">
        <v>3119</v>
      </c>
      <c r="L22" s="25">
        <v>1945</v>
      </c>
      <c r="M22" s="37">
        <v>217</v>
      </c>
      <c r="N22" s="13">
        <f t="shared" si="0"/>
        <v>34792</v>
      </c>
    </row>
    <row r="23" spans="1:14">
      <c r="A23" s="6" t="s">
        <v>36</v>
      </c>
      <c r="B23" s="1" t="s">
        <v>37</v>
      </c>
      <c r="C23" s="27">
        <v>33</v>
      </c>
      <c r="D23" s="19">
        <v>98</v>
      </c>
      <c r="E23" s="19">
        <v>2109</v>
      </c>
      <c r="F23" s="19">
        <v>5483</v>
      </c>
      <c r="G23" s="47">
        <v>65</v>
      </c>
      <c r="H23" s="19">
        <v>59</v>
      </c>
      <c r="I23" s="19">
        <v>23</v>
      </c>
      <c r="J23" s="19">
        <v>122</v>
      </c>
      <c r="K23" s="18">
        <v>22</v>
      </c>
      <c r="L23" s="25">
        <v>1089</v>
      </c>
      <c r="M23" s="37">
        <v>1</v>
      </c>
      <c r="N23" s="13">
        <f t="shared" si="0"/>
        <v>9104</v>
      </c>
    </row>
    <row r="24" spans="1:14">
      <c r="A24" s="6" t="s">
        <v>38</v>
      </c>
      <c r="B24" s="1" t="s">
        <v>39</v>
      </c>
      <c r="C24" s="27">
        <v>36</v>
      </c>
      <c r="D24" s="19">
        <v>40</v>
      </c>
      <c r="E24" s="19">
        <v>18</v>
      </c>
      <c r="F24" s="19">
        <v>4</v>
      </c>
      <c r="G24" s="47">
        <v>34</v>
      </c>
      <c r="H24" s="19">
        <v>53</v>
      </c>
      <c r="I24" s="19">
        <v>73</v>
      </c>
      <c r="J24" s="19">
        <v>54</v>
      </c>
      <c r="K24" s="18">
        <v>29</v>
      </c>
      <c r="L24" s="25">
        <v>51</v>
      </c>
      <c r="M24" s="37">
        <v>0</v>
      </c>
      <c r="N24" s="13">
        <f t="shared" si="0"/>
        <v>392</v>
      </c>
    </row>
    <row r="25" spans="1:14">
      <c r="A25" s="6" t="s">
        <v>40</v>
      </c>
      <c r="B25" s="1" t="s">
        <v>41</v>
      </c>
      <c r="C25" s="27"/>
      <c r="D25" s="19">
        <v>0</v>
      </c>
      <c r="E25" s="19"/>
      <c r="F25" s="19">
        <v>0</v>
      </c>
      <c r="G25" s="4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6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/>
      <c r="F26" s="19">
        <v>0</v>
      </c>
      <c r="G26" s="47">
        <v>1</v>
      </c>
      <c r="H26" s="19">
        <v>0</v>
      </c>
      <c r="I26" s="19">
        <v>15</v>
      </c>
      <c r="J26" s="19">
        <v>0</v>
      </c>
      <c r="K26" s="18">
        <v>4</v>
      </c>
      <c r="L26" s="25">
        <v>0</v>
      </c>
      <c r="M26" s="36">
        <v>0</v>
      </c>
      <c r="N26" s="13">
        <f t="shared" si="0"/>
        <v>20</v>
      </c>
    </row>
    <row r="27" spans="1:14">
      <c r="A27" s="6" t="s">
        <v>44</v>
      </c>
      <c r="B27" s="1" t="s">
        <v>45</v>
      </c>
      <c r="C27" s="27">
        <v>9</v>
      </c>
      <c r="D27" s="19">
        <v>49</v>
      </c>
      <c r="E27" s="19">
        <v>4</v>
      </c>
      <c r="F27" s="19">
        <v>0</v>
      </c>
      <c r="G27" s="47">
        <v>32</v>
      </c>
      <c r="H27" s="19">
        <v>33</v>
      </c>
      <c r="I27" s="19">
        <v>12</v>
      </c>
      <c r="J27" s="19">
        <v>43</v>
      </c>
      <c r="K27" s="18">
        <v>44</v>
      </c>
      <c r="L27" s="25">
        <v>32</v>
      </c>
      <c r="M27" s="36">
        <v>0</v>
      </c>
      <c r="N27" s="13">
        <f t="shared" si="0"/>
        <v>258</v>
      </c>
    </row>
    <row r="28" spans="1:14">
      <c r="A28" s="6" t="s">
        <v>46</v>
      </c>
      <c r="B28" s="1" t="s">
        <v>47</v>
      </c>
      <c r="C28" s="27">
        <v>1914</v>
      </c>
      <c r="D28" s="19">
        <v>1273</v>
      </c>
      <c r="E28" s="19">
        <v>155</v>
      </c>
      <c r="F28" s="19">
        <v>33</v>
      </c>
      <c r="G28" s="47">
        <v>455</v>
      </c>
      <c r="H28" s="19">
        <v>1662</v>
      </c>
      <c r="I28" s="19">
        <v>848</v>
      </c>
      <c r="J28" s="19">
        <v>163</v>
      </c>
      <c r="K28" s="18">
        <v>329</v>
      </c>
      <c r="L28" s="25">
        <v>509</v>
      </c>
      <c r="M28" s="36">
        <v>0</v>
      </c>
      <c r="N28" s="13">
        <f t="shared" si="0"/>
        <v>7341</v>
      </c>
    </row>
    <row r="29" spans="1:14">
      <c r="A29" s="6" t="s">
        <v>48</v>
      </c>
      <c r="B29" s="1" t="s">
        <v>49</v>
      </c>
      <c r="C29" s="27">
        <v>190</v>
      </c>
      <c r="D29" s="19">
        <v>0</v>
      </c>
      <c r="E29" s="19">
        <v>2</v>
      </c>
      <c r="F29" s="19">
        <v>0</v>
      </c>
      <c r="G29" s="47">
        <v>97</v>
      </c>
      <c r="H29" s="19">
        <v>1</v>
      </c>
      <c r="I29" s="19">
        <v>289</v>
      </c>
      <c r="J29" s="19">
        <v>0</v>
      </c>
      <c r="K29" s="18">
        <v>0</v>
      </c>
      <c r="L29" s="25">
        <v>351</v>
      </c>
      <c r="M29" s="36">
        <v>0</v>
      </c>
      <c r="N29" s="13">
        <f t="shared" si="0"/>
        <v>930</v>
      </c>
    </row>
    <row r="30" spans="1:14">
      <c r="A30" s="6" t="s">
        <v>50</v>
      </c>
      <c r="B30" s="1" t="s">
        <v>51</v>
      </c>
      <c r="C30" s="27"/>
      <c r="D30" s="19">
        <v>14</v>
      </c>
      <c r="E30" s="19"/>
      <c r="F30" s="19">
        <v>0</v>
      </c>
      <c r="G30" s="4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6">
        <v>0</v>
      </c>
      <c r="N30" s="13">
        <f t="shared" si="0"/>
        <v>14</v>
      </c>
    </row>
    <row r="31" spans="1:14">
      <c r="A31" s="6" t="s">
        <v>52</v>
      </c>
      <c r="B31" s="1" t="s">
        <v>53</v>
      </c>
      <c r="C31" s="27">
        <v>2</v>
      </c>
      <c r="D31" s="19">
        <v>94</v>
      </c>
      <c r="E31" s="19"/>
      <c r="F31" s="19">
        <v>0</v>
      </c>
      <c r="G31" s="47">
        <v>1</v>
      </c>
      <c r="H31" s="19">
        <v>7</v>
      </c>
      <c r="I31" s="19">
        <v>7</v>
      </c>
      <c r="J31" s="19">
        <v>2</v>
      </c>
      <c r="K31" s="18">
        <v>0</v>
      </c>
      <c r="L31" s="25">
        <v>4</v>
      </c>
      <c r="M31" s="36">
        <v>0</v>
      </c>
      <c r="N31" s="13">
        <f t="shared" si="0"/>
        <v>117</v>
      </c>
    </row>
    <row r="32" spans="1:14">
      <c r="A32" s="6" t="s">
        <v>54</v>
      </c>
      <c r="B32" s="1" t="s">
        <v>55</v>
      </c>
      <c r="C32" s="27"/>
      <c r="D32" s="19">
        <v>0</v>
      </c>
      <c r="E32" s="19"/>
      <c r="F32" s="19">
        <v>0</v>
      </c>
      <c r="G32" s="4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6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7106</v>
      </c>
      <c r="D33" s="19">
        <v>17482</v>
      </c>
      <c r="E33" s="19">
        <v>3217</v>
      </c>
      <c r="F33" s="19">
        <v>2227</v>
      </c>
      <c r="G33" s="47">
        <v>4842</v>
      </c>
      <c r="H33" s="19">
        <v>15017</v>
      </c>
      <c r="I33" s="19">
        <v>16309</v>
      </c>
      <c r="J33" s="19">
        <v>9116</v>
      </c>
      <c r="K33" s="18">
        <v>4611</v>
      </c>
      <c r="L33" s="25">
        <v>2764</v>
      </c>
      <c r="M33" s="36">
        <v>0</v>
      </c>
      <c r="N33" s="13">
        <f t="shared" si="0"/>
        <v>82691</v>
      </c>
    </row>
    <row r="34" spans="1:14">
      <c r="A34" s="7" t="s">
        <v>58</v>
      </c>
      <c r="B34" s="8" t="s">
        <v>59</v>
      </c>
      <c r="C34" s="27">
        <v>26807</v>
      </c>
      <c r="D34" s="20">
        <v>28808</v>
      </c>
      <c r="E34" s="19">
        <v>11245</v>
      </c>
      <c r="F34" s="19">
        <v>20213</v>
      </c>
      <c r="G34" s="47">
        <v>19375</v>
      </c>
      <c r="H34" s="19">
        <v>28865</v>
      </c>
      <c r="I34" s="19">
        <v>28351</v>
      </c>
      <c r="J34" s="21">
        <v>30143</v>
      </c>
      <c r="K34" s="18">
        <v>16310</v>
      </c>
      <c r="L34" s="26">
        <v>14480</v>
      </c>
      <c r="M34" s="39">
        <v>1346</v>
      </c>
      <c r="N34" s="9">
        <f t="shared" si="0"/>
        <v>225943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11039</v>
      </c>
      <c r="D3" s="40">
        <v>4658</v>
      </c>
      <c r="E3" s="19">
        <v>2241</v>
      </c>
      <c r="F3" s="19">
        <v>6806</v>
      </c>
      <c r="G3" s="31">
        <v>8594</v>
      </c>
      <c r="H3" s="49">
        <v>16224</v>
      </c>
      <c r="I3" s="30">
        <v>4465</v>
      </c>
      <c r="J3" s="19">
        <v>10079</v>
      </c>
      <c r="K3" s="18">
        <v>6311</v>
      </c>
      <c r="L3" s="25">
        <v>4809</v>
      </c>
      <c r="M3" s="42">
        <v>200</v>
      </c>
      <c r="N3" s="13">
        <f>SUM(C3:M3)</f>
        <v>75426</v>
      </c>
    </row>
    <row r="4" spans="1:14">
      <c r="A4" s="6" t="s">
        <v>2</v>
      </c>
      <c r="B4" s="1" t="s">
        <v>3</v>
      </c>
      <c r="C4" s="27">
        <v>90</v>
      </c>
      <c r="D4" s="40">
        <v>61</v>
      </c>
      <c r="E4" s="19">
        <v>2</v>
      </c>
      <c r="F4" s="19">
        <v>0</v>
      </c>
      <c r="G4" s="31">
        <v>16</v>
      </c>
      <c r="H4" s="50">
        <v>465</v>
      </c>
      <c r="I4" s="30">
        <v>445</v>
      </c>
      <c r="J4" s="19">
        <v>57</v>
      </c>
      <c r="K4" s="18">
        <v>0</v>
      </c>
      <c r="L4" s="25">
        <v>223</v>
      </c>
      <c r="M4" s="42">
        <v>0</v>
      </c>
      <c r="N4" s="13">
        <f t="shared" ref="N4:N34" si="0">SUM(C4:M4)</f>
        <v>1359</v>
      </c>
    </row>
    <row r="5" spans="1:14">
      <c r="A5" s="6" t="s">
        <v>4</v>
      </c>
      <c r="B5" s="1" t="s">
        <v>5</v>
      </c>
      <c r="C5" s="27">
        <v>301</v>
      </c>
      <c r="D5" s="40">
        <v>409</v>
      </c>
      <c r="E5" s="19">
        <v>798</v>
      </c>
      <c r="F5" s="19">
        <v>99</v>
      </c>
      <c r="G5" s="31">
        <v>542</v>
      </c>
      <c r="H5" s="50">
        <v>634</v>
      </c>
      <c r="I5" s="30">
        <v>481</v>
      </c>
      <c r="J5" s="19">
        <v>333</v>
      </c>
      <c r="K5" s="18">
        <v>442</v>
      </c>
      <c r="L5" s="25">
        <v>293</v>
      </c>
      <c r="M5" s="42">
        <v>7</v>
      </c>
      <c r="N5" s="13">
        <f t="shared" si="0"/>
        <v>4339</v>
      </c>
    </row>
    <row r="6" spans="1:14">
      <c r="A6" s="6" t="s">
        <v>6</v>
      </c>
      <c r="B6" s="1" t="s">
        <v>7</v>
      </c>
      <c r="C6" s="27">
        <v>0</v>
      </c>
      <c r="D6" s="30">
        <v>0</v>
      </c>
      <c r="E6" s="19">
        <v>0</v>
      </c>
      <c r="F6" s="19">
        <v>0</v>
      </c>
      <c r="G6" s="31">
        <v>0</v>
      </c>
      <c r="H6" s="50">
        <v>0</v>
      </c>
      <c r="I6" s="30">
        <v>0</v>
      </c>
      <c r="J6" s="19">
        <v>0</v>
      </c>
      <c r="K6" s="18">
        <v>0</v>
      </c>
      <c r="L6" s="25">
        <v>0</v>
      </c>
      <c r="M6" s="4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>
        <v>0</v>
      </c>
      <c r="D7" s="30">
        <v>0</v>
      </c>
      <c r="E7" s="19">
        <v>0</v>
      </c>
      <c r="F7" s="19">
        <v>0</v>
      </c>
      <c r="G7" s="31">
        <v>0</v>
      </c>
      <c r="H7" s="50">
        <v>0</v>
      </c>
      <c r="I7" s="30">
        <v>0</v>
      </c>
      <c r="J7" s="19">
        <v>0</v>
      </c>
      <c r="K7" s="18">
        <v>0</v>
      </c>
      <c r="L7" s="25">
        <v>0</v>
      </c>
      <c r="M7" s="4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>
        <v>0</v>
      </c>
      <c r="D8" s="30">
        <v>0</v>
      </c>
      <c r="E8" s="19">
        <v>0</v>
      </c>
      <c r="F8" s="19">
        <v>0</v>
      </c>
      <c r="G8" s="31">
        <v>0</v>
      </c>
      <c r="H8" s="50">
        <v>0</v>
      </c>
      <c r="I8" s="30">
        <v>0</v>
      </c>
      <c r="J8" s="19">
        <v>0</v>
      </c>
      <c r="K8" s="18">
        <v>6</v>
      </c>
      <c r="L8" s="25">
        <v>1</v>
      </c>
      <c r="M8" s="42">
        <v>0</v>
      </c>
      <c r="N8" s="13">
        <f t="shared" si="0"/>
        <v>7</v>
      </c>
    </row>
    <row r="9" spans="1:14">
      <c r="A9" s="6" t="s">
        <v>12</v>
      </c>
      <c r="B9" s="1" t="s">
        <v>13</v>
      </c>
      <c r="C9" s="27">
        <v>0</v>
      </c>
      <c r="D9" s="30">
        <v>39</v>
      </c>
      <c r="E9" s="19">
        <v>29</v>
      </c>
      <c r="F9" s="19">
        <v>0</v>
      </c>
      <c r="G9" s="31">
        <v>10</v>
      </c>
      <c r="H9" s="50">
        <v>26</v>
      </c>
      <c r="I9" s="30">
        <v>38</v>
      </c>
      <c r="J9" s="19">
        <v>15</v>
      </c>
      <c r="K9" s="18">
        <v>8</v>
      </c>
      <c r="L9" s="25">
        <v>18</v>
      </c>
      <c r="M9" s="42">
        <v>0</v>
      </c>
      <c r="N9" s="13">
        <f t="shared" si="0"/>
        <v>183</v>
      </c>
    </row>
    <row r="10" spans="1:14">
      <c r="A10" s="6" t="s">
        <v>14</v>
      </c>
      <c r="B10" s="1" t="s">
        <v>15</v>
      </c>
      <c r="C10" s="27">
        <v>1663</v>
      </c>
      <c r="D10" s="30">
        <v>1321</v>
      </c>
      <c r="E10" s="19">
        <v>501</v>
      </c>
      <c r="F10" s="19">
        <v>128</v>
      </c>
      <c r="G10" s="31">
        <v>1262</v>
      </c>
      <c r="H10" s="49">
        <v>2458</v>
      </c>
      <c r="I10" s="30">
        <v>1847</v>
      </c>
      <c r="J10" s="19">
        <f t="shared" ref="J10" si="1">SUM(J11:J12)</f>
        <v>383</v>
      </c>
      <c r="K10" s="18">
        <v>585</v>
      </c>
      <c r="L10" s="25">
        <f>SUM(L11:L12)</f>
        <v>995</v>
      </c>
      <c r="M10" s="42">
        <f>M11+M12</f>
        <v>3</v>
      </c>
      <c r="N10" s="13">
        <f t="shared" si="0"/>
        <v>11146</v>
      </c>
    </row>
    <row r="11" spans="1:14">
      <c r="A11" s="6" t="s">
        <v>16</v>
      </c>
      <c r="B11" s="1" t="s">
        <v>17</v>
      </c>
      <c r="C11" s="27">
        <v>1569</v>
      </c>
      <c r="D11" s="40">
        <v>1102</v>
      </c>
      <c r="E11" s="19">
        <v>391</v>
      </c>
      <c r="F11" s="19">
        <v>121</v>
      </c>
      <c r="G11" s="31">
        <v>1085</v>
      </c>
      <c r="H11" s="51">
        <v>1954</v>
      </c>
      <c r="I11" s="30">
        <v>1729</v>
      </c>
      <c r="J11" s="19">
        <v>247</v>
      </c>
      <c r="K11" s="18">
        <v>451</v>
      </c>
      <c r="L11" s="25">
        <v>260</v>
      </c>
      <c r="M11" s="42">
        <v>2</v>
      </c>
      <c r="N11" s="13">
        <f t="shared" si="0"/>
        <v>8911</v>
      </c>
    </row>
    <row r="12" spans="1:14">
      <c r="A12" s="6" t="s">
        <v>18</v>
      </c>
      <c r="B12" s="1" t="s">
        <v>19</v>
      </c>
      <c r="C12" s="27">
        <v>94</v>
      </c>
      <c r="D12" s="40">
        <v>219</v>
      </c>
      <c r="E12" s="19">
        <v>110</v>
      </c>
      <c r="F12" s="19">
        <v>7</v>
      </c>
      <c r="G12" s="31">
        <v>177</v>
      </c>
      <c r="H12" s="53">
        <v>504</v>
      </c>
      <c r="I12" s="30">
        <v>118</v>
      </c>
      <c r="J12" s="19">
        <v>136</v>
      </c>
      <c r="K12" s="18">
        <v>134</v>
      </c>
      <c r="L12" s="25">
        <v>735</v>
      </c>
      <c r="M12" s="42">
        <v>1</v>
      </c>
      <c r="N12" s="13">
        <f t="shared" si="0"/>
        <v>2235</v>
      </c>
    </row>
    <row r="13" spans="1:14">
      <c r="A13" s="6" t="s">
        <v>20</v>
      </c>
      <c r="B13" s="1" t="s">
        <v>21</v>
      </c>
      <c r="C13" s="27">
        <v>1506</v>
      </c>
      <c r="D13" s="30">
        <v>1183</v>
      </c>
      <c r="E13" s="19">
        <v>172</v>
      </c>
      <c r="F13" s="19">
        <v>19</v>
      </c>
      <c r="G13" s="31">
        <v>1324</v>
      </c>
      <c r="H13" s="49">
        <v>4124</v>
      </c>
      <c r="I13" s="30">
        <v>2064</v>
      </c>
      <c r="J13" s="19">
        <f t="shared" ref="J13" si="2">SUM(J14:J15)</f>
        <v>213</v>
      </c>
      <c r="K13" s="18">
        <v>335</v>
      </c>
      <c r="L13" s="25">
        <f>SUM(L14:L15)</f>
        <v>998</v>
      </c>
      <c r="M13" s="42">
        <f>M14+M15</f>
        <v>2</v>
      </c>
      <c r="N13" s="13">
        <f t="shared" si="0"/>
        <v>11940</v>
      </c>
    </row>
    <row r="14" spans="1:14">
      <c r="A14" s="6" t="s">
        <v>16</v>
      </c>
      <c r="B14" s="1" t="s">
        <v>22</v>
      </c>
      <c r="C14" s="27">
        <v>1447</v>
      </c>
      <c r="D14" s="30">
        <v>1025</v>
      </c>
      <c r="E14" s="19">
        <v>132</v>
      </c>
      <c r="F14" s="19">
        <v>17</v>
      </c>
      <c r="G14" s="31">
        <v>1093</v>
      </c>
      <c r="H14" s="51">
        <v>3582</v>
      </c>
      <c r="I14" s="30">
        <v>1826</v>
      </c>
      <c r="J14" s="19">
        <v>156</v>
      </c>
      <c r="K14" s="18">
        <v>285</v>
      </c>
      <c r="L14" s="25">
        <v>255</v>
      </c>
      <c r="M14" s="42">
        <v>2</v>
      </c>
      <c r="N14" s="13">
        <f t="shared" si="0"/>
        <v>9820</v>
      </c>
    </row>
    <row r="15" spans="1:14">
      <c r="A15" s="6" t="s">
        <v>18</v>
      </c>
      <c r="B15" s="1" t="s">
        <v>23</v>
      </c>
      <c r="C15" s="27">
        <v>59</v>
      </c>
      <c r="D15" s="30">
        <v>158</v>
      </c>
      <c r="E15" s="19">
        <v>40</v>
      </c>
      <c r="F15" s="19">
        <v>2</v>
      </c>
      <c r="G15" s="31">
        <v>231</v>
      </c>
      <c r="H15" s="53">
        <v>542</v>
      </c>
      <c r="I15" s="30">
        <v>238</v>
      </c>
      <c r="J15" s="19">
        <v>57</v>
      </c>
      <c r="K15" s="18">
        <v>50</v>
      </c>
      <c r="L15" s="25">
        <v>743</v>
      </c>
      <c r="M15" s="42">
        <v>0</v>
      </c>
      <c r="N15" s="13">
        <f t="shared" si="0"/>
        <v>2120</v>
      </c>
    </row>
    <row r="16" spans="1:14">
      <c r="A16" s="6" t="s">
        <v>24</v>
      </c>
      <c r="B16" s="1" t="s">
        <v>25</v>
      </c>
      <c r="C16" s="27">
        <v>1725</v>
      </c>
      <c r="D16" s="30">
        <v>2504</v>
      </c>
      <c r="E16" s="19">
        <v>542</v>
      </c>
      <c r="F16" s="19">
        <v>147</v>
      </c>
      <c r="G16" s="31">
        <v>1325</v>
      </c>
      <c r="H16" s="49">
        <v>4161</v>
      </c>
      <c r="I16" s="30">
        <v>2064</v>
      </c>
      <c r="J16" s="19">
        <f t="shared" ref="J16" si="3">SUM(J17:J18)</f>
        <v>414</v>
      </c>
      <c r="K16" s="18">
        <v>630</v>
      </c>
      <c r="L16" s="25">
        <f>SUM(L17:L18)</f>
        <v>1012</v>
      </c>
      <c r="M16" s="42">
        <f>M17+M18</f>
        <v>3</v>
      </c>
      <c r="N16" s="13">
        <f t="shared" si="0"/>
        <v>14527</v>
      </c>
    </row>
    <row r="17" spans="1:14">
      <c r="A17" s="6" t="s">
        <v>16</v>
      </c>
      <c r="B17" s="1" t="s">
        <v>26</v>
      </c>
      <c r="C17" s="27">
        <v>1577</v>
      </c>
      <c r="D17" s="40">
        <v>2127</v>
      </c>
      <c r="E17" s="19">
        <v>392</v>
      </c>
      <c r="F17" s="19">
        <v>138</v>
      </c>
      <c r="G17" s="31">
        <v>1093</v>
      </c>
      <c r="H17" s="51">
        <v>3609</v>
      </c>
      <c r="I17" s="30">
        <v>1826</v>
      </c>
      <c r="J17" s="19">
        <v>255</v>
      </c>
      <c r="K17" s="18">
        <v>455</v>
      </c>
      <c r="L17" s="25">
        <v>260</v>
      </c>
      <c r="M17" s="42">
        <v>2</v>
      </c>
      <c r="N17" s="13">
        <f t="shared" si="0"/>
        <v>11734</v>
      </c>
    </row>
    <row r="18" spans="1:14">
      <c r="A18" s="6" t="s">
        <v>18</v>
      </c>
      <c r="B18" s="1" t="s">
        <v>27</v>
      </c>
      <c r="C18" s="27">
        <v>148</v>
      </c>
      <c r="D18" s="40">
        <v>377</v>
      </c>
      <c r="E18" s="19">
        <v>150</v>
      </c>
      <c r="F18" s="19">
        <v>9</v>
      </c>
      <c r="G18" s="31">
        <v>232</v>
      </c>
      <c r="H18" s="53">
        <v>552</v>
      </c>
      <c r="I18" s="30">
        <v>238</v>
      </c>
      <c r="J18" s="19">
        <v>159</v>
      </c>
      <c r="K18" s="18">
        <v>175</v>
      </c>
      <c r="L18" s="25">
        <v>752</v>
      </c>
      <c r="M18" s="42">
        <f>M12+M15</f>
        <v>1</v>
      </c>
      <c r="N18" s="13">
        <f t="shared" si="0"/>
        <v>2793</v>
      </c>
    </row>
    <row r="19" spans="1:14">
      <c r="A19" s="6" t="s">
        <v>28</v>
      </c>
      <c r="B19" s="1" t="s">
        <v>29</v>
      </c>
      <c r="C19" s="27">
        <f>C20+C24</f>
        <v>12309</v>
      </c>
      <c r="D19" s="30">
        <v>8171</v>
      </c>
      <c r="E19" s="19">
        <v>11611</v>
      </c>
      <c r="F19" s="19">
        <v>14378</v>
      </c>
      <c r="G19" s="31">
        <v>13901</v>
      </c>
      <c r="H19" s="52">
        <v>8365</v>
      </c>
      <c r="I19" s="30">
        <v>8029</v>
      </c>
      <c r="J19" s="19">
        <f t="shared" ref="J19" si="4">SUM(J20,J24:J25)</f>
        <v>18931</v>
      </c>
      <c r="K19" s="18">
        <v>10364</v>
      </c>
      <c r="L19" s="25">
        <f>L20+L24+L25</f>
        <v>7146</v>
      </c>
      <c r="M19" s="43">
        <f>M20+M25</f>
        <v>655</v>
      </c>
      <c r="N19" s="13">
        <f t="shared" si="0"/>
        <v>113860</v>
      </c>
    </row>
    <row r="20" spans="1:14">
      <c r="A20" s="6" t="s">
        <v>30</v>
      </c>
      <c r="B20" s="1" t="s">
        <v>31</v>
      </c>
      <c r="C20" s="27">
        <f>C21+C22+C23</f>
        <v>12282</v>
      </c>
      <c r="D20" s="30">
        <v>8136</v>
      </c>
      <c r="E20" s="19">
        <v>11591</v>
      </c>
      <c r="F20" s="19">
        <v>14378</v>
      </c>
      <c r="G20" s="31">
        <v>13873</v>
      </c>
      <c r="H20" s="52">
        <v>8311</v>
      </c>
      <c r="I20" s="30">
        <v>7955</v>
      </c>
      <c r="J20" s="19">
        <f t="shared" ref="J20" si="5">SUM(J21:J23)</f>
        <v>18887</v>
      </c>
      <c r="K20" s="18">
        <v>10335</v>
      </c>
      <c r="L20" s="25">
        <f>SUM(L21:L23)</f>
        <v>7119</v>
      </c>
      <c r="M20" s="44">
        <f>M21+M22+M23+M24</f>
        <v>655</v>
      </c>
      <c r="N20" s="13">
        <f t="shared" si="0"/>
        <v>113522</v>
      </c>
    </row>
    <row r="21" spans="1:14">
      <c r="A21" s="6" t="s">
        <v>32</v>
      </c>
      <c r="B21" s="1" t="s">
        <v>33</v>
      </c>
      <c r="C21" s="27">
        <v>8095</v>
      </c>
      <c r="D21" s="30">
        <v>5143</v>
      </c>
      <c r="E21" s="19">
        <v>2884</v>
      </c>
      <c r="F21" s="19">
        <v>7782</v>
      </c>
      <c r="G21" s="31">
        <v>9331</v>
      </c>
      <c r="H21" s="51">
        <v>5253</v>
      </c>
      <c r="I21" s="30">
        <v>5020</v>
      </c>
      <c r="J21" s="19">
        <v>12272</v>
      </c>
      <c r="K21" s="18">
        <v>7044</v>
      </c>
      <c r="L21" s="25">
        <v>3953</v>
      </c>
      <c r="M21" s="43">
        <v>254</v>
      </c>
      <c r="N21" s="13">
        <f t="shared" si="0"/>
        <v>67031</v>
      </c>
    </row>
    <row r="22" spans="1:14">
      <c r="A22" s="6" t="s">
        <v>34</v>
      </c>
      <c r="B22" s="1" t="s">
        <v>35</v>
      </c>
      <c r="C22" s="27">
        <v>4157</v>
      </c>
      <c r="D22" s="30">
        <v>2960</v>
      </c>
      <c r="E22" s="19">
        <v>1546</v>
      </c>
      <c r="F22" s="19">
        <v>4232</v>
      </c>
      <c r="G22" s="31">
        <v>4471</v>
      </c>
      <c r="H22" s="51">
        <v>3012</v>
      </c>
      <c r="I22" s="30">
        <v>2897</v>
      </c>
      <c r="J22" s="19">
        <v>6475</v>
      </c>
      <c r="K22" s="18">
        <v>3260</v>
      </c>
      <c r="L22" s="25">
        <v>2004</v>
      </c>
      <c r="M22" s="43">
        <v>169</v>
      </c>
      <c r="N22" s="13">
        <f t="shared" si="0"/>
        <v>35183</v>
      </c>
    </row>
    <row r="23" spans="1:14">
      <c r="A23" s="6" t="s">
        <v>36</v>
      </c>
      <c r="B23" s="1" t="s">
        <v>37</v>
      </c>
      <c r="C23" s="27">
        <v>30</v>
      </c>
      <c r="D23" s="30">
        <v>33</v>
      </c>
      <c r="E23" s="19">
        <v>7161</v>
      </c>
      <c r="F23" s="19">
        <v>2363</v>
      </c>
      <c r="G23" s="31">
        <v>71</v>
      </c>
      <c r="H23" s="53">
        <v>46</v>
      </c>
      <c r="I23" s="30">
        <v>38</v>
      </c>
      <c r="J23" s="19">
        <v>140</v>
      </c>
      <c r="K23" s="18">
        <v>31</v>
      </c>
      <c r="L23" s="25">
        <v>1162</v>
      </c>
      <c r="M23" s="43">
        <v>232</v>
      </c>
      <c r="N23" s="13">
        <f t="shared" si="0"/>
        <v>11307</v>
      </c>
    </row>
    <row r="24" spans="1:14">
      <c r="A24" s="6" t="s">
        <v>38</v>
      </c>
      <c r="B24" s="1" t="s">
        <v>39</v>
      </c>
      <c r="C24" s="27">
        <v>27</v>
      </c>
      <c r="D24" s="30">
        <v>35</v>
      </c>
      <c r="E24" s="19">
        <v>20</v>
      </c>
      <c r="F24" s="19">
        <v>1</v>
      </c>
      <c r="G24" s="31">
        <v>28</v>
      </c>
      <c r="H24" s="53">
        <v>54</v>
      </c>
      <c r="I24" s="30">
        <v>74</v>
      </c>
      <c r="J24" s="19">
        <v>44</v>
      </c>
      <c r="K24" s="18">
        <v>29</v>
      </c>
      <c r="L24" s="25">
        <v>27</v>
      </c>
      <c r="M24" s="43">
        <v>0</v>
      </c>
      <c r="N24" s="13">
        <f t="shared" si="0"/>
        <v>339</v>
      </c>
    </row>
    <row r="25" spans="1:14">
      <c r="A25" s="6" t="s">
        <v>40</v>
      </c>
      <c r="B25" s="1" t="s">
        <v>41</v>
      </c>
      <c r="C25" s="27">
        <v>0</v>
      </c>
      <c r="D25" s="30">
        <v>0</v>
      </c>
      <c r="E25" s="19">
        <v>0</v>
      </c>
      <c r="F25" s="19">
        <v>0</v>
      </c>
      <c r="G25" s="31">
        <v>0</v>
      </c>
      <c r="H25" s="53">
        <v>0</v>
      </c>
      <c r="I25" s="30">
        <v>0</v>
      </c>
      <c r="J25" s="19">
        <v>0</v>
      </c>
      <c r="K25" s="18">
        <v>0</v>
      </c>
      <c r="L25" s="25">
        <v>0</v>
      </c>
      <c r="M25" s="4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>
        <v>0</v>
      </c>
      <c r="D26" s="30">
        <v>2</v>
      </c>
      <c r="E26" s="19">
        <v>0</v>
      </c>
      <c r="F26" s="19">
        <v>0</v>
      </c>
      <c r="G26" s="31">
        <v>0</v>
      </c>
      <c r="H26" s="50">
        <v>0</v>
      </c>
      <c r="I26" s="30">
        <v>4</v>
      </c>
      <c r="J26" s="19">
        <v>0</v>
      </c>
      <c r="K26" s="18">
        <v>1</v>
      </c>
      <c r="L26" s="25">
        <v>0</v>
      </c>
      <c r="M26" s="42">
        <v>0</v>
      </c>
      <c r="N26" s="13">
        <f t="shared" si="0"/>
        <v>7</v>
      </c>
    </row>
    <row r="27" spans="1:14">
      <c r="A27" s="6" t="s">
        <v>44</v>
      </c>
      <c r="B27" s="1" t="s">
        <v>45</v>
      </c>
      <c r="C27" s="27">
        <v>8</v>
      </c>
      <c r="D27" s="30">
        <v>44</v>
      </c>
      <c r="E27" s="19">
        <v>3</v>
      </c>
      <c r="F27" s="19">
        <v>0</v>
      </c>
      <c r="G27" s="31">
        <v>31</v>
      </c>
      <c r="H27" s="50">
        <v>35</v>
      </c>
      <c r="I27" s="30">
        <v>5</v>
      </c>
      <c r="J27" s="19">
        <v>26</v>
      </c>
      <c r="K27" s="18">
        <v>45</v>
      </c>
      <c r="L27" s="25">
        <v>19</v>
      </c>
      <c r="M27" s="42">
        <v>0</v>
      </c>
      <c r="N27" s="13">
        <f t="shared" si="0"/>
        <v>216</v>
      </c>
    </row>
    <row r="28" spans="1:14">
      <c r="A28" s="6" t="s">
        <v>46</v>
      </c>
      <c r="B28" s="1" t="s">
        <v>47</v>
      </c>
      <c r="C28" s="27">
        <v>1490</v>
      </c>
      <c r="D28" s="30">
        <v>1247</v>
      </c>
      <c r="E28" s="19">
        <v>134</v>
      </c>
      <c r="F28" s="19">
        <v>27</v>
      </c>
      <c r="G28" s="31">
        <v>471</v>
      </c>
      <c r="H28" s="49">
        <v>1560</v>
      </c>
      <c r="I28" s="30">
        <v>760</v>
      </c>
      <c r="J28" s="19">
        <v>152</v>
      </c>
      <c r="K28" s="18">
        <v>331</v>
      </c>
      <c r="L28" s="25">
        <v>263</v>
      </c>
      <c r="M28" s="42">
        <v>2</v>
      </c>
      <c r="N28" s="13">
        <f t="shared" si="0"/>
        <v>6437</v>
      </c>
    </row>
    <row r="29" spans="1:14">
      <c r="A29" s="6" t="s">
        <v>48</v>
      </c>
      <c r="B29" s="1" t="s">
        <v>49</v>
      </c>
      <c r="C29" s="27">
        <v>46</v>
      </c>
      <c r="D29" s="30">
        <v>0</v>
      </c>
      <c r="E29" s="19">
        <v>0</v>
      </c>
      <c r="F29" s="19">
        <v>0</v>
      </c>
      <c r="G29" s="31">
        <v>159</v>
      </c>
      <c r="H29" s="50">
        <v>3</v>
      </c>
      <c r="I29" s="30">
        <v>360</v>
      </c>
      <c r="J29" s="19">
        <v>0</v>
      </c>
      <c r="K29" s="18">
        <v>0</v>
      </c>
      <c r="L29" s="25">
        <v>385</v>
      </c>
      <c r="M29" s="42">
        <v>0</v>
      </c>
      <c r="N29" s="13">
        <f t="shared" si="0"/>
        <v>953</v>
      </c>
    </row>
    <row r="30" spans="1:14">
      <c r="A30" s="6" t="s">
        <v>50</v>
      </c>
      <c r="B30" s="1" t="s">
        <v>51</v>
      </c>
      <c r="C30" s="27">
        <v>0</v>
      </c>
      <c r="D30" s="30">
        <v>3</v>
      </c>
      <c r="E30" s="19">
        <v>0</v>
      </c>
      <c r="F30" s="19">
        <v>0</v>
      </c>
      <c r="G30" s="31">
        <v>0</v>
      </c>
      <c r="H30" s="50">
        <v>0</v>
      </c>
      <c r="I30" s="30">
        <v>0</v>
      </c>
      <c r="J30" s="19">
        <v>0</v>
      </c>
      <c r="K30" s="18">
        <v>0</v>
      </c>
      <c r="L30" s="25">
        <v>0</v>
      </c>
      <c r="M30" s="42">
        <v>0</v>
      </c>
      <c r="N30" s="13">
        <f t="shared" si="0"/>
        <v>3</v>
      </c>
    </row>
    <row r="31" spans="1:14">
      <c r="A31" s="6" t="s">
        <v>52</v>
      </c>
      <c r="B31" s="1" t="s">
        <v>53</v>
      </c>
      <c r="C31" s="27">
        <v>2</v>
      </c>
      <c r="D31" s="30">
        <v>82</v>
      </c>
      <c r="E31" s="19">
        <v>0</v>
      </c>
      <c r="F31" s="19">
        <v>0</v>
      </c>
      <c r="G31" s="31">
        <v>2</v>
      </c>
      <c r="H31" s="50">
        <v>10</v>
      </c>
      <c r="I31" s="30">
        <v>0</v>
      </c>
      <c r="J31" s="19">
        <v>1</v>
      </c>
      <c r="K31" s="18">
        <v>0</v>
      </c>
      <c r="L31" s="25">
        <v>5</v>
      </c>
      <c r="M31" s="42">
        <v>0</v>
      </c>
      <c r="N31" s="13">
        <f t="shared" si="0"/>
        <v>102</v>
      </c>
    </row>
    <row r="32" spans="1:14">
      <c r="A32" s="6" t="s">
        <v>54</v>
      </c>
      <c r="B32" s="1" t="s">
        <v>55</v>
      </c>
      <c r="C32" s="27">
        <v>1</v>
      </c>
      <c r="D32" s="30">
        <v>0</v>
      </c>
      <c r="E32" s="19">
        <v>0</v>
      </c>
      <c r="F32" s="19">
        <v>0</v>
      </c>
      <c r="G32" s="31">
        <v>0</v>
      </c>
      <c r="H32" s="50">
        <v>0</v>
      </c>
      <c r="I32" s="30">
        <v>0</v>
      </c>
      <c r="J32" s="19">
        <v>0</v>
      </c>
      <c r="K32" s="18">
        <v>0</v>
      </c>
      <c r="L32" s="25">
        <v>0</v>
      </c>
      <c r="M32" s="42">
        <v>0</v>
      </c>
      <c r="N32" s="13">
        <f t="shared" si="0"/>
        <v>1</v>
      </c>
    </row>
    <row r="33" spans="1:14">
      <c r="A33" s="6" t="s">
        <v>56</v>
      </c>
      <c r="B33" s="1" t="s">
        <v>57</v>
      </c>
      <c r="C33" s="27">
        <v>6399</v>
      </c>
      <c r="D33" s="30">
        <v>17082</v>
      </c>
      <c r="E33" s="19">
        <v>3215</v>
      </c>
      <c r="F33" s="19">
        <v>2092</v>
      </c>
      <c r="G33" s="31">
        <v>5658</v>
      </c>
      <c r="H33" s="49">
        <v>12432</v>
      </c>
      <c r="I33" s="30">
        <v>18918</v>
      </c>
      <c r="J33" s="19">
        <v>9054</v>
      </c>
      <c r="K33" s="18">
        <v>4846</v>
      </c>
      <c r="L33" s="25">
        <v>2713</v>
      </c>
      <c r="M33" s="42">
        <v>43</v>
      </c>
      <c r="N33" s="13">
        <f t="shared" si="0"/>
        <v>82452</v>
      </c>
    </row>
    <row r="34" spans="1:14">
      <c r="A34" s="7" t="s">
        <v>58</v>
      </c>
      <c r="B34" s="8" t="s">
        <v>59</v>
      </c>
      <c r="C34" s="27">
        <v>24809</v>
      </c>
      <c r="D34" s="41">
        <v>28097</v>
      </c>
      <c r="E34" s="19">
        <v>16261</v>
      </c>
      <c r="F34" s="19">
        <v>16626</v>
      </c>
      <c r="G34" s="31">
        <v>22076</v>
      </c>
      <c r="H34" s="49">
        <v>26571</v>
      </c>
      <c r="I34" s="30">
        <v>29955</v>
      </c>
      <c r="J34" s="21">
        <v>28642</v>
      </c>
      <c r="K34" s="18">
        <v>16468</v>
      </c>
      <c r="L34" s="26">
        <v>12861</v>
      </c>
      <c r="M34" s="45">
        <v>710</v>
      </c>
      <c r="N34" s="9">
        <f t="shared" si="0"/>
        <v>223076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73</v>
      </c>
      <c r="N2" s="12" t="s">
        <v>70</v>
      </c>
    </row>
    <row r="3" spans="1:14">
      <c r="A3" s="6" t="s">
        <v>0</v>
      </c>
      <c r="B3" s="1" t="s">
        <v>1</v>
      </c>
      <c r="C3" s="27">
        <v>70</v>
      </c>
      <c r="D3" s="28">
        <v>137</v>
      </c>
      <c r="E3" s="19">
        <v>16</v>
      </c>
      <c r="F3" s="19">
        <v>16</v>
      </c>
      <c r="G3" s="47">
        <v>57</v>
      </c>
      <c r="H3" s="19">
        <v>34</v>
      </c>
      <c r="I3" s="19">
        <v>47</v>
      </c>
      <c r="J3" s="19">
        <v>43</v>
      </c>
      <c r="K3" s="18">
        <v>46</v>
      </c>
      <c r="L3" s="25">
        <v>44</v>
      </c>
      <c r="M3" s="36">
        <v>1</v>
      </c>
      <c r="N3" s="14">
        <f>SUM(C3:M3)</f>
        <v>511</v>
      </c>
    </row>
    <row r="4" spans="1:14">
      <c r="A4" s="6" t="s">
        <v>2</v>
      </c>
      <c r="B4" s="1" t="s">
        <v>3</v>
      </c>
      <c r="C4" s="27">
        <v>1248</v>
      </c>
      <c r="D4" s="28">
        <v>688</v>
      </c>
      <c r="E4" s="19">
        <v>80</v>
      </c>
      <c r="F4" s="19">
        <v>0</v>
      </c>
      <c r="G4" s="47">
        <v>1248</v>
      </c>
      <c r="H4" s="19">
        <v>344</v>
      </c>
      <c r="I4" s="19">
        <v>918</v>
      </c>
      <c r="J4" s="19">
        <v>585</v>
      </c>
      <c r="K4" s="18">
        <v>0</v>
      </c>
      <c r="L4" s="25">
        <v>729</v>
      </c>
      <c r="M4" s="36">
        <v>0</v>
      </c>
      <c r="N4" s="14">
        <f t="shared" ref="N4:N34" si="0">SUM(C4:M4)</f>
        <v>5840</v>
      </c>
    </row>
    <row r="5" spans="1:14">
      <c r="A5" s="6" t="s">
        <v>4</v>
      </c>
      <c r="B5" s="1" t="s">
        <v>5</v>
      </c>
      <c r="C5" s="27">
        <v>36</v>
      </c>
      <c r="D5" s="28">
        <v>43</v>
      </c>
      <c r="E5" s="19">
        <v>32</v>
      </c>
      <c r="F5" s="19">
        <v>14</v>
      </c>
      <c r="G5" s="47">
        <v>81</v>
      </c>
      <c r="H5" s="19">
        <v>95</v>
      </c>
      <c r="I5" s="19">
        <v>76</v>
      </c>
      <c r="J5" s="19">
        <v>34</v>
      </c>
      <c r="K5" s="18">
        <v>43</v>
      </c>
      <c r="L5" s="25">
        <v>33</v>
      </c>
      <c r="M5" s="36">
        <v>0</v>
      </c>
      <c r="N5" s="14">
        <f t="shared" si="0"/>
        <v>487</v>
      </c>
    </row>
    <row r="6" spans="1:14">
      <c r="A6" s="6" t="s">
        <v>6</v>
      </c>
      <c r="B6" s="1" t="s">
        <v>7</v>
      </c>
      <c r="C6" s="27"/>
      <c r="D6" s="19">
        <v>0</v>
      </c>
      <c r="E6" s="19">
        <v>0</v>
      </c>
      <c r="F6" s="19">
        <v>0</v>
      </c>
      <c r="G6" s="4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6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27"/>
      <c r="D7" s="19">
        <v>0</v>
      </c>
      <c r="E7" s="19">
        <v>0</v>
      </c>
      <c r="F7" s="19">
        <v>0</v>
      </c>
      <c r="G7" s="47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6">
        <v>0</v>
      </c>
      <c r="N7" s="14">
        <f t="shared" si="0"/>
        <v>0</v>
      </c>
    </row>
    <row r="8" spans="1:14">
      <c r="A8" s="6" t="s">
        <v>10</v>
      </c>
      <c r="B8" s="1" t="s">
        <v>11</v>
      </c>
      <c r="C8" s="27"/>
      <c r="D8" s="19">
        <v>0</v>
      </c>
      <c r="E8" s="19">
        <v>0</v>
      </c>
      <c r="F8" s="19">
        <v>0</v>
      </c>
      <c r="G8" s="47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6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27"/>
      <c r="D9" s="19">
        <v>0</v>
      </c>
      <c r="E9" s="19">
        <v>0</v>
      </c>
      <c r="F9" s="19">
        <v>0</v>
      </c>
      <c r="G9" s="47">
        <v>0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36">
        <v>0</v>
      </c>
      <c r="N9" s="14">
        <f t="shared" si="0"/>
        <v>0</v>
      </c>
    </row>
    <row r="10" spans="1:14">
      <c r="A10" s="6" t="s">
        <v>14</v>
      </c>
      <c r="B10" s="1" t="s">
        <v>15</v>
      </c>
      <c r="C10" s="27">
        <v>12</v>
      </c>
      <c r="D10" s="19">
        <f>D11+D12</f>
        <v>66</v>
      </c>
      <c r="E10" s="19">
        <v>5</v>
      </c>
      <c r="F10" s="19">
        <v>2</v>
      </c>
      <c r="G10" s="47">
        <v>35</v>
      </c>
      <c r="H10" s="19">
        <v>44</v>
      </c>
      <c r="I10" s="19">
        <f t="shared" ref="I10" si="1">I11+I12</f>
        <v>52</v>
      </c>
      <c r="J10" s="19">
        <f t="shared" ref="J10" si="2">SUM(J11:J12)</f>
        <v>7</v>
      </c>
      <c r="K10" s="18">
        <v>6</v>
      </c>
      <c r="L10" s="25">
        <f>SUM(L11:L12)</f>
        <v>13</v>
      </c>
      <c r="M10" s="36">
        <v>0</v>
      </c>
      <c r="N10" s="14">
        <f t="shared" si="0"/>
        <v>242</v>
      </c>
    </row>
    <row r="11" spans="1:14">
      <c r="A11" s="6" t="s">
        <v>16</v>
      </c>
      <c r="B11" s="1" t="s">
        <v>17</v>
      </c>
      <c r="C11" s="27">
        <v>2</v>
      </c>
      <c r="D11" s="28">
        <v>59</v>
      </c>
      <c r="E11" s="19">
        <v>4</v>
      </c>
      <c r="F11" s="19">
        <v>1</v>
      </c>
      <c r="G11" s="47">
        <v>16</v>
      </c>
      <c r="H11" s="19">
        <v>29</v>
      </c>
      <c r="I11" s="19">
        <v>49</v>
      </c>
      <c r="J11" s="19">
        <v>3</v>
      </c>
      <c r="K11" s="18">
        <v>5</v>
      </c>
      <c r="L11" s="25">
        <v>0</v>
      </c>
      <c r="M11" s="36">
        <v>0</v>
      </c>
      <c r="N11" s="14">
        <f t="shared" si="0"/>
        <v>168</v>
      </c>
    </row>
    <row r="12" spans="1:14">
      <c r="A12" s="6" t="s">
        <v>18</v>
      </c>
      <c r="B12" s="1" t="s">
        <v>19</v>
      </c>
      <c r="C12" s="27">
        <v>10</v>
      </c>
      <c r="D12" s="28">
        <v>7</v>
      </c>
      <c r="E12" s="19">
        <v>1</v>
      </c>
      <c r="F12" s="19">
        <v>1</v>
      </c>
      <c r="G12" s="47">
        <v>19</v>
      </c>
      <c r="H12" s="19">
        <v>15</v>
      </c>
      <c r="I12" s="19">
        <v>3</v>
      </c>
      <c r="J12" s="19">
        <v>4</v>
      </c>
      <c r="K12" s="18">
        <v>1</v>
      </c>
      <c r="L12" s="25">
        <v>13</v>
      </c>
      <c r="M12" s="36">
        <v>0</v>
      </c>
      <c r="N12" s="14">
        <f t="shared" si="0"/>
        <v>74</v>
      </c>
    </row>
    <row r="13" spans="1:14">
      <c r="A13" s="6" t="s">
        <v>20</v>
      </c>
      <c r="B13" s="1" t="s">
        <v>21</v>
      </c>
      <c r="C13" s="27">
        <v>52</v>
      </c>
      <c r="D13" s="19">
        <f>D14+D15</f>
        <v>2</v>
      </c>
      <c r="E13" s="19">
        <v>31</v>
      </c>
      <c r="F13" s="19">
        <v>1</v>
      </c>
      <c r="G13" s="47">
        <v>62</v>
      </c>
      <c r="H13" s="19">
        <v>37</v>
      </c>
      <c r="I13" s="19">
        <f>I14+I15</f>
        <v>68</v>
      </c>
      <c r="J13" s="19">
        <f t="shared" ref="J13" si="3">SUM(J14:J15)</f>
        <v>13</v>
      </c>
      <c r="K13" s="18">
        <v>2</v>
      </c>
      <c r="L13" s="25">
        <f>SUM(L14:L15)</f>
        <v>23</v>
      </c>
      <c r="M13" s="36">
        <v>0</v>
      </c>
      <c r="N13" s="14">
        <f t="shared" si="0"/>
        <v>291</v>
      </c>
    </row>
    <row r="14" spans="1:14">
      <c r="A14" s="6" t="s">
        <v>16</v>
      </c>
      <c r="B14" s="1" t="s">
        <v>22</v>
      </c>
      <c r="C14" s="27">
        <v>51</v>
      </c>
      <c r="D14" s="19">
        <v>0</v>
      </c>
      <c r="E14" s="19">
        <v>10</v>
      </c>
      <c r="F14" s="19">
        <v>1</v>
      </c>
      <c r="G14" s="47">
        <v>9</v>
      </c>
      <c r="H14" s="19">
        <v>27</v>
      </c>
      <c r="I14" s="19">
        <v>37</v>
      </c>
      <c r="J14" s="19">
        <v>6</v>
      </c>
      <c r="K14" s="18">
        <v>0</v>
      </c>
      <c r="L14" s="25">
        <v>9</v>
      </c>
      <c r="M14" s="36">
        <v>0</v>
      </c>
      <c r="N14" s="14">
        <f t="shared" si="0"/>
        <v>150</v>
      </c>
    </row>
    <row r="15" spans="1:14">
      <c r="A15" s="6" t="s">
        <v>18</v>
      </c>
      <c r="B15" s="1" t="s">
        <v>23</v>
      </c>
      <c r="C15" s="27">
        <v>1</v>
      </c>
      <c r="D15" s="19">
        <v>2</v>
      </c>
      <c r="E15" s="19">
        <v>21</v>
      </c>
      <c r="F15" s="19">
        <v>0</v>
      </c>
      <c r="G15" s="47">
        <v>53</v>
      </c>
      <c r="H15" s="19">
        <v>10</v>
      </c>
      <c r="I15" s="19">
        <v>31</v>
      </c>
      <c r="J15" s="19">
        <v>7</v>
      </c>
      <c r="K15" s="18">
        <v>2</v>
      </c>
      <c r="L15" s="25">
        <v>14</v>
      </c>
      <c r="M15" s="36">
        <v>0</v>
      </c>
      <c r="N15" s="14">
        <f t="shared" si="0"/>
        <v>141</v>
      </c>
    </row>
    <row r="16" spans="1:14">
      <c r="A16" s="6" t="s">
        <v>24</v>
      </c>
      <c r="B16" s="1" t="s">
        <v>25</v>
      </c>
      <c r="C16" s="27">
        <v>64</v>
      </c>
      <c r="D16" s="19">
        <f t="shared" ref="D16:D18" si="4">D10+D13</f>
        <v>68</v>
      </c>
      <c r="E16" s="19">
        <v>36</v>
      </c>
      <c r="F16" s="19">
        <v>3</v>
      </c>
      <c r="G16" s="47">
        <v>97</v>
      </c>
      <c r="H16" s="19">
        <v>81</v>
      </c>
      <c r="I16" s="19">
        <f t="shared" ref="I16" si="5">I17+I18</f>
        <v>120</v>
      </c>
      <c r="J16" s="19">
        <f t="shared" ref="J16" si="6">SUM(J17:J18)</f>
        <v>20</v>
      </c>
      <c r="K16" s="18">
        <v>8</v>
      </c>
      <c r="L16" s="25">
        <f>SUM(L17:L18)</f>
        <v>36</v>
      </c>
      <c r="M16" s="36">
        <v>0</v>
      </c>
      <c r="N16" s="14">
        <f t="shared" si="0"/>
        <v>533</v>
      </c>
    </row>
    <row r="17" spans="1:14">
      <c r="A17" s="6" t="s">
        <v>16</v>
      </c>
      <c r="B17" s="1" t="s">
        <v>26</v>
      </c>
      <c r="C17" s="27">
        <v>53</v>
      </c>
      <c r="D17" s="28">
        <f t="shared" si="4"/>
        <v>59</v>
      </c>
      <c r="E17" s="19">
        <v>14</v>
      </c>
      <c r="F17" s="19">
        <v>2</v>
      </c>
      <c r="G17" s="47">
        <v>25</v>
      </c>
      <c r="H17" s="19">
        <v>56</v>
      </c>
      <c r="I17" s="19">
        <f t="shared" ref="I17:I18" si="7">I11+I14</f>
        <v>86</v>
      </c>
      <c r="J17" s="19">
        <f t="shared" ref="J17:J18" si="8">J11+J14</f>
        <v>9</v>
      </c>
      <c r="K17" s="18">
        <v>5</v>
      </c>
      <c r="L17" s="25">
        <f t="shared" ref="L17:L18" si="9">L11+L14</f>
        <v>9</v>
      </c>
      <c r="M17" s="36">
        <v>0</v>
      </c>
      <c r="N17" s="14">
        <f t="shared" si="0"/>
        <v>318</v>
      </c>
    </row>
    <row r="18" spans="1:14">
      <c r="A18" s="6" t="s">
        <v>18</v>
      </c>
      <c r="B18" s="1" t="s">
        <v>27</v>
      </c>
      <c r="C18" s="27">
        <v>11</v>
      </c>
      <c r="D18" s="28">
        <f t="shared" si="4"/>
        <v>9</v>
      </c>
      <c r="E18" s="19">
        <v>22</v>
      </c>
      <c r="F18" s="19">
        <v>1</v>
      </c>
      <c r="G18" s="47">
        <v>72</v>
      </c>
      <c r="H18" s="19">
        <v>25</v>
      </c>
      <c r="I18" s="19">
        <f t="shared" si="7"/>
        <v>34</v>
      </c>
      <c r="J18" s="19">
        <f t="shared" si="8"/>
        <v>11</v>
      </c>
      <c r="K18" s="18">
        <v>3</v>
      </c>
      <c r="L18" s="25">
        <f t="shared" si="9"/>
        <v>27</v>
      </c>
      <c r="M18" s="36">
        <v>0</v>
      </c>
      <c r="N18" s="14">
        <f t="shared" si="0"/>
        <v>215</v>
      </c>
    </row>
    <row r="19" spans="1:14">
      <c r="A19" s="6" t="s">
        <v>28</v>
      </c>
      <c r="B19" s="1" t="s">
        <v>29</v>
      </c>
      <c r="C19" s="27">
        <v>214</v>
      </c>
      <c r="D19" s="19">
        <f>D20+D24+D25</f>
        <v>120</v>
      </c>
      <c r="E19" s="19">
        <v>89</v>
      </c>
      <c r="F19" s="19">
        <v>274</v>
      </c>
      <c r="G19" s="47">
        <v>317</v>
      </c>
      <c r="H19" s="22">
        <f>H20+H24+H25</f>
        <v>179</v>
      </c>
      <c r="I19" s="19">
        <f>I20+I24+I25</f>
        <v>163</v>
      </c>
      <c r="J19" s="19">
        <f t="shared" ref="J19" si="10">SUM(J20,J24:J25)</f>
        <v>440</v>
      </c>
      <c r="K19" s="18">
        <v>173</v>
      </c>
      <c r="L19" s="25">
        <f>L20+L24+L25</f>
        <v>126</v>
      </c>
      <c r="M19" s="37">
        <f t="shared" ref="M19" si="11">M20+M24</f>
        <v>21</v>
      </c>
      <c r="N19" s="14">
        <f t="shared" si="0"/>
        <v>2116</v>
      </c>
    </row>
    <row r="20" spans="1:14">
      <c r="A20" s="6" t="s">
        <v>30</v>
      </c>
      <c r="B20" s="1" t="s">
        <v>31</v>
      </c>
      <c r="C20" s="27">
        <v>214</v>
      </c>
      <c r="D20" s="19">
        <f>SUM(D21:D23)</f>
        <v>120</v>
      </c>
      <c r="E20" s="19">
        <v>89</v>
      </c>
      <c r="F20" s="19">
        <v>274</v>
      </c>
      <c r="G20" s="47">
        <v>317</v>
      </c>
      <c r="H20" s="22">
        <f t="shared" ref="H20" si="12">H21+H22+H23</f>
        <v>173</v>
      </c>
      <c r="I20" s="19">
        <f t="shared" ref="I20" si="13">I21+I22+I23</f>
        <v>163</v>
      </c>
      <c r="J20" s="19">
        <f t="shared" ref="J20" si="14">SUM(J21:J23)</f>
        <v>439</v>
      </c>
      <c r="K20" s="18">
        <v>173</v>
      </c>
      <c r="L20" s="25">
        <f>SUM(L21:L23)</f>
        <v>124</v>
      </c>
      <c r="M20" s="38">
        <f t="shared" ref="M20" si="15">M21+M22+M23</f>
        <v>21</v>
      </c>
      <c r="N20" s="14">
        <f t="shared" si="0"/>
        <v>2107</v>
      </c>
    </row>
    <row r="21" spans="1:14">
      <c r="A21" s="6" t="s">
        <v>32</v>
      </c>
      <c r="B21" s="1" t="s">
        <v>33</v>
      </c>
      <c r="C21" s="27">
        <v>203</v>
      </c>
      <c r="D21" s="19">
        <v>120</v>
      </c>
      <c r="E21" s="19">
        <v>82</v>
      </c>
      <c r="F21" s="19">
        <v>267</v>
      </c>
      <c r="G21" s="47">
        <v>305</v>
      </c>
      <c r="H21" s="19">
        <v>162</v>
      </c>
      <c r="I21" s="19">
        <v>153</v>
      </c>
      <c r="J21" s="19">
        <v>408</v>
      </c>
      <c r="K21" s="18">
        <v>165</v>
      </c>
      <c r="L21" s="25">
        <v>118</v>
      </c>
      <c r="M21" s="36">
        <v>18</v>
      </c>
      <c r="N21" s="14">
        <f t="shared" si="0"/>
        <v>2001</v>
      </c>
    </row>
    <row r="22" spans="1:14">
      <c r="A22" s="6" t="s">
        <v>34</v>
      </c>
      <c r="B22" s="1" t="s">
        <v>35</v>
      </c>
      <c r="C22" s="27">
        <v>11</v>
      </c>
      <c r="D22" s="19">
        <v>0</v>
      </c>
      <c r="E22" s="19">
        <v>7</v>
      </c>
      <c r="F22" s="19">
        <v>7</v>
      </c>
      <c r="G22" s="47">
        <v>12</v>
      </c>
      <c r="H22" s="19">
        <v>11</v>
      </c>
      <c r="I22" s="19">
        <v>10</v>
      </c>
      <c r="J22" s="19">
        <v>31</v>
      </c>
      <c r="K22" s="18">
        <v>8</v>
      </c>
      <c r="L22" s="25">
        <v>5</v>
      </c>
      <c r="M22" s="36">
        <v>3</v>
      </c>
      <c r="N22" s="14">
        <f t="shared" si="0"/>
        <v>105</v>
      </c>
    </row>
    <row r="23" spans="1:14">
      <c r="A23" s="6" t="s">
        <v>36</v>
      </c>
      <c r="B23" s="1" t="s">
        <v>37</v>
      </c>
      <c r="C23" s="27"/>
      <c r="D23" s="19">
        <v>0</v>
      </c>
      <c r="E23" s="19">
        <v>0</v>
      </c>
      <c r="F23" s="19">
        <v>0</v>
      </c>
      <c r="G23" s="47">
        <v>0</v>
      </c>
      <c r="H23" s="19">
        <v>0</v>
      </c>
      <c r="I23" s="19">
        <v>0</v>
      </c>
      <c r="J23" s="19">
        <v>0</v>
      </c>
      <c r="K23" s="18">
        <v>0</v>
      </c>
      <c r="L23" s="25">
        <v>1</v>
      </c>
      <c r="M23" s="37">
        <v>0</v>
      </c>
      <c r="N23" s="14">
        <f t="shared" si="0"/>
        <v>1</v>
      </c>
    </row>
    <row r="24" spans="1:14">
      <c r="A24" s="6" t="s">
        <v>38</v>
      </c>
      <c r="B24" s="1" t="s">
        <v>39</v>
      </c>
      <c r="C24" s="27"/>
      <c r="D24" s="19">
        <v>0</v>
      </c>
      <c r="E24" s="19">
        <v>0</v>
      </c>
      <c r="F24" s="19">
        <v>0</v>
      </c>
      <c r="G24" s="47">
        <v>0</v>
      </c>
      <c r="H24" s="19">
        <v>6</v>
      </c>
      <c r="I24" s="19">
        <v>0</v>
      </c>
      <c r="J24" s="19">
        <v>1</v>
      </c>
      <c r="K24" s="18">
        <v>0</v>
      </c>
      <c r="L24" s="25">
        <v>2</v>
      </c>
      <c r="M24" s="37">
        <v>0</v>
      </c>
      <c r="N24" s="14">
        <f t="shared" si="0"/>
        <v>9</v>
      </c>
    </row>
    <row r="25" spans="1:14">
      <c r="A25" s="6" t="s">
        <v>40</v>
      </c>
      <c r="B25" s="1" t="s">
        <v>41</v>
      </c>
      <c r="C25" s="27"/>
      <c r="D25" s="19">
        <v>0</v>
      </c>
      <c r="E25" s="19">
        <v>0</v>
      </c>
      <c r="F25" s="19">
        <v>0</v>
      </c>
      <c r="G25" s="4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6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>
        <v>0</v>
      </c>
      <c r="F26" s="19">
        <v>0</v>
      </c>
      <c r="G26" s="47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6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27"/>
      <c r="D27" s="19">
        <v>0</v>
      </c>
      <c r="E27" s="19">
        <v>0</v>
      </c>
      <c r="F27" s="19">
        <v>0</v>
      </c>
      <c r="G27" s="47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6">
        <v>0</v>
      </c>
      <c r="N27" s="14">
        <f t="shared" si="0"/>
        <v>0</v>
      </c>
    </row>
    <row r="28" spans="1:14">
      <c r="A28" s="6" t="s">
        <v>46</v>
      </c>
      <c r="B28" s="1" t="s">
        <v>47</v>
      </c>
      <c r="C28" s="27">
        <v>2</v>
      </c>
      <c r="D28" s="19">
        <v>1</v>
      </c>
      <c r="E28" s="19">
        <v>0</v>
      </c>
      <c r="F28" s="19">
        <v>0</v>
      </c>
      <c r="G28" s="47">
        <v>8</v>
      </c>
      <c r="H28" s="19">
        <v>3</v>
      </c>
      <c r="I28" s="19">
        <v>3</v>
      </c>
      <c r="J28" s="19">
        <v>0</v>
      </c>
      <c r="K28" s="18">
        <v>5</v>
      </c>
      <c r="L28" s="25">
        <v>0</v>
      </c>
      <c r="M28" s="36">
        <v>0</v>
      </c>
      <c r="N28" s="14">
        <f t="shared" si="0"/>
        <v>22</v>
      </c>
    </row>
    <row r="29" spans="1:14">
      <c r="A29" s="6" t="s">
        <v>48</v>
      </c>
      <c r="B29" s="1" t="s">
        <v>49</v>
      </c>
      <c r="C29" s="27"/>
      <c r="D29" s="19">
        <v>0</v>
      </c>
      <c r="E29" s="19">
        <v>0</v>
      </c>
      <c r="F29" s="19">
        <v>0</v>
      </c>
      <c r="G29" s="47">
        <v>0</v>
      </c>
      <c r="H29" s="19">
        <v>0</v>
      </c>
      <c r="I29" s="19">
        <v>0</v>
      </c>
      <c r="J29" s="19">
        <v>0</v>
      </c>
      <c r="K29" s="18">
        <v>0</v>
      </c>
      <c r="L29" s="25">
        <v>1</v>
      </c>
      <c r="M29" s="36">
        <v>0</v>
      </c>
      <c r="N29" s="14">
        <f t="shared" si="0"/>
        <v>1</v>
      </c>
    </row>
    <row r="30" spans="1:14">
      <c r="A30" s="6" t="s">
        <v>50</v>
      </c>
      <c r="B30" s="1" t="s">
        <v>51</v>
      </c>
      <c r="C30" s="27"/>
      <c r="D30" s="19"/>
      <c r="E30" s="19">
        <v>0</v>
      </c>
      <c r="F30" s="19">
        <v>0</v>
      </c>
      <c r="G30" s="4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6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27"/>
      <c r="D31" s="19"/>
      <c r="E31" s="19">
        <v>0</v>
      </c>
      <c r="F31" s="19">
        <v>0</v>
      </c>
      <c r="G31" s="47">
        <v>0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36">
        <v>0</v>
      </c>
      <c r="N31" s="14">
        <f t="shared" si="0"/>
        <v>0</v>
      </c>
    </row>
    <row r="32" spans="1:14">
      <c r="A32" s="6" t="s">
        <v>54</v>
      </c>
      <c r="B32" s="1" t="s">
        <v>55</v>
      </c>
      <c r="C32" s="27"/>
      <c r="D32" s="19"/>
      <c r="E32" s="19">
        <v>0</v>
      </c>
      <c r="F32" s="19">
        <v>0</v>
      </c>
      <c r="G32" s="4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6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27">
        <v>31</v>
      </c>
      <c r="D33" s="19">
        <v>65</v>
      </c>
      <c r="E33" s="19">
        <v>42</v>
      </c>
      <c r="F33" s="19">
        <v>7</v>
      </c>
      <c r="G33" s="47">
        <v>39</v>
      </c>
      <c r="H33" s="19">
        <v>230</v>
      </c>
      <c r="I33" s="19">
        <v>68</v>
      </c>
      <c r="J33" s="19">
        <v>45</v>
      </c>
      <c r="K33" s="18">
        <v>20</v>
      </c>
      <c r="L33" s="25">
        <v>50</v>
      </c>
      <c r="M33" s="36">
        <v>0</v>
      </c>
      <c r="N33" s="14">
        <f t="shared" si="0"/>
        <v>597</v>
      </c>
    </row>
    <row r="34" spans="1:14">
      <c r="A34" s="7" t="s">
        <v>58</v>
      </c>
      <c r="B34" s="8" t="s">
        <v>59</v>
      </c>
      <c r="C34" s="27">
        <v>1665</v>
      </c>
      <c r="D34" s="20">
        <f>D3+D4+D5+D6+D7+D8+D9+D16+D19+D26+D27+D28+D29+D30+D31+D32+D33</f>
        <v>1122</v>
      </c>
      <c r="E34" s="19">
        <v>295</v>
      </c>
      <c r="F34" s="19">
        <v>314</v>
      </c>
      <c r="G34" s="47">
        <v>1847</v>
      </c>
      <c r="H34" s="19">
        <v>966</v>
      </c>
      <c r="I34" s="19">
        <f>I3+I5+I4+I6+I7+I8+I9+I16+I19+I26+I27+I28+I29+I30+I32+I31+I33</f>
        <v>1395</v>
      </c>
      <c r="J34" s="21">
        <f t="shared" ref="J34" si="16">SUM(J3:J10,J13,J19,J26:J33)</f>
        <v>1167</v>
      </c>
      <c r="K34" s="18">
        <v>295</v>
      </c>
      <c r="L34" s="26">
        <f>SUM(L3:L9)+L16+L19+SUM(L26:L33)</f>
        <v>1019</v>
      </c>
      <c r="M34" s="39">
        <f>M3+M5+M10+M13+M19+M28+M33</f>
        <v>22</v>
      </c>
      <c r="N34" s="17">
        <f t="shared" si="0"/>
        <v>10107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90" zoomScaleNormal="9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81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116</v>
      </c>
      <c r="D3" s="40">
        <v>130</v>
      </c>
      <c r="E3" s="19">
        <v>13</v>
      </c>
      <c r="F3" s="19">
        <v>19</v>
      </c>
      <c r="G3" s="31">
        <v>81</v>
      </c>
      <c r="H3" s="50">
        <v>44</v>
      </c>
      <c r="I3" s="30">
        <v>86</v>
      </c>
      <c r="J3" s="19">
        <v>51</v>
      </c>
      <c r="K3" s="18">
        <v>39</v>
      </c>
      <c r="L3" s="25">
        <v>33</v>
      </c>
      <c r="M3" s="42">
        <v>3</v>
      </c>
      <c r="N3" s="13">
        <f t="shared" ref="N3:N34" si="0">SUM(C3:M3)</f>
        <v>615</v>
      </c>
    </row>
    <row r="4" spans="1:14">
      <c r="A4" s="6" t="s">
        <v>2</v>
      </c>
      <c r="B4" s="1" t="s">
        <v>3</v>
      </c>
      <c r="C4" s="27">
        <v>1323</v>
      </c>
      <c r="D4" s="40">
        <v>829</v>
      </c>
      <c r="E4" s="19">
        <v>50</v>
      </c>
      <c r="F4" s="19">
        <v>0</v>
      </c>
      <c r="G4" s="31">
        <v>1046</v>
      </c>
      <c r="H4" s="50">
        <v>370</v>
      </c>
      <c r="I4" s="30">
        <v>854</v>
      </c>
      <c r="J4" s="19">
        <v>683</v>
      </c>
      <c r="K4" s="18">
        <v>0</v>
      </c>
      <c r="L4" s="25">
        <v>419</v>
      </c>
      <c r="M4" s="42">
        <v>0</v>
      </c>
      <c r="N4" s="13">
        <f t="shared" si="0"/>
        <v>5574</v>
      </c>
    </row>
    <row r="5" spans="1:14">
      <c r="A5" s="6" t="s">
        <v>4</v>
      </c>
      <c r="B5" s="1" t="s">
        <v>5</v>
      </c>
      <c r="C5" s="27">
        <v>62</v>
      </c>
      <c r="D5" s="40">
        <v>74</v>
      </c>
      <c r="E5" s="19">
        <v>43</v>
      </c>
      <c r="F5" s="19">
        <v>12</v>
      </c>
      <c r="G5" s="31">
        <v>79</v>
      </c>
      <c r="H5" s="50">
        <v>92</v>
      </c>
      <c r="I5" s="30">
        <v>77</v>
      </c>
      <c r="J5" s="19">
        <v>62</v>
      </c>
      <c r="K5" s="18">
        <v>45</v>
      </c>
      <c r="L5" s="25">
        <v>59</v>
      </c>
      <c r="M5" s="42">
        <v>5</v>
      </c>
      <c r="N5" s="13">
        <f t="shared" si="0"/>
        <v>610</v>
      </c>
    </row>
    <row r="6" spans="1:14">
      <c r="A6" s="6" t="s">
        <v>6</v>
      </c>
      <c r="B6" s="1" t="s">
        <v>7</v>
      </c>
      <c r="C6" s="27">
        <v>0</v>
      </c>
      <c r="D6" s="30">
        <v>0</v>
      </c>
      <c r="E6" s="19">
        <v>0</v>
      </c>
      <c r="F6" s="19">
        <v>0</v>
      </c>
      <c r="G6" s="31">
        <v>0</v>
      </c>
      <c r="H6" s="50">
        <v>0</v>
      </c>
      <c r="I6" s="30">
        <v>0</v>
      </c>
      <c r="J6" s="19">
        <v>0</v>
      </c>
      <c r="K6" s="18">
        <v>0</v>
      </c>
      <c r="L6" s="25">
        <v>0</v>
      </c>
      <c r="M6" s="4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>
        <v>0</v>
      </c>
      <c r="D7" s="30">
        <v>0</v>
      </c>
      <c r="E7" s="19">
        <v>0</v>
      </c>
      <c r="F7" s="19">
        <v>0</v>
      </c>
      <c r="G7" s="31">
        <v>0</v>
      </c>
      <c r="H7" s="50">
        <v>0</v>
      </c>
      <c r="I7" s="30">
        <v>0</v>
      </c>
      <c r="J7" s="19">
        <v>0</v>
      </c>
      <c r="K7" s="18">
        <v>0</v>
      </c>
      <c r="L7" s="25">
        <v>0</v>
      </c>
      <c r="M7" s="4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>
        <v>0</v>
      </c>
      <c r="D8" s="30">
        <v>0</v>
      </c>
      <c r="E8" s="19">
        <v>0</v>
      </c>
      <c r="F8" s="19">
        <v>0</v>
      </c>
      <c r="G8" s="31">
        <v>0</v>
      </c>
      <c r="H8" s="50">
        <v>0</v>
      </c>
      <c r="I8" s="30">
        <v>0</v>
      </c>
      <c r="J8" s="19">
        <v>0</v>
      </c>
      <c r="K8" s="18">
        <v>0</v>
      </c>
      <c r="L8" s="25">
        <v>0</v>
      </c>
      <c r="M8" s="42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7">
        <v>0</v>
      </c>
      <c r="D9" s="30">
        <v>0</v>
      </c>
      <c r="E9" s="19">
        <v>0</v>
      </c>
      <c r="F9" s="19">
        <v>0</v>
      </c>
      <c r="G9" s="31">
        <v>0</v>
      </c>
      <c r="H9" s="50">
        <v>0</v>
      </c>
      <c r="I9" s="30">
        <v>0</v>
      </c>
      <c r="J9" s="19">
        <v>1</v>
      </c>
      <c r="K9" s="18">
        <v>0</v>
      </c>
      <c r="L9" s="25">
        <v>0</v>
      </c>
      <c r="M9" s="42">
        <v>0</v>
      </c>
      <c r="N9" s="13">
        <f t="shared" si="0"/>
        <v>1</v>
      </c>
    </row>
    <row r="10" spans="1:14">
      <c r="A10" s="6" t="s">
        <v>14</v>
      </c>
      <c r="B10" s="1" t="s">
        <v>15</v>
      </c>
      <c r="C10" s="27">
        <v>1</v>
      </c>
      <c r="D10" s="30">
        <v>22</v>
      </c>
      <c r="E10" s="19">
        <v>1</v>
      </c>
      <c r="F10" s="19">
        <v>1</v>
      </c>
      <c r="G10" s="31">
        <v>3</v>
      </c>
      <c r="H10" s="50">
        <v>10</v>
      </c>
      <c r="I10" s="30">
        <v>4</v>
      </c>
      <c r="J10" s="19">
        <f t="shared" ref="J10" si="1">SUM(J11:J12)</f>
        <v>2</v>
      </c>
      <c r="K10" s="18">
        <v>3</v>
      </c>
      <c r="L10" s="25">
        <f>SUM(L11:L12)</f>
        <v>0</v>
      </c>
      <c r="M10" s="42">
        <v>0</v>
      </c>
      <c r="N10" s="13">
        <f t="shared" si="0"/>
        <v>47</v>
      </c>
    </row>
    <row r="11" spans="1:14">
      <c r="A11" s="6" t="s">
        <v>16</v>
      </c>
      <c r="B11" s="1" t="s">
        <v>17</v>
      </c>
      <c r="C11" s="27">
        <v>1</v>
      </c>
      <c r="D11" s="40">
        <v>18</v>
      </c>
      <c r="E11" s="19">
        <v>0</v>
      </c>
      <c r="F11" s="19">
        <v>1</v>
      </c>
      <c r="G11" s="31">
        <v>1</v>
      </c>
      <c r="H11" s="53">
        <v>4</v>
      </c>
      <c r="I11" s="30">
        <v>4</v>
      </c>
      <c r="J11" s="19">
        <v>0</v>
      </c>
      <c r="K11" s="18">
        <v>2</v>
      </c>
      <c r="L11" s="25">
        <v>0</v>
      </c>
      <c r="M11" s="42">
        <v>0</v>
      </c>
      <c r="N11" s="13">
        <f t="shared" si="0"/>
        <v>31</v>
      </c>
    </row>
    <row r="12" spans="1:14">
      <c r="A12" s="6" t="s">
        <v>18</v>
      </c>
      <c r="B12" s="1" t="s">
        <v>19</v>
      </c>
      <c r="C12" s="27">
        <v>0</v>
      </c>
      <c r="D12" s="40">
        <v>4</v>
      </c>
      <c r="E12" s="19">
        <v>1</v>
      </c>
      <c r="F12" s="19">
        <v>0</v>
      </c>
      <c r="G12" s="31">
        <v>2</v>
      </c>
      <c r="H12" s="53">
        <v>6</v>
      </c>
      <c r="I12" s="30">
        <v>0</v>
      </c>
      <c r="J12" s="19">
        <v>2</v>
      </c>
      <c r="K12" s="18">
        <v>1</v>
      </c>
      <c r="L12" s="25">
        <v>0</v>
      </c>
      <c r="M12" s="42">
        <v>0</v>
      </c>
      <c r="N12" s="13">
        <f t="shared" si="0"/>
        <v>16</v>
      </c>
    </row>
    <row r="13" spans="1:14">
      <c r="A13" s="6" t="s">
        <v>20</v>
      </c>
      <c r="B13" s="1" t="s">
        <v>21</v>
      </c>
      <c r="C13" s="27">
        <v>11</v>
      </c>
      <c r="D13" s="30">
        <v>5</v>
      </c>
      <c r="E13" s="19">
        <v>28</v>
      </c>
      <c r="F13" s="19">
        <v>1</v>
      </c>
      <c r="G13" s="31">
        <v>44</v>
      </c>
      <c r="H13" s="50">
        <v>44</v>
      </c>
      <c r="I13" s="30">
        <v>40</v>
      </c>
      <c r="J13" s="19">
        <f t="shared" ref="J13" si="2">SUM(J14:J15)</f>
        <v>36</v>
      </c>
      <c r="K13" s="18">
        <v>16</v>
      </c>
      <c r="L13" s="25">
        <f>SUM(L14:L15)</f>
        <v>11</v>
      </c>
      <c r="M13" s="42">
        <f>M14+M15</f>
        <v>0</v>
      </c>
      <c r="N13" s="13">
        <f t="shared" si="0"/>
        <v>236</v>
      </c>
    </row>
    <row r="14" spans="1:14">
      <c r="A14" s="6" t="s">
        <v>16</v>
      </c>
      <c r="B14" s="1" t="s">
        <v>22</v>
      </c>
      <c r="C14" s="27">
        <v>9</v>
      </c>
      <c r="D14" s="30">
        <v>2</v>
      </c>
      <c r="E14" s="19">
        <v>3</v>
      </c>
      <c r="F14" s="19">
        <v>0</v>
      </c>
      <c r="G14" s="31">
        <v>8</v>
      </c>
      <c r="H14" s="53">
        <v>28</v>
      </c>
      <c r="I14" s="30">
        <v>22</v>
      </c>
      <c r="J14" s="19">
        <v>8</v>
      </c>
      <c r="K14" s="18">
        <v>0</v>
      </c>
      <c r="L14" s="25">
        <v>8</v>
      </c>
      <c r="M14" s="42">
        <v>0</v>
      </c>
      <c r="N14" s="13">
        <f t="shared" si="0"/>
        <v>88</v>
      </c>
    </row>
    <row r="15" spans="1:14">
      <c r="A15" s="6" t="s">
        <v>18</v>
      </c>
      <c r="B15" s="1" t="s">
        <v>23</v>
      </c>
      <c r="C15" s="27">
        <v>2</v>
      </c>
      <c r="D15" s="30">
        <v>3</v>
      </c>
      <c r="E15" s="19">
        <v>25</v>
      </c>
      <c r="F15" s="19">
        <v>1</v>
      </c>
      <c r="G15" s="31">
        <v>36</v>
      </c>
      <c r="H15" s="53">
        <v>16</v>
      </c>
      <c r="I15" s="30">
        <v>18</v>
      </c>
      <c r="J15" s="19">
        <v>28</v>
      </c>
      <c r="K15" s="18">
        <v>16</v>
      </c>
      <c r="L15" s="25">
        <v>3</v>
      </c>
      <c r="M15" s="42">
        <v>0</v>
      </c>
      <c r="N15" s="13">
        <f t="shared" si="0"/>
        <v>148</v>
      </c>
    </row>
    <row r="16" spans="1:14">
      <c r="A16" s="6" t="s">
        <v>24</v>
      </c>
      <c r="B16" s="1" t="s">
        <v>25</v>
      </c>
      <c r="C16" s="27">
        <v>12</v>
      </c>
      <c r="D16" s="30">
        <v>27</v>
      </c>
      <c r="E16" s="19">
        <v>29</v>
      </c>
      <c r="F16" s="19">
        <v>2</v>
      </c>
      <c r="G16" s="31">
        <v>47</v>
      </c>
      <c r="H16" s="50">
        <v>54</v>
      </c>
      <c r="I16" s="30">
        <v>44</v>
      </c>
      <c r="J16" s="19">
        <f t="shared" ref="J16" si="3">SUM(J17:J18)</f>
        <v>38</v>
      </c>
      <c r="K16" s="18">
        <v>19</v>
      </c>
      <c r="L16" s="25">
        <f>SUM(L17:L18)</f>
        <v>11</v>
      </c>
      <c r="M16" s="42">
        <v>0</v>
      </c>
      <c r="N16" s="13">
        <f t="shared" si="0"/>
        <v>283</v>
      </c>
    </row>
    <row r="17" spans="1:14">
      <c r="A17" s="6" t="s">
        <v>16</v>
      </c>
      <c r="B17" s="1" t="s">
        <v>26</v>
      </c>
      <c r="C17" s="27">
        <v>10</v>
      </c>
      <c r="D17" s="40">
        <v>20</v>
      </c>
      <c r="E17" s="19">
        <v>3</v>
      </c>
      <c r="F17" s="19">
        <v>1</v>
      </c>
      <c r="G17" s="31">
        <v>9</v>
      </c>
      <c r="H17" s="53">
        <v>32</v>
      </c>
      <c r="I17" s="30">
        <v>26</v>
      </c>
      <c r="J17" s="19">
        <f t="shared" ref="J17:J18" si="4">J11+J14</f>
        <v>8</v>
      </c>
      <c r="K17" s="18">
        <v>2</v>
      </c>
      <c r="L17" s="25">
        <f t="shared" ref="L17:L18" si="5">L11+L14</f>
        <v>8</v>
      </c>
      <c r="M17" s="42">
        <v>0</v>
      </c>
      <c r="N17" s="13">
        <f t="shared" si="0"/>
        <v>119</v>
      </c>
    </row>
    <row r="18" spans="1:14">
      <c r="A18" s="6" t="s">
        <v>18</v>
      </c>
      <c r="B18" s="1" t="s">
        <v>27</v>
      </c>
      <c r="C18" s="27">
        <v>2</v>
      </c>
      <c r="D18" s="40">
        <v>7</v>
      </c>
      <c r="E18" s="19">
        <v>26</v>
      </c>
      <c r="F18" s="19">
        <v>1</v>
      </c>
      <c r="G18" s="31">
        <v>38</v>
      </c>
      <c r="H18" s="53">
        <v>22</v>
      </c>
      <c r="I18" s="30">
        <v>18</v>
      </c>
      <c r="J18" s="19">
        <f t="shared" si="4"/>
        <v>30</v>
      </c>
      <c r="K18" s="18">
        <v>17</v>
      </c>
      <c r="L18" s="25">
        <f t="shared" si="5"/>
        <v>3</v>
      </c>
      <c r="M18" s="42">
        <f>M15+M12</f>
        <v>0</v>
      </c>
      <c r="N18" s="13">
        <f t="shared" si="0"/>
        <v>164</v>
      </c>
    </row>
    <row r="19" spans="1:14">
      <c r="A19" s="6" t="s">
        <v>28</v>
      </c>
      <c r="B19" s="1" t="s">
        <v>29</v>
      </c>
      <c r="C19" s="27">
        <f t="shared" ref="C19" si="6">C20+C24</f>
        <v>247</v>
      </c>
      <c r="D19" s="30">
        <v>184</v>
      </c>
      <c r="E19" s="19">
        <v>163</v>
      </c>
      <c r="F19" s="19">
        <v>246</v>
      </c>
      <c r="G19" s="31">
        <v>300</v>
      </c>
      <c r="H19" s="54">
        <v>170</v>
      </c>
      <c r="I19" s="30">
        <v>132</v>
      </c>
      <c r="J19" s="19">
        <f t="shared" ref="J19" si="7">SUM(J20,J24:J25)</f>
        <v>426</v>
      </c>
      <c r="K19" s="18">
        <v>160</v>
      </c>
      <c r="L19" s="25">
        <f>L20+L24+L25</f>
        <v>157</v>
      </c>
      <c r="M19" s="42">
        <f>M20+M25</f>
        <v>21</v>
      </c>
      <c r="N19" s="13">
        <f t="shared" si="0"/>
        <v>2206</v>
      </c>
    </row>
    <row r="20" spans="1:14">
      <c r="A20" s="6" t="s">
        <v>30</v>
      </c>
      <c r="B20" s="1" t="s">
        <v>31</v>
      </c>
      <c r="C20" s="27">
        <f t="shared" ref="C20" si="8">C21+C22+C23</f>
        <v>247</v>
      </c>
      <c r="D20" s="30">
        <v>184</v>
      </c>
      <c r="E20" s="19">
        <v>162</v>
      </c>
      <c r="F20" s="19">
        <v>246</v>
      </c>
      <c r="G20" s="31">
        <v>300</v>
      </c>
      <c r="H20" s="54">
        <v>169</v>
      </c>
      <c r="I20" s="30">
        <v>132</v>
      </c>
      <c r="J20" s="19">
        <f t="shared" ref="J20" si="9">SUM(J21:J23)</f>
        <v>426</v>
      </c>
      <c r="K20" s="18">
        <v>160</v>
      </c>
      <c r="L20" s="25">
        <f>SUM(L21:L23)</f>
        <v>157</v>
      </c>
      <c r="M20" s="42">
        <f>M21+M22+M23+M24</f>
        <v>21</v>
      </c>
      <c r="N20" s="13">
        <f t="shared" si="0"/>
        <v>2204</v>
      </c>
    </row>
    <row r="21" spans="1:14">
      <c r="A21" s="6" t="s">
        <v>32</v>
      </c>
      <c r="B21" s="1" t="s">
        <v>33</v>
      </c>
      <c r="C21" s="27">
        <v>241</v>
      </c>
      <c r="D21" s="30">
        <v>181</v>
      </c>
      <c r="E21" s="19">
        <v>153</v>
      </c>
      <c r="F21" s="19">
        <v>238</v>
      </c>
      <c r="G21" s="31">
        <v>289</v>
      </c>
      <c r="H21" s="53">
        <v>162</v>
      </c>
      <c r="I21" s="30">
        <v>129</v>
      </c>
      <c r="J21" s="19">
        <v>408</v>
      </c>
      <c r="K21" s="18">
        <v>153</v>
      </c>
      <c r="L21" s="25">
        <v>138</v>
      </c>
      <c r="M21" s="42">
        <v>20</v>
      </c>
      <c r="N21" s="13">
        <f t="shared" si="0"/>
        <v>2112</v>
      </c>
    </row>
    <row r="22" spans="1:14">
      <c r="A22" s="6" t="s">
        <v>34</v>
      </c>
      <c r="B22" s="1" t="s">
        <v>35</v>
      </c>
      <c r="C22" s="27">
        <v>6</v>
      </c>
      <c r="D22" s="30">
        <v>3</v>
      </c>
      <c r="E22" s="19">
        <v>8</v>
      </c>
      <c r="F22" s="19">
        <v>8</v>
      </c>
      <c r="G22" s="31">
        <v>11</v>
      </c>
      <c r="H22" s="53">
        <v>7</v>
      </c>
      <c r="I22" s="30">
        <v>3</v>
      </c>
      <c r="J22" s="19">
        <v>18</v>
      </c>
      <c r="K22" s="18">
        <v>7</v>
      </c>
      <c r="L22" s="25">
        <v>19</v>
      </c>
      <c r="M22" s="42">
        <v>1</v>
      </c>
      <c r="N22" s="13">
        <f t="shared" si="0"/>
        <v>91</v>
      </c>
    </row>
    <row r="23" spans="1:14">
      <c r="A23" s="6" t="s">
        <v>36</v>
      </c>
      <c r="B23" s="1" t="s">
        <v>37</v>
      </c>
      <c r="C23" s="27">
        <v>0</v>
      </c>
      <c r="D23" s="30">
        <v>0</v>
      </c>
      <c r="E23" s="19">
        <v>1</v>
      </c>
      <c r="F23" s="19">
        <v>0</v>
      </c>
      <c r="G23" s="31">
        <v>0</v>
      </c>
      <c r="H23" s="53">
        <v>0</v>
      </c>
      <c r="I23" s="30">
        <v>0</v>
      </c>
      <c r="J23" s="19">
        <v>0</v>
      </c>
      <c r="K23" s="18">
        <v>0</v>
      </c>
      <c r="L23" s="25">
        <v>0</v>
      </c>
      <c r="M23" s="42">
        <v>0</v>
      </c>
      <c r="N23" s="13">
        <f t="shared" si="0"/>
        <v>1</v>
      </c>
    </row>
    <row r="24" spans="1:14">
      <c r="A24" s="6" t="s">
        <v>38</v>
      </c>
      <c r="B24" s="1" t="s">
        <v>39</v>
      </c>
      <c r="C24" s="27">
        <v>0</v>
      </c>
      <c r="D24" s="30">
        <v>0</v>
      </c>
      <c r="E24" s="19">
        <v>1</v>
      </c>
      <c r="F24" s="19">
        <v>0</v>
      </c>
      <c r="G24" s="31">
        <v>0</v>
      </c>
      <c r="H24" s="53">
        <v>1</v>
      </c>
      <c r="I24" s="30">
        <v>0</v>
      </c>
      <c r="J24" s="19">
        <v>0</v>
      </c>
      <c r="K24" s="18">
        <v>0</v>
      </c>
      <c r="L24" s="25">
        <v>0</v>
      </c>
      <c r="M24" s="42">
        <v>0</v>
      </c>
      <c r="N24" s="13">
        <f t="shared" si="0"/>
        <v>2</v>
      </c>
    </row>
    <row r="25" spans="1:14">
      <c r="A25" s="6" t="s">
        <v>40</v>
      </c>
      <c r="B25" s="1" t="s">
        <v>41</v>
      </c>
      <c r="C25" s="27">
        <v>0</v>
      </c>
      <c r="D25" s="30">
        <v>0</v>
      </c>
      <c r="E25" s="19">
        <v>0</v>
      </c>
      <c r="F25" s="19">
        <v>0</v>
      </c>
      <c r="G25" s="31">
        <v>0</v>
      </c>
      <c r="H25" s="53">
        <v>0</v>
      </c>
      <c r="I25" s="30">
        <v>0</v>
      </c>
      <c r="J25" s="19">
        <v>0</v>
      </c>
      <c r="K25" s="18">
        <v>0</v>
      </c>
      <c r="L25" s="25">
        <v>0</v>
      </c>
      <c r="M25" s="4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>
        <v>0</v>
      </c>
      <c r="D26" s="30">
        <v>0</v>
      </c>
      <c r="E26" s="19">
        <v>0</v>
      </c>
      <c r="F26" s="19">
        <v>0</v>
      </c>
      <c r="G26" s="31">
        <v>0</v>
      </c>
      <c r="H26" s="50">
        <v>0</v>
      </c>
      <c r="I26" s="30">
        <v>0</v>
      </c>
      <c r="J26" s="19">
        <v>0</v>
      </c>
      <c r="K26" s="18">
        <v>0</v>
      </c>
      <c r="L26" s="25">
        <v>0</v>
      </c>
      <c r="M26" s="42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7">
        <v>0</v>
      </c>
      <c r="D27" s="30">
        <v>0</v>
      </c>
      <c r="E27" s="19">
        <v>0</v>
      </c>
      <c r="F27" s="19">
        <v>0</v>
      </c>
      <c r="G27" s="31">
        <v>0</v>
      </c>
      <c r="H27" s="50">
        <v>1</v>
      </c>
      <c r="I27" s="30">
        <v>0</v>
      </c>
      <c r="J27" s="19">
        <v>0</v>
      </c>
      <c r="K27" s="18">
        <v>0</v>
      </c>
      <c r="L27" s="25">
        <v>0</v>
      </c>
      <c r="M27" s="42">
        <v>0</v>
      </c>
      <c r="N27" s="13">
        <f t="shared" si="0"/>
        <v>1</v>
      </c>
    </row>
    <row r="28" spans="1:14">
      <c r="A28" s="6" t="s">
        <v>46</v>
      </c>
      <c r="B28" s="1" t="s">
        <v>47</v>
      </c>
      <c r="C28" s="27">
        <v>1</v>
      </c>
      <c r="D28" s="30">
        <v>8</v>
      </c>
      <c r="E28" s="19">
        <v>2</v>
      </c>
      <c r="F28" s="19">
        <v>0</v>
      </c>
      <c r="G28" s="31">
        <v>4</v>
      </c>
      <c r="H28" s="50">
        <v>0</v>
      </c>
      <c r="I28" s="30">
        <v>1</v>
      </c>
      <c r="J28" s="19">
        <v>3</v>
      </c>
      <c r="K28" s="18">
        <v>3</v>
      </c>
      <c r="L28" s="25">
        <v>0</v>
      </c>
      <c r="M28" s="42">
        <v>0</v>
      </c>
      <c r="N28" s="13">
        <f t="shared" si="0"/>
        <v>22</v>
      </c>
    </row>
    <row r="29" spans="1:14">
      <c r="A29" s="6" t="s">
        <v>48</v>
      </c>
      <c r="B29" s="1" t="s">
        <v>49</v>
      </c>
      <c r="C29" s="27">
        <v>0</v>
      </c>
      <c r="D29" s="30">
        <v>0</v>
      </c>
      <c r="E29" s="19">
        <v>0</v>
      </c>
      <c r="F29" s="19">
        <v>0</v>
      </c>
      <c r="G29" s="31">
        <v>0</v>
      </c>
      <c r="H29" s="50">
        <v>0</v>
      </c>
      <c r="I29" s="30">
        <v>1</v>
      </c>
      <c r="J29" s="19">
        <v>0</v>
      </c>
      <c r="K29" s="18">
        <v>0</v>
      </c>
      <c r="L29" s="25">
        <v>0</v>
      </c>
      <c r="M29" s="42">
        <v>0</v>
      </c>
      <c r="N29" s="13">
        <f t="shared" si="0"/>
        <v>1</v>
      </c>
    </row>
    <row r="30" spans="1:14">
      <c r="A30" s="6" t="s">
        <v>50</v>
      </c>
      <c r="B30" s="1" t="s">
        <v>51</v>
      </c>
      <c r="C30" s="27">
        <v>0</v>
      </c>
      <c r="D30" s="30"/>
      <c r="E30" s="19">
        <v>0</v>
      </c>
      <c r="F30" s="19">
        <v>0</v>
      </c>
      <c r="G30" s="31">
        <v>0</v>
      </c>
      <c r="H30" s="50">
        <v>0</v>
      </c>
      <c r="I30" s="30">
        <v>0</v>
      </c>
      <c r="J30" s="19">
        <v>0</v>
      </c>
      <c r="K30" s="18">
        <v>0</v>
      </c>
      <c r="L30" s="25">
        <v>0</v>
      </c>
      <c r="M30" s="42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7">
        <v>0</v>
      </c>
      <c r="D31" s="30"/>
      <c r="E31" s="19">
        <v>0</v>
      </c>
      <c r="F31" s="19">
        <v>0</v>
      </c>
      <c r="G31" s="31">
        <v>3</v>
      </c>
      <c r="H31" s="50">
        <v>0</v>
      </c>
      <c r="I31" s="30">
        <v>0</v>
      </c>
      <c r="J31" s="19">
        <v>1</v>
      </c>
      <c r="K31" s="18">
        <v>0</v>
      </c>
      <c r="L31" s="25">
        <v>0</v>
      </c>
      <c r="M31" s="42">
        <v>0</v>
      </c>
      <c r="N31" s="13">
        <f t="shared" si="0"/>
        <v>4</v>
      </c>
    </row>
    <row r="32" spans="1:14">
      <c r="A32" s="6" t="s">
        <v>54</v>
      </c>
      <c r="B32" s="1" t="s">
        <v>55</v>
      </c>
      <c r="C32" s="27">
        <v>0</v>
      </c>
      <c r="D32" s="30"/>
      <c r="E32" s="19">
        <v>0</v>
      </c>
      <c r="F32" s="19">
        <v>0</v>
      </c>
      <c r="G32" s="31">
        <v>0</v>
      </c>
      <c r="H32" s="50">
        <v>0</v>
      </c>
      <c r="I32" s="30">
        <v>0</v>
      </c>
      <c r="J32" s="19">
        <v>0</v>
      </c>
      <c r="K32" s="18">
        <v>0</v>
      </c>
      <c r="L32" s="25">
        <v>0</v>
      </c>
      <c r="M32" s="4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46</v>
      </c>
      <c r="D33" s="30">
        <v>58</v>
      </c>
      <c r="E33" s="19">
        <v>19</v>
      </c>
      <c r="F33" s="19">
        <v>5</v>
      </c>
      <c r="G33" s="31">
        <v>43</v>
      </c>
      <c r="H33" s="50">
        <v>167</v>
      </c>
      <c r="I33" s="30">
        <v>82</v>
      </c>
      <c r="J33" s="19">
        <v>59</v>
      </c>
      <c r="K33" s="18">
        <v>22</v>
      </c>
      <c r="L33" s="25">
        <v>16</v>
      </c>
      <c r="M33" s="42">
        <v>0</v>
      </c>
      <c r="N33" s="13">
        <f t="shared" si="0"/>
        <v>517</v>
      </c>
    </row>
    <row r="34" spans="1:14">
      <c r="A34" s="7" t="s">
        <v>58</v>
      </c>
      <c r="B34" s="8" t="s">
        <v>59</v>
      </c>
      <c r="C34" s="27">
        <v>1807</v>
      </c>
      <c r="D34" s="41">
        <v>1310</v>
      </c>
      <c r="E34" s="19">
        <v>319</v>
      </c>
      <c r="F34" s="19">
        <v>284</v>
      </c>
      <c r="G34" s="31">
        <v>1603</v>
      </c>
      <c r="H34" s="50">
        <v>898</v>
      </c>
      <c r="I34" s="30">
        <v>1277</v>
      </c>
      <c r="J34" s="21">
        <f t="shared" ref="J34" si="10">SUM(J3:J10,J13,J19,J26:J33)</f>
        <v>1324</v>
      </c>
      <c r="K34" s="18">
        <v>288</v>
      </c>
      <c r="L34" s="26">
        <f>SUM(L3:L9)+L16+L19+SUM(L26:L33)</f>
        <v>695</v>
      </c>
      <c r="M34" s="45">
        <f>M3+M5+M10+M13+M19+M28+M33</f>
        <v>29</v>
      </c>
      <c r="N34" s="9">
        <f t="shared" si="0"/>
        <v>9834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2026-09-11T11:52:39Z</dcterms:modified>
</cp:coreProperties>
</file>